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T001D01T" sheetId="2" r:id="rId2"/>
    <s:sheet name="ST003D02T" sheetId="3" r:id="rId3"/>
    <s:sheet name="ST004D01T" sheetId="4" r:id="rId4"/>
    <s:sheet name="ST005Q01TA" sheetId="5" r:id="rId5"/>
    <s:sheet name="ST006Q01TA" sheetId="6" r:id="rId6"/>
    <s:sheet name="ST006Q02TA" sheetId="7" r:id="rId7"/>
    <s:sheet name="ST006Q03TA" sheetId="8" r:id="rId8"/>
    <s:sheet name="ST006Q04TA" sheetId="9" r:id="rId9"/>
    <s:sheet name="ST007Q01TA" sheetId="10" r:id="rId10"/>
    <s:sheet name="ST008Q01TA" sheetId="11" r:id="rId11"/>
    <s:sheet name="ST008Q02TA" sheetId="12" r:id="rId12"/>
    <s:sheet name="ST008Q03TA" sheetId="13" r:id="rId13"/>
    <s:sheet name="ST008Q04TA" sheetId="14" r:id="rId14"/>
    <s:sheet name="ST011Q01TA" sheetId="15" r:id="rId15"/>
    <s:sheet name="ST011Q02TA" sheetId="16" r:id="rId16"/>
    <s:sheet name="ST011Q03TA" sheetId="17" r:id="rId17"/>
    <s:sheet name="ST011Q04TA" sheetId="18" r:id="rId18"/>
    <s:sheet name="ST011Q05TA" sheetId="19" r:id="rId19"/>
    <s:sheet name="ST011Q06TA" sheetId="20" r:id="rId20"/>
    <s:sheet name="ST011Q07TA" sheetId="21" r:id="rId21"/>
    <s:sheet name="ST011Q08TA" sheetId="22" r:id="rId22"/>
    <s:sheet name="ST011Q09TA" sheetId="23" r:id="rId23"/>
    <s:sheet name="ST011Q10TA" sheetId="24" r:id="rId24"/>
    <s:sheet name="ST011Q11TA" sheetId="25" r:id="rId25"/>
    <s:sheet name="ST011Q12TA" sheetId="26" r:id="rId26"/>
    <s:sheet name="ST011Q16NA" sheetId="27" r:id="rId27"/>
    <s:sheet name="ST012Q01TA" sheetId="28" r:id="rId28"/>
    <s:sheet name="ST012Q02TA" sheetId="29" r:id="rId29"/>
    <s:sheet name="ST012Q03TA" sheetId="30" r:id="rId30"/>
    <s:sheet name="ST012Q05NA" sheetId="31" r:id="rId31"/>
    <s:sheet name="ST012Q06NA" sheetId="32" r:id="rId32"/>
    <s:sheet name="ST012Q07NA" sheetId="33" r:id="rId33"/>
    <s:sheet name="ST012Q08NA" sheetId="34" r:id="rId34"/>
    <s:sheet name="ST012Q09NA" sheetId="35" r:id="rId35"/>
    <s:sheet name="ST013Q01TA" sheetId="36" r:id="rId36"/>
    <s:sheet name="ST123Q01NA" sheetId="37" r:id="rId37"/>
    <s:sheet name="ST123Q02NA" sheetId="38" r:id="rId38"/>
    <s:sheet name="ST123Q03NA" sheetId="39" r:id="rId39"/>
    <s:sheet name="ST123Q04NA" sheetId="40" r:id="rId40"/>
    <s:sheet name="ST019AQ01T" sheetId="41" r:id="rId41"/>
    <s:sheet name="ST019BQ01T" sheetId="42" r:id="rId42"/>
    <s:sheet name="ST019CQ01T" sheetId="43" r:id="rId43"/>
    <s:sheet name="ST021Q01TA" sheetId="44" r:id="rId44"/>
    <s:sheet name="ST022Q01TA" sheetId="45" r:id="rId45"/>
    <s:sheet name="ST124Q01TA" sheetId="46" r:id="rId46"/>
    <s:sheet name="ST125Q01NA" sheetId="47" r:id="rId47"/>
    <s:sheet name="ST126Q01TA" sheetId="48" r:id="rId48"/>
    <s:sheet name="ST127Q01TA" sheetId="49" r:id="rId49"/>
    <s:sheet name="ST127Q02TA" sheetId="50" r:id="rId50"/>
    <s:sheet name="ST127Q03TA" sheetId="51" r:id="rId51"/>
    <s:sheet name="ST111Q01TA" sheetId="52" r:id="rId52"/>
    <s:sheet name="ST118Q01NA" sheetId="53" r:id="rId53"/>
    <s:sheet name="ST118Q02NA" sheetId="54" r:id="rId54"/>
    <s:sheet name="ST118Q03NA" sheetId="55" r:id="rId55"/>
    <s:sheet name="ST118Q04NA" sheetId="56" r:id="rId56"/>
    <s:sheet name="ST118Q05NA" sheetId="57" r:id="rId57"/>
    <s:sheet name="ST119Q01NA" sheetId="58" r:id="rId58"/>
    <s:sheet name="ST119Q02NA" sheetId="59" r:id="rId59"/>
    <s:sheet name="ST119Q03NA" sheetId="60" r:id="rId60"/>
    <s:sheet name="ST119Q04NA" sheetId="61" r:id="rId61"/>
    <s:sheet name="ST119Q05NA" sheetId="62" r:id="rId62"/>
    <s:sheet name="ST121Q01NA" sheetId="63" r:id="rId63"/>
    <s:sheet name="ST121Q02NA" sheetId="64" r:id="rId64"/>
    <s:sheet name="ST121Q03NA" sheetId="65" r:id="rId65"/>
    <s:sheet name="ST082Q01NA" sheetId="66" r:id="rId66"/>
    <s:sheet name="ST082Q02NA" sheetId="67" r:id="rId67"/>
    <s:sheet name="ST082Q03NA" sheetId="68" r:id="rId68"/>
    <s:sheet name="ST082Q08NA" sheetId="69" r:id="rId69"/>
    <s:sheet name="ST082Q09NA" sheetId="70" r:id="rId70"/>
    <s:sheet name="ST082Q12NA" sheetId="71" r:id="rId71"/>
    <s:sheet name="ST082Q13NA" sheetId="72" r:id="rId72"/>
    <s:sheet name="ST082Q14NA" sheetId="73" r:id="rId73"/>
    <s:sheet name="ST034Q01TA" sheetId="74" r:id="rId74"/>
    <s:sheet name="ST034Q02TA" sheetId="75" r:id="rId75"/>
    <s:sheet name="ST034Q03TA" sheetId="76" r:id="rId76"/>
    <s:sheet name="ST034Q04TA" sheetId="77" r:id="rId77"/>
    <s:sheet name="ST034Q05TA" sheetId="78" r:id="rId78"/>
    <s:sheet name="ST034Q06TA" sheetId="79" r:id="rId79"/>
    <s:sheet name="ST039Q01NA" sheetId="80" r:id="rId80"/>
    <s:sheet name="ST039Q02NA" sheetId="81" r:id="rId81"/>
    <s:sheet name="ST039Q03NA" sheetId="82" r:id="rId82"/>
    <s:sheet name="ST039Q04NA" sheetId="83" r:id="rId83"/>
    <s:sheet name="ST039Q05NA" sheetId="84" r:id="rId84"/>
    <s:sheet name="ST039Q06NA" sheetId="85" r:id="rId85"/>
    <s:sheet name="ST062Q01TA" sheetId="86" r:id="rId86"/>
    <s:sheet name="ST062Q02TA" sheetId="87" r:id="rId87"/>
    <s:sheet name="ST062Q03TA" sheetId="88" r:id="rId88"/>
    <s:sheet name="ST031Q01NA" sheetId="89" r:id="rId89"/>
    <s:sheet name="ST032Q01NA" sheetId="90" r:id="rId90"/>
    <s:sheet name="ST032Q02NA" sheetId="91" r:id="rId91"/>
    <s:sheet name="ST063Q01NA" sheetId="92" r:id="rId92"/>
    <s:sheet name="ST063Q01NB" sheetId="93" r:id="rId93"/>
    <s:sheet name="ST063Q02NA" sheetId="94" r:id="rId94"/>
    <s:sheet name="ST063Q02NB" sheetId="95" r:id="rId95"/>
    <s:sheet name="ST063Q03NA" sheetId="96" r:id="rId96"/>
    <s:sheet name="ST063Q03NB" sheetId="97" r:id="rId97"/>
    <s:sheet name="ST063Q04NA" sheetId="98" r:id="rId98"/>
    <s:sheet name="ST063Q04NB" sheetId="99" r:id="rId99"/>
    <s:sheet name="ST063Q05NA" sheetId="100" r:id="rId100"/>
    <s:sheet name="ST063Q05NB" sheetId="101" r:id="rId101"/>
    <s:sheet name="ST063Q06NA" sheetId="102" r:id="rId102"/>
    <s:sheet name="ST063Q06NB" sheetId="103" r:id="rId103"/>
    <s:sheet name="ST064Q01NA" sheetId="104" r:id="rId104"/>
    <s:sheet name="ST064Q02NA" sheetId="105" r:id="rId105"/>
    <s:sheet name="ST064Q03NA" sheetId="106" r:id="rId106"/>
    <s:sheet name="ST097Q01TA" sheetId="107" r:id="rId107"/>
    <s:sheet name="ST097Q02TA" sheetId="108" r:id="rId108"/>
    <s:sheet name="ST097Q03TA" sheetId="109" r:id="rId109"/>
    <s:sheet name="ST097Q04TA" sheetId="110" r:id="rId110"/>
    <s:sheet name="ST097Q05TA" sheetId="111" r:id="rId111"/>
    <s:sheet name="ST098Q01TA" sheetId="112" r:id="rId112"/>
    <s:sheet name="ST098Q02TA" sheetId="113" r:id="rId113"/>
    <s:sheet name="ST098Q03NA" sheetId="114" r:id="rId114"/>
    <s:sheet name="ST098Q05TA" sheetId="115" r:id="rId115"/>
    <s:sheet name="ST098Q06TA" sheetId="116" r:id="rId116"/>
    <s:sheet name="ST098Q07TA" sheetId="117" r:id="rId117"/>
    <s:sheet name="ST098Q08NA" sheetId="118" r:id="rId118"/>
    <s:sheet name="ST098Q09TA" sheetId="119" r:id="rId119"/>
    <s:sheet name="ST098Q10NA" sheetId="120" r:id="rId120"/>
    <s:sheet name="ST100Q01TA" sheetId="121" r:id="rId121"/>
    <s:sheet name="ST100Q02TA" sheetId="122" r:id="rId122"/>
    <s:sheet name="ST100Q03TA" sheetId="123" r:id="rId123"/>
    <s:sheet name="ST100Q04TA" sheetId="124" r:id="rId124"/>
    <s:sheet name="ST100Q05TA" sheetId="125" r:id="rId125"/>
    <s:sheet name="ST103Q01NA" sheetId="126" r:id="rId126"/>
    <s:sheet name="ST103Q03NA" sheetId="127" r:id="rId127"/>
    <s:sheet name="ST103Q08NA" sheetId="128" r:id="rId128"/>
    <s:sheet name="ST103Q11NA" sheetId="129" r:id="rId129"/>
    <s:sheet name="ST104Q01NA" sheetId="130" r:id="rId130"/>
    <s:sheet name="ST104Q02NA" sheetId="131" r:id="rId131"/>
    <s:sheet name="ST104Q03NA" sheetId="132" r:id="rId132"/>
    <s:sheet name="ST104Q04NA" sheetId="133" r:id="rId133"/>
    <s:sheet name="ST104Q05NA" sheetId="134" r:id="rId134"/>
    <s:sheet name="ST107Q01NA" sheetId="135" r:id="rId135"/>
    <s:sheet name="ST107Q02NA" sheetId="136" r:id="rId136"/>
    <s:sheet name="ST107Q03NA" sheetId="137" r:id="rId137"/>
    <s:sheet name="ST092Q01TA" sheetId="138" r:id="rId138"/>
    <s:sheet name="ST092Q02TA" sheetId="139" r:id="rId139"/>
    <s:sheet name="ST092Q04TA" sheetId="140" r:id="rId140"/>
    <s:sheet name="ST092Q05TA" sheetId="141" r:id="rId141"/>
    <s:sheet name="ST092Q06NA" sheetId="142" r:id="rId142"/>
    <s:sheet name="ST092Q08NA" sheetId="143" r:id="rId143"/>
    <s:sheet name="ST092Q09NA" sheetId="144" r:id="rId144"/>
    <s:sheet name="ST093Q01TA" sheetId="145" r:id="rId145"/>
    <s:sheet name="ST093Q03TA" sheetId="146" r:id="rId146"/>
    <s:sheet name="ST093Q04TA" sheetId="147" r:id="rId147"/>
    <s:sheet name="ST093Q05TA" sheetId="148" r:id="rId148"/>
    <s:sheet name="ST093Q06TA" sheetId="149" r:id="rId149"/>
    <s:sheet name="ST093Q07NA" sheetId="150" r:id="rId150"/>
    <s:sheet name="ST093Q08NA" sheetId="151" r:id="rId151"/>
    <s:sheet name="ST094Q01NA" sheetId="152" r:id="rId152"/>
    <s:sheet name="ST094Q02NA" sheetId="153" r:id="rId153"/>
    <s:sheet name="ST094Q03NA" sheetId="154" r:id="rId154"/>
    <s:sheet name="ST094Q04NA" sheetId="155" r:id="rId155"/>
    <s:sheet name="ST094Q05NA" sheetId="156" r:id="rId156"/>
    <s:sheet name="ST095Q04NA" sheetId="157" r:id="rId157"/>
    <s:sheet name="ST095Q07NA" sheetId="158" r:id="rId158"/>
    <s:sheet name="ST095Q08NA" sheetId="159" r:id="rId159"/>
    <s:sheet name="ST095Q13NA" sheetId="160" r:id="rId160"/>
    <s:sheet name="ST095Q15NA" sheetId="161" r:id="rId161"/>
    <s:sheet name="ST113Q01TA" sheetId="162" r:id="rId162"/>
    <s:sheet name="ST113Q02TA" sheetId="163" r:id="rId163"/>
    <s:sheet name="ST113Q03TA" sheetId="164" r:id="rId164"/>
    <s:sheet name="ST113Q04TA" sheetId="165" r:id="rId165"/>
    <s:sheet name="ST129Q01TA" sheetId="166" r:id="rId166"/>
    <s:sheet name="ST129Q02TA" sheetId="167" r:id="rId167"/>
    <s:sheet name="ST129Q03TA" sheetId="168" r:id="rId168"/>
    <s:sheet name="ST129Q04TA" sheetId="169" r:id="rId169"/>
    <s:sheet name="ST129Q05TA" sheetId="170" r:id="rId170"/>
    <s:sheet name="ST129Q06TA" sheetId="171" r:id="rId171"/>
    <s:sheet name="ST129Q07TA" sheetId="172" r:id="rId172"/>
    <s:sheet name="ST129Q08TA" sheetId="173" r:id="rId173"/>
    <s:sheet name="ST131Q01NA" sheetId="174" r:id="rId174"/>
    <s:sheet name="ST131Q03NA" sheetId="175" r:id="rId175"/>
    <s:sheet name="ST131Q04NA" sheetId="176" r:id="rId176"/>
    <s:sheet name="ST131Q06NA" sheetId="177" r:id="rId177"/>
    <s:sheet name="ST131Q08NA" sheetId="178" r:id="rId178"/>
    <s:sheet name="ST131Q11NA" sheetId="179" r:id="rId179"/>
    <s:sheet name="ST146Q01TA" sheetId="180" r:id="rId180"/>
    <s:sheet name="ST146Q02TA" sheetId="181" r:id="rId181"/>
    <s:sheet name="ST146Q03TA" sheetId="182" r:id="rId182"/>
    <s:sheet name="ST146Q04TA" sheetId="183" r:id="rId183"/>
    <s:sheet name="ST146Q05TA" sheetId="184" r:id="rId184"/>
    <s:sheet name="ST146Q06NA" sheetId="185" r:id="rId185"/>
    <s:sheet name="ST146Q07NA" sheetId="186" r:id="rId186"/>
    <s:sheet name="ST146Q08NA" sheetId="187" r:id="rId187"/>
    <s:sheet name="ST146Q09NA" sheetId="188" r:id="rId188"/>
    <s:sheet name="ST076Q01NA" sheetId="189" r:id="rId189"/>
    <s:sheet name="ST076Q02NA" sheetId="190" r:id="rId190"/>
    <s:sheet name="ST076Q03NA" sheetId="191" r:id="rId191"/>
    <s:sheet name="ST076Q04NA" sheetId="192" r:id="rId192"/>
    <s:sheet name="ST076Q05NA" sheetId="193" r:id="rId193"/>
    <s:sheet name="ST076Q06NA" sheetId="194" r:id="rId194"/>
    <s:sheet name="ST076Q07NA" sheetId="195" r:id="rId195"/>
    <s:sheet name="ST076Q08NA" sheetId="196" r:id="rId196"/>
    <s:sheet name="ST076Q09NA" sheetId="197" r:id="rId197"/>
    <s:sheet name="ST076Q10NA" sheetId="198" r:id="rId198"/>
    <s:sheet name="ST076Q11NA" sheetId="199" r:id="rId199"/>
    <s:sheet name="ST078Q01NA" sheetId="200" r:id="rId200"/>
    <s:sheet name="ST078Q02NA" sheetId="201" r:id="rId201"/>
    <s:sheet name="ST078Q03NA" sheetId="202" r:id="rId202"/>
    <s:sheet name="ST078Q04NA" sheetId="203" r:id="rId203"/>
    <s:sheet name="ST078Q05NA" sheetId="204" r:id="rId204"/>
    <s:sheet name="ST078Q06NA" sheetId="205" r:id="rId205"/>
    <s:sheet name="ST078Q07NA" sheetId="206" r:id="rId206"/>
    <s:sheet name="ST078Q08NA" sheetId="207" r:id="rId207"/>
    <s:sheet name="ST078Q09NA" sheetId="208" r:id="rId208"/>
    <s:sheet name="ST078Q10NA" sheetId="209" r:id="rId209"/>
    <s:sheet name="ST078Q11NA" sheetId="210" r:id="rId210"/>
    <s:sheet name="ST065Class" sheetId="211" r:id="rId211"/>
    <s:sheet name="ST038Q01NA" sheetId="212" r:id="rId212"/>
    <s:sheet name="ST038Q02NA" sheetId="213" r:id="rId213"/>
    <s:sheet name="ST038Q03NA" sheetId="214" r:id="rId214"/>
    <s:sheet name="ST038Q04NA" sheetId="215" r:id="rId215"/>
    <s:sheet name="ST038Q05NA" sheetId="216" r:id="rId216"/>
    <s:sheet name="ST038Q06NA" sheetId="217" r:id="rId217"/>
    <s:sheet name="ST038Q07NA" sheetId="218" r:id="rId218"/>
    <s:sheet name="ST038Q08NA" sheetId="219" r:id="rId219"/>
    <s:sheet name="ISCEDL" sheetId="220" r:id="rId220"/>
    <s:sheet name="ISCEDD" sheetId="221" r:id="rId221"/>
    <s:sheet name="ISCEDO" sheetId="222" r:id="rId222"/>
    <s:sheet name="IMMIG" sheetId="223" r:id="rId223"/>
    <s:sheet name="MISCED" sheetId="224" r:id="rId224"/>
    <s:sheet name="FISCED" sheetId="225" r:id="rId225"/>
    <s:sheet name="HISCED" sheetId="226" r:id="rId226"/>
    <s:sheet name="REPEAT" sheetId="227" r:id="rId227"/>
    <s:sheet name="DURECEC" sheetId="228" r:id="rId228"/>
    <s:sheet name="SCCHANGE" sheetId="229" r:id="rId229"/>
    <s:sheet name="OECD" sheetId="230" r:id="rId230"/>
    <s:sheet name="ADMINMODE" sheetId="231" r:id="rId231"/>
  </s:sheets>
  <s:definedNames/>
  <s:calcPr calcId="124519" fullCalcOnLoad="1"/>
</s:workbook>
</file>

<file path=xl/sharedStrings.xml><?xml version="1.0" encoding="utf-8"?>
<sst xmlns="http://schemas.openxmlformats.org/spreadsheetml/2006/main" uniqueCount="979">
  <si>
    <t>Table of Contents</t>
  </si>
  <si>
    <t>ST001D01T</t>
  </si>
  <si>
    <t>Student International Grade (Derived)</t>
  </si>
  <si>
    <t>ST003D02T</t>
  </si>
  <si>
    <t>Student (Standardized) Birth - Month</t>
  </si>
  <si>
    <t>ST004D01T</t>
  </si>
  <si>
    <t>Student (Standardized) Gender</t>
  </si>
  <si>
    <t>ST005Q01TA</t>
  </si>
  <si>
    <t>What is the &lt;highest level of schooling&gt; completed by your mother?</t>
  </si>
  <si>
    <t>ST006Q01TA</t>
  </si>
  <si>
    <t>Does your mother have this qualification? &lt;ISCED level 6&gt;</t>
  </si>
  <si>
    <t>ST006Q02TA</t>
  </si>
  <si>
    <t>Does your mother have this qualification? &lt;ISCED level 5A&gt;</t>
  </si>
  <si>
    <t>ST006Q03TA</t>
  </si>
  <si>
    <t>Does your mother have this qualification? &lt;ISCED level 5B&gt;</t>
  </si>
  <si>
    <t>ST006Q04TA</t>
  </si>
  <si>
    <t>Does your mother have this qualification? &lt;ISCED level 4&gt;</t>
  </si>
  <si>
    <t>ST007Q01TA</t>
  </si>
  <si>
    <t>What is the &lt;highest level of schooling&gt; completed by your father?</t>
  </si>
  <si>
    <t>ST008Q01TA</t>
  </si>
  <si>
    <t>Does your father have this qualification? &lt;ISCED level 6&gt;</t>
  </si>
  <si>
    <t>ST008Q02TA</t>
  </si>
  <si>
    <t>Does your father have this qualification? &lt;ISCED level 5A&gt;</t>
  </si>
  <si>
    <t>ST008Q03TA</t>
  </si>
  <si>
    <t>Does your father have this qualification? &lt;ISCED level 5B&gt;</t>
  </si>
  <si>
    <t>ST008Q04TA</t>
  </si>
  <si>
    <t>Does your father have this qualification? &lt;ISCED level 4&gt;</t>
  </si>
  <si>
    <t>ST011Q01TA</t>
  </si>
  <si>
    <t>In your home: A desk to study at</t>
  </si>
  <si>
    <t>ST011Q02TA</t>
  </si>
  <si>
    <t>In your home: A room of your own</t>
  </si>
  <si>
    <t>ST011Q03TA</t>
  </si>
  <si>
    <t>In your home: A quiet place to study</t>
  </si>
  <si>
    <t>ST011Q04TA</t>
  </si>
  <si>
    <t>In your home: A computer you can use for school work</t>
  </si>
  <si>
    <t>ST011Q05TA</t>
  </si>
  <si>
    <t>In your home: Educational software</t>
  </si>
  <si>
    <t>ST011Q06TA</t>
  </si>
  <si>
    <t>In your home: A link to the Internet</t>
  </si>
  <si>
    <t>ST011Q07TA</t>
  </si>
  <si>
    <t>In your home: Classic literature (e.g. &lt;Shakespeare&gt;)</t>
  </si>
  <si>
    <t>ST011Q08TA</t>
  </si>
  <si>
    <t>In your home: Books of poetry</t>
  </si>
  <si>
    <t>ST011Q09TA</t>
  </si>
  <si>
    <t>In your home: Works of art (e.g. paintings)</t>
  </si>
  <si>
    <t>ST011Q10TA</t>
  </si>
  <si>
    <t>In your home: Books to help with your school work</t>
  </si>
  <si>
    <t>ST011Q11TA</t>
  </si>
  <si>
    <t>In your home: &lt;Technical reference books&gt;</t>
  </si>
  <si>
    <t>ST011Q12TA</t>
  </si>
  <si>
    <t>In your home: A dictionary</t>
  </si>
  <si>
    <t>ST011Q16NA</t>
  </si>
  <si>
    <t>In your home: Books on art, music, or design</t>
  </si>
  <si>
    <t>ST012Q01TA</t>
  </si>
  <si>
    <t>How many in your home: Televisions</t>
  </si>
  <si>
    <t>ST012Q02TA</t>
  </si>
  <si>
    <t>How many in your home: Cars</t>
  </si>
  <si>
    <t>ST012Q03TA</t>
  </si>
  <si>
    <t>How many in your home: Rooms with a bath or shower</t>
  </si>
  <si>
    <t>ST012Q05NA</t>
  </si>
  <si>
    <t>How many in your home: &lt;Cell phones&gt; with Internet access (e.g. smartphones)</t>
  </si>
  <si>
    <t>ST012Q06NA</t>
  </si>
  <si>
    <t>How many in your home: Computers (desktop computer, portable laptop, or notebook)</t>
  </si>
  <si>
    <t>ST012Q07NA</t>
  </si>
  <si>
    <t>How many in your home: &lt;Tablet computers&gt; (e.g. &lt;iPad®&gt;, &lt;BlackBerry® PlayBookTM&gt;)</t>
  </si>
  <si>
    <t>ST012Q08NA</t>
  </si>
  <si>
    <t>How many in your home: E-book readers (e.g. &lt;KindleTM&gt;, &lt;Kobo&gt;, &lt;Bookeen&gt;)</t>
  </si>
  <si>
    <t>ST012Q09NA</t>
  </si>
  <si>
    <t>How many in your home: Musical instruments (e.g. guitar, piano)</t>
  </si>
  <si>
    <t>ST013Q01TA</t>
  </si>
  <si>
    <t>How many books are there in your home?</t>
  </si>
  <si>
    <t>ST123Q01NA</t>
  </si>
  <si>
    <t>&lt;this academic year&gt;: My parents are interested in my school activities.</t>
  </si>
  <si>
    <t>ST123Q02NA</t>
  </si>
  <si>
    <t>&lt;this academic year&gt;: My parents support my educational efforts and achievements.</t>
  </si>
  <si>
    <t>ST123Q03NA</t>
  </si>
  <si>
    <t>&lt;this academic year&gt;: My parents support me when I am facing difficulties at school.</t>
  </si>
  <si>
    <t>ST123Q04NA</t>
  </si>
  <si>
    <t>&lt;this academic year&gt;: My parents encourage me to be confident.</t>
  </si>
  <si>
    <t>ST019AQ01T</t>
  </si>
  <si>
    <t>Country of Birth International - Self</t>
  </si>
  <si>
    <t>ST019BQ01T</t>
  </si>
  <si>
    <t>Country of Birth International - Mother</t>
  </si>
  <si>
    <t>ST019CQ01T</t>
  </si>
  <si>
    <t>Country of Birth International - Father</t>
  </si>
  <si>
    <t>ST021Q01TA</t>
  </si>
  <si>
    <t>How old were you when you arrived in &lt;country of test&gt;?</t>
  </si>
  <si>
    <t>ST022Q01TA</t>
  </si>
  <si>
    <t>International Language at Home</t>
  </si>
  <si>
    <t>ST124Q01TA</t>
  </si>
  <si>
    <t>Did you attend &lt;ISCED 0&gt;?</t>
  </si>
  <si>
    <t>ST125Q01NA</t>
  </si>
  <si>
    <t>How old were you when you started &lt;ISCED 0&gt;? Years</t>
  </si>
  <si>
    <t>ST126Q01TA</t>
  </si>
  <si>
    <t>How old were you when you started &lt;ISCED 1&gt;? Years</t>
  </si>
  <si>
    <t>ST127Q01TA</t>
  </si>
  <si>
    <t>Have you ever repeated a &lt;grade&gt;? At &lt;ISCED 1&gt;</t>
  </si>
  <si>
    <t>ST127Q02TA</t>
  </si>
  <si>
    <t>Have you ever repeated a &lt;grade&gt;? At &lt;ISCED 2&gt;</t>
  </si>
  <si>
    <t>ST127Q03TA</t>
  </si>
  <si>
    <t>Have you ever repeated a &lt;grade&gt;? At &lt;ISCED 3&gt;</t>
  </si>
  <si>
    <t>ST111Q01TA</t>
  </si>
  <si>
    <t>Which of the following do you expect to complete?</t>
  </si>
  <si>
    <t>ST118Q01NA</t>
  </si>
  <si>
    <t>To what extent do you disagree or agree about yourself? I often worry that it will be difficult for me taking a test.</t>
  </si>
  <si>
    <t>ST118Q02NA</t>
  </si>
  <si>
    <t>To what extent do you disagree or agree about yourself? I worry that I will get poor &lt;grades&gt; at school.</t>
  </si>
  <si>
    <t>ST118Q03NA</t>
  </si>
  <si>
    <t>To what extent do you disagree or agree about yourself? Even if I am well-prepared for a test I feel very anxious.</t>
  </si>
  <si>
    <t>ST118Q04NA</t>
  </si>
  <si>
    <t>I get very tense when I study for a test.</t>
  </si>
  <si>
    <t>ST118Q05NA</t>
  </si>
  <si>
    <t>I get nervous when I don't know how to solve a task at school.</t>
  </si>
  <si>
    <t>ST119Q01NA</t>
  </si>
  <si>
    <t>I want top grades in most or all of my courses.</t>
  </si>
  <si>
    <t>ST119Q02NA</t>
  </si>
  <si>
    <t>I want to be able to select from among the best opportunities available when I graduate.</t>
  </si>
  <si>
    <t>ST119Q03NA</t>
  </si>
  <si>
    <t>I want to be the best, whatever I do.</t>
  </si>
  <si>
    <t>ST119Q04NA</t>
  </si>
  <si>
    <t>I see myself as an ambitious person.</t>
  </si>
  <si>
    <t>ST119Q05NA</t>
  </si>
  <si>
    <t>I want to be one of the best students in my class.</t>
  </si>
  <si>
    <t>ST121Q01NA</t>
  </si>
  <si>
    <t>&lt;NAME 1&gt; is motivated? Gives up easily when confronted with a problem and is often not prepared</t>
  </si>
  <si>
    <t>ST121Q02NA</t>
  </si>
  <si>
    <t>&lt;NAME 2&gt; is motivated? Mostly remains interested in the tasks she starts and sometimes does more than expected</t>
  </si>
  <si>
    <t>ST121Q03NA</t>
  </si>
  <si>
    <t>&lt;NAME 3&gt; is motivated? Wants to get top grades at school and continues working on tasks until perfect.</t>
  </si>
  <si>
    <t>ST082Q01NA</t>
  </si>
  <si>
    <t>To what extent do you disagree or agree about yourself? I prefer working as part of a team to working alone.</t>
  </si>
  <si>
    <t>ST082Q02NA</t>
  </si>
  <si>
    <t>To what extent do you disagree or agree about yourself? I am a good listener.</t>
  </si>
  <si>
    <t>ST082Q03NA</t>
  </si>
  <si>
    <t>To what extent do you disagree or agree about yourself? I enjoy seeing my classmates be successful.</t>
  </si>
  <si>
    <t>ST082Q08NA</t>
  </si>
  <si>
    <t>To what extent do you disagree or agree about yourself? I take into account what others are interested in.</t>
  </si>
  <si>
    <t>ST082Q09NA</t>
  </si>
  <si>
    <t>To what extent do you disagree or agree about yourself? I find that teams make better decisions than individuals.</t>
  </si>
  <si>
    <t>ST082Q12NA</t>
  </si>
  <si>
    <t>To what extent do you disagree or agree about yourself? I enjoy considering different perspectives.</t>
  </si>
  <si>
    <t>ST082Q13NA</t>
  </si>
  <si>
    <t>To what extent do you disagree or agree about yourself? I find that teamwork raises my own efficiency.</t>
  </si>
  <si>
    <t>ST082Q14NA</t>
  </si>
  <si>
    <t>To what extent do you disagree or agree about yourself? I enjoy cooperating with peers.</t>
  </si>
  <si>
    <t>ST034Q01TA</t>
  </si>
  <si>
    <t>I feel like an outsider (or left out of things) at school.</t>
  </si>
  <si>
    <t>ST034Q02TA</t>
  </si>
  <si>
    <t>I make friends easily at school.</t>
  </si>
  <si>
    <t>ST034Q03TA</t>
  </si>
  <si>
    <t>I feel like I belong at school.</t>
  </si>
  <si>
    <t>ST034Q04TA</t>
  </si>
  <si>
    <t>I feel awkward and out of place in my school.</t>
  </si>
  <si>
    <t>ST034Q05TA</t>
  </si>
  <si>
    <t>Other students seem to like me.</t>
  </si>
  <si>
    <t>ST034Q06TA</t>
  </si>
  <si>
    <t>I feel lonely at school.</t>
  </si>
  <si>
    <t>ST039Q01NA</t>
  </si>
  <si>
    <t>Teachers called on me less often than they called on other students.</t>
  </si>
  <si>
    <t>ST039Q02NA</t>
  </si>
  <si>
    <t>Teachers graded me harder than they graded other students.</t>
  </si>
  <si>
    <t>ST039Q03NA</t>
  </si>
  <si>
    <t>Teachers gave me the impression that they think I am less smart than I really am.</t>
  </si>
  <si>
    <t>ST039Q04NA</t>
  </si>
  <si>
    <t>Teachers disciplined me more harshly than other students.</t>
  </si>
  <si>
    <t>ST039Q05NA</t>
  </si>
  <si>
    <t>Teachers ridiculed me in front of others.</t>
  </si>
  <si>
    <t>ST039Q06NA</t>
  </si>
  <si>
    <t>Teachers said something insulting to me in front of others.</t>
  </si>
  <si>
    <t>ST062Q01TA</t>
  </si>
  <si>
    <t>In the last two full weeks of school, how often: I &lt;skipped&gt; a whole school day</t>
  </si>
  <si>
    <t>ST062Q02TA</t>
  </si>
  <si>
    <t>In the last two full weeks of school, how often: I &lt;skipped&gt; some classes</t>
  </si>
  <si>
    <t>ST062Q03TA</t>
  </si>
  <si>
    <t>In the last two full weeks of school, how often: I arrived late for school</t>
  </si>
  <si>
    <t>ST031Q01NA</t>
  </si>
  <si>
    <t>On avg, how many days do you attend physical education classes each week?</t>
  </si>
  <si>
    <t>ST032Q01NA</t>
  </si>
  <si>
    <t>Moderate physical activities for a total of at least 60 minutes per day</t>
  </si>
  <si>
    <t>ST032Q02NA</t>
  </si>
  <si>
    <t>Vigorous physical activities for at least 20 minutes per day that made you sweat and breathe hard</t>
  </si>
  <si>
    <t>ST063Q01NA</t>
  </si>
  <si>
    <t>Which &lt;school science&gt; course did you attend? Physics: This year</t>
  </si>
  <si>
    <t>ST063Q01NB</t>
  </si>
  <si>
    <t>Which &lt;school science&gt; course did you attend? Physics: Last year</t>
  </si>
  <si>
    <t>ST063Q02NA</t>
  </si>
  <si>
    <t>Which &lt;school science&gt; course did you attend? Chemistry: This year</t>
  </si>
  <si>
    <t>ST063Q02NB</t>
  </si>
  <si>
    <t>Which &lt;school science&gt; course did you attend? Chemistry: Last year</t>
  </si>
  <si>
    <t>ST063Q03NA</t>
  </si>
  <si>
    <t>Which &lt;school science&gt; course did you attend? Biology: This year</t>
  </si>
  <si>
    <t>ST063Q03NB</t>
  </si>
  <si>
    <t>Which &lt;school science&gt; course did you attend? Biology: Last year</t>
  </si>
  <si>
    <t>ST063Q04NA</t>
  </si>
  <si>
    <t>Which &lt;school science&gt; course did you attend? &lt;Earth and space&gt;: This year</t>
  </si>
  <si>
    <t>ST063Q04NB</t>
  </si>
  <si>
    <t>Which &lt;school science&gt; course did you attend? &lt;Earth and space&gt;: Last year</t>
  </si>
  <si>
    <t>ST063Q05NA</t>
  </si>
  <si>
    <t>Which &lt;school science&gt; course did you attend? Applied sciences and technology: This year</t>
  </si>
  <si>
    <t>ST063Q05NB</t>
  </si>
  <si>
    <t>Which &lt;school science&gt; course did you attend? Applied sciences and technology: Last year</t>
  </si>
  <si>
    <t>ST063Q06NA</t>
  </si>
  <si>
    <t>Which &lt;school science&gt; course did you attend? &lt;General, integrated, or comprehen science&gt; course: This year</t>
  </si>
  <si>
    <t>ST063Q06NB</t>
  </si>
  <si>
    <t>Which &lt;school science&gt; course did you attend? &lt;General, integrated, or comprehen science&gt; course: Last year</t>
  </si>
  <si>
    <t>ST064Q01NA</t>
  </si>
  <si>
    <t>&lt;school science&gt; courses? I can choose the &lt;school science&gt; course(s) I study.</t>
  </si>
  <si>
    <t>ST064Q02NA</t>
  </si>
  <si>
    <t>&lt;school science&gt; courses? I can choose the level of difficulty.</t>
  </si>
  <si>
    <t>ST064Q03NA</t>
  </si>
  <si>
    <t>&lt;school science&gt; courses? I can choose the number of &lt;school science&gt; courses or &lt;class periods&gt;.</t>
  </si>
  <si>
    <t>ST097Q01TA</t>
  </si>
  <si>
    <t>How often does this happen in your &lt;school science&gt; lessons? Students don't listen to what the teacher says.</t>
  </si>
  <si>
    <t>ST097Q02TA</t>
  </si>
  <si>
    <t>How often does this happen in your &lt;school science&gt; lessons? There is noise and disorder.</t>
  </si>
  <si>
    <t>ST097Q03TA</t>
  </si>
  <si>
    <t>How often does this happen in your &lt;school science&gt; lessons? The teacher waits long for students to quiet down.</t>
  </si>
  <si>
    <t>ST097Q04TA</t>
  </si>
  <si>
    <t>How often does this happen in your &lt;school science&gt; lessons? Students cannot work well.</t>
  </si>
  <si>
    <t>ST097Q05TA</t>
  </si>
  <si>
    <t>How often does this happen in your &lt;school science&gt; lessons? Students don't start working for a long time after.</t>
  </si>
  <si>
    <t>ST098Q01TA</t>
  </si>
  <si>
    <t>When learning &lt;school science&gt;? Students are given opportunities to explain their ideas.</t>
  </si>
  <si>
    <t>ST098Q02TA</t>
  </si>
  <si>
    <t>When learning &lt;school science&gt;? Students spend time in the laboratory doing practical experiments.</t>
  </si>
  <si>
    <t>ST098Q03NA</t>
  </si>
  <si>
    <t>When learning &lt;school science&gt;? Students are required to argue about science questions.</t>
  </si>
  <si>
    <t>ST098Q05TA</t>
  </si>
  <si>
    <t>When learning &lt;school science&gt;? Students are asked to draw conclusions from an experiment they have conducted.</t>
  </si>
  <si>
    <t>ST098Q06TA</t>
  </si>
  <si>
    <t>When learning &lt;school science&gt;? The teacher explains &lt;school science&gt; idea can be applied</t>
  </si>
  <si>
    <t>ST098Q07TA</t>
  </si>
  <si>
    <t>When learning &lt;school science&gt;? Students are allowed to design their own experiments.</t>
  </si>
  <si>
    <t>ST098Q08NA</t>
  </si>
  <si>
    <t>When learning &lt;school science&gt;? There is a class debate about investigations.</t>
  </si>
  <si>
    <t>ST098Q09TA</t>
  </si>
  <si>
    <t>When learning &lt;school science&gt;? The teacher clearly explains relevance  &lt;broad science&gt; concepts to our lives.</t>
  </si>
  <si>
    <t>ST098Q10NA</t>
  </si>
  <si>
    <t>When learning &lt;school science&gt;? Students are asked to do an investigation to test ideas.</t>
  </si>
  <si>
    <t>ST100Q01TA</t>
  </si>
  <si>
    <t>How often does this happen in your &lt;school science&gt; lessons? The teacher shows  interest every students learning.</t>
  </si>
  <si>
    <t>ST100Q02TA</t>
  </si>
  <si>
    <t>How often does this happen in your &lt;school science&gt; lessons? The teacher gives extra help.</t>
  </si>
  <si>
    <t>ST100Q03TA</t>
  </si>
  <si>
    <t>How often does this happen in your &lt;school science&gt; lessons? The teacher helps students with their learning.</t>
  </si>
  <si>
    <t>ST100Q04TA</t>
  </si>
  <si>
    <t>How often does this happen in your &lt;school science&gt;? The teacher continues teaching\students understand.</t>
  </si>
  <si>
    <t>ST100Q05TA</t>
  </si>
  <si>
    <t>How often does this happen in your &lt;school science&gt;? Teacher gives an opportunity to express opinions.</t>
  </si>
  <si>
    <t>ST103Q01NA</t>
  </si>
  <si>
    <t>How often does this happen in &lt;school science&gt;? The teacher explains scientific ideas.</t>
  </si>
  <si>
    <t>ST103Q03NA</t>
  </si>
  <si>
    <t>How often does this happen in &lt;school science&gt;? A whole class discussion takes place with the teacher.</t>
  </si>
  <si>
    <t>ST103Q08NA</t>
  </si>
  <si>
    <t>How often does this happen in &lt;school science&gt;? The teacher discusses our questions.</t>
  </si>
  <si>
    <t>ST103Q11NA</t>
  </si>
  <si>
    <t>How often does this happen in &lt;school science&gt;? The teacher demonstrates an idea.</t>
  </si>
  <si>
    <t>ST104Q01NA</t>
  </si>
  <si>
    <t>How often does this happen in &lt;school science&gt;? The teacher tells me how I am performing in this course.</t>
  </si>
  <si>
    <t>ST104Q02NA</t>
  </si>
  <si>
    <t>How often does this happen in &lt;school science&gt;? The teacher gives me feedback on my strengths &lt;school science&gt; subjec</t>
  </si>
  <si>
    <t>ST104Q03NA</t>
  </si>
  <si>
    <t>How often does this happen in &lt;school science&gt;? The teacher tells me in which areas I can still improve.</t>
  </si>
  <si>
    <t>ST104Q04NA</t>
  </si>
  <si>
    <t>How often does this happen in &lt;school science&gt;? The teacher tells me how I can improve my performance.</t>
  </si>
  <si>
    <t>ST104Q05NA</t>
  </si>
  <si>
    <t>How often does this happen in &lt;school science&gt;? The teacher advises me on how to reach my learning goals.</t>
  </si>
  <si>
    <t>ST107Q01NA</t>
  </si>
  <si>
    <t>How often does this happen in &lt;school science&gt;? The teacher adapts the lesson to my class needs and knowledge.</t>
  </si>
  <si>
    <t>ST107Q02NA</t>
  </si>
  <si>
    <t>How often does this happen in &lt;school science&gt;? The teacher provides individual help when a student has difficulties</t>
  </si>
  <si>
    <t>ST107Q03NA</t>
  </si>
  <si>
    <t>How often does this happen in &lt;school science&gt;? The teacher changes the structure of the lesson on a topic</t>
  </si>
  <si>
    <t>ST092Q01TA</t>
  </si>
  <si>
    <t>How informed are you about this environmental issue? The increase of greenhouse gases in the atmosphere</t>
  </si>
  <si>
    <t>ST092Q02TA</t>
  </si>
  <si>
    <t>How informed are you about this environmental issue? The use of genetically modified organisms (&lt;GMO&gt;)</t>
  </si>
  <si>
    <t>ST092Q04TA</t>
  </si>
  <si>
    <t>How informed are you about this environmental issue? Nuclear waste</t>
  </si>
  <si>
    <t>ST092Q05TA</t>
  </si>
  <si>
    <t>How informed are you about this environmental issue? The consequences of clearing forests\other land use</t>
  </si>
  <si>
    <t>ST092Q06NA</t>
  </si>
  <si>
    <t>How informed are you about this environmental issue? Air pollution</t>
  </si>
  <si>
    <t>ST092Q08NA</t>
  </si>
  <si>
    <t>How informed are you about this environmental issue? Extinction of plants and animals</t>
  </si>
  <si>
    <t>ST092Q09NA</t>
  </si>
  <si>
    <t>How informed are you about this environmental issue? Water shortage</t>
  </si>
  <si>
    <t>ST093Q01TA</t>
  </si>
  <si>
    <t>This issue will improve or get worse over next 20 years? Air pollution (student)</t>
  </si>
  <si>
    <t>ST093Q03TA</t>
  </si>
  <si>
    <t>This issue will improve or get worse over next 20 years? Extinction of plants and animals (student)</t>
  </si>
  <si>
    <t>ST093Q04TA</t>
  </si>
  <si>
    <t>This issue will improve or get worse over next 20 years? Clearing of forests for other land use (student)</t>
  </si>
  <si>
    <t>ST093Q05TA</t>
  </si>
  <si>
    <t>This issue will improve or get worse over next 20 years? Water shortages (student)</t>
  </si>
  <si>
    <t>ST093Q06TA</t>
  </si>
  <si>
    <t>This issue will improve or get worse over next 20 years? Nuclear waste (student)</t>
  </si>
  <si>
    <t>ST093Q07NA</t>
  </si>
  <si>
    <t>This issue will improve or get worse over next 20 years? The increase of greenhouse gases in the atmosphere</t>
  </si>
  <si>
    <t>ST093Q08NA</t>
  </si>
  <si>
    <t>This issue will improve or get worse over next 20 years? The use of genetically modified organisms (&lt;GMO&gt;)</t>
  </si>
  <si>
    <t>ST094Q01NA</t>
  </si>
  <si>
    <t>Disagree or agree with the statements? I have fun when I am learning &lt;broad science&gt;</t>
  </si>
  <si>
    <t>ST094Q02NA</t>
  </si>
  <si>
    <t>Disagree or agree with the statements? I like reading about &lt;broad science&gt; topics.</t>
  </si>
  <si>
    <t>ST094Q03NA</t>
  </si>
  <si>
    <t>Disagree or agree with the statements? I am happy working on &lt;broad science&gt; topics.</t>
  </si>
  <si>
    <t>ST094Q04NA</t>
  </si>
  <si>
    <t>Disagree or agree with the statements? I enjoy acquiring new knowledge in &lt;broad science&gt;.</t>
  </si>
  <si>
    <t>ST094Q05NA</t>
  </si>
  <si>
    <t>Disagree or agree with the statements? I am interested in learning about &lt;broad science&gt;.</t>
  </si>
  <si>
    <t>ST095Q04NA</t>
  </si>
  <si>
    <t>To what extent are you interested in: Biosphere (e.g. ecosystem services, sustainability)</t>
  </si>
  <si>
    <t>ST095Q07NA</t>
  </si>
  <si>
    <t>To what extent are you interested in: Motion and forces (e.g. velocity, friction, magnetic and gravi forces)</t>
  </si>
  <si>
    <t>ST095Q08NA</t>
  </si>
  <si>
    <t>To what extent are you interested in: Energy and its transformation (e.g. conservation, chemical reactions)</t>
  </si>
  <si>
    <t>ST095Q13NA</t>
  </si>
  <si>
    <t>To what extent are you interested in: &lt;broad science&gt; topics? The Universe and its history</t>
  </si>
  <si>
    <t>ST095Q15NA</t>
  </si>
  <si>
    <t>To what extent are you interested in: &lt;broad science&gt; topics? How science can help us prevent disease</t>
  </si>
  <si>
    <t>ST113Q01TA</t>
  </si>
  <si>
    <t>Making an effort in my &lt;school science&gt; subject(s) is worth it because this will help me in the work I want to do lat</t>
  </si>
  <si>
    <t>ST113Q02TA</t>
  </si>
  <si>
    <t>What I learn in my &lt;school science&gt; subject(s) is important for me because I need this for what I want to do later on</t>
  </si>
  <si>
    <t>ST113Q03TA</t>
  </si>
  <si>
    <t>Studying my &lt;school science&gt; subject(s) is worthwhile for me because what I learn will improve my career prospects.</t>
  </si>
  <si>
    <t>ST113Q04TA</t>
  </si>
  <si>
    <t>Many things I learn in my &lt;school science&gt; subject(s) will help me to get a job.</t>
  </si>
  <si>
    <t>ST129Q01TA</t>
  </si>
  <si>
    <t>Recognise the science question that underlies a newspaper report on a health issue.</t>
  </si>
  <si>
    <t>ST129Q02TA</t>
  </si>
  <si>
    <t>Explain why earthquakes occur more frequently in some areas than in others.</t>
  </si>
  <si>
    <t>ST129Q03TA</t>
  </si>
  <si>
    <t>Describe the role of antibiotics in the treatment of disease.</t>
  </si>
  <si>
    <t>ST129Q04TA</t>
  </si>
  <si>
    <t>Identify the science question associated with the disposal of garbage.</t>
  </si>
  <si>
    <t>ST129Q05TA</t>
  </si>
  <si>
    <t>Predict how changes to an environment will affect the survival of certain species.</t>
  </si>
  <si>
    <t>ST129Q06TA</t>
  </si>
  <si>
    <t>Interpret the scientific information provided on the labelling of food items.</t>
  </si>
  <si>
    <t>ST129Q07TA</t>
  </si>
  <si>
    <t>Discuss how new evidence can lead you to change your understanding about the possibility of life on Mars.</t>
  </si>
  <si>
    <t>ST129Q08TA</t>
  </si>
  <si>
    <t>Identify the better of two explanations for the formation of acid rain.</t>
  </si>
  <si>
    <t>ST131Q01NA</t>
  </si>
  <si>
    <t>A good way to know if something is true is to do an experiment.</t>
  </si>
  <si>
    <t>ST131Q03NA</t>
  </si>
  <si>
    <t>How much do you disagree or agree with the statements below? Ideas in &lt;broad science&gt; sometimes change.</t>
  </si>
  <si>
    <t>ST131Q04NA</t>
  </si>
  <si>
    <t>Good answers are based on evidence from many different experiments.</t>
  </si>
  <si>
    <t>ST131Q06NA</t>
  </si>
  <si>
    <t>It is good to try experiments more than once to make sure of your findings.</t>
  </si>
  <si>
    <t>ST131Q08NA</t>
  </si>
  <si>
    <t>Sometimes &lt;broad science&gt; scientists change their minds about what is true</t>
  </si>
  <si>
    <t>ST131Q11NA</t>
  </si>
  <si>
    <t>The ideas in &lt;broad science&gt; science books sometimes change.</t>
  </si>
  <si>
    <t>ST146Q01TA</t>
  </si>
  <si>
    <t>How often do you do these things? Watch TV programmes about &lt;broad science&gt;</t>
  </si>
  <si>
    <t>ST146Q02TA</t>
  </si>
  <si>
    <t>How often do you do these things? Borrow or buy books on &lt;broad science&gt; topics</t>
  </si>
  <si>
    <t>ST146Q03TA</t>
  </si>
  <si>
    <t>How often do you do these things? Visit web sites about &lt;broad science&gt; topics</t>
  </si>
  <si>
    <t>ST146Q04TA</t>
  </si>
  <si>
    <t>How often do you do these things? Read &lt;broad science&gt; magazines or science articles in newspapers</t>
  </si>
  <si>
    <t>ST146Q05TA</t>
  </si>
  <si>
    <t>How often do you do these things? Attend a &lt;science club&gt;</t>
  </si>
  <si>
    <t>ST146Q06NA</t>
  </si>
  <si>
    <t>How often do you do these things? Simulate natural phenomena in computer programs\virtual labs</t>
  </si>
  <si>
    <t>ST146Q07NA</t>
  </si>
  <si>
    <t>How often do you do these things? Simulate technical processes in computer programs\virtual labs</t>
  </si>
  <si>
    <t>ST146Q08NA</t>
  </si>
  <si>
    <t>How often do you do these things? Visit web sites of ecology organisations</t>
  </si>
  <si>
    <t>ST146Q09NA</t>
  </si>
  <si>
    <t>How often do you do these things? Follow news via blogs and microblogging</t>
  </si>
  <si>
    <t>ST076Q01NA</t>
  </si>
  <si>
    <t>Before going to school did you: Eat breakfast</t>
  </si>
  <si>
    <t>ST076Q02NA</t>
  </si>
  <si>
    <t>Before going to school did you: Study for school or homework</t>
  </si>
  <si>
    <t>ST076Q03NA</t>
  </si>
  <si>
    <t>Before going to school did you: Watch TV\&lt;DVD&gt;\Video</t>
  </si>
  <si>
    <t>ST076Q04NA</t>
  </si>
  <si>
    <t>Before going to school did you: Read a book\newspaper\magazine</t>
  </si>
  <si>
    <t>ST076Q05NA</t>
  </si>
  <si>
    <t>Before going to school did you: Internet\Chat\Social networks (e.g. &lt;Facebook&gt;, &lt;country-specific social network&gt;)</t>
  </si>
  <si>
    <t>ST076Q06NA</t>
  </si>
  <si>
    <t>Before going to school did you: Play video-games</t>
  </si>
  <si>
    <t>ST076Q07NA</t>
  </si>
  <si>
    <t>Before going to school did you: Meet friends or talk to friends on the phone</t>
  </si>
  <si>
    <t>ST076Q08NA</t>
  </si>
  <si>
    <t>Before going to school did you: Talk to your parents</t>
  </si>
  <si>
    <t>ST076Q09NA</t>
  </si>
  <si>
    <t>Before going to school did you: Work in the household or take care</t>
  </si>
  <si>
    <t>ST076Q10NA</t>
  </si>
  <si>
    <t>Before going to school did you: Work for pay</t>
  </si>
  <si>
    <t>ST076Q11NA</t>
  </si>
  <si>
    <t>Before going to school did you: Exercise or practice a sport</t>
  </si>
  <si>
    <t>ST078Q01NA</t>
  </si>
  <si>
    <t>After leaving school did you: Eat dinner</t>
  </si>
  <si>
    <t>ST078Q02NA</t>
  </si>
  <si>
    <t>After leaving school did you: Study\school\hmk</t>
  </si>
  <si>
    <t>ST078Q03NA</t>
  </si>
  <si>
    <t>After leaving school did you: Watch TV\&lt;DVD&gt;\Video</t>
  </si>
  <si>
    <t>ST078Q04NA</t>
  </si>
  <si>
    <t>After leaving school did you: Read a book\newspaper\magazine</t>
  </si>
  <si>
    <t>ST078Q05NA</t>
  </si>
  <si>
    <t>After leaving school did you: Internet\Chat\Social net (e.g. &lt;Facebook&gt;)</t>
  </si>
  <si>
    <t>ST078Q06NA</t>
  </si>
  <si>
    <t>After leaving school did you: Play video-games</t>
  </si>
  <si>
    <t>ST078Q07NA</t>
  </si>
  <si>
    <t>After leaving school did you: Meet friends or talk to friends on the phone</t>
  </si>
  <si>
    <t>ST078Q08NA</t>
  </si>
  <si>
    <t>After leaving school did you: Talk to your parents</t>
  </si>
  <si>
    <t>ST078Q09NA</t>
  </si>
  <si>
    <t>After leaving school did you: Work in the household or take care of other family members</t>
  </si>
  <si>
    <t>ST078Q10NA</t>
  </si>
  <si>
    <t>After leaving school did you: Work for pay</t>
  </si>
  <si>
    <t>ST078Q11NA</t>
  </si>
  <si>
    <t>After leaving school did you: Exercise or practice a sport</t>
  </si>
  <si>
    <t>ST065Class</t>
  </si>
  <si>
    <t>Student coded science class (from ST065Q01NA)</t>
  </si>
  <si>
    <t>ST038Q01NA</t>
  </si>
  <si>
    <t>I got called names by other students.</t>
  </si>
  <si>
    <t>ST038Q02NA</t>
  </si>
  <si>
    <t>I got picked on by other students.</t>
  </si>
  <si>
    <t>ST038Q03NA</t>
  </si>
  <si>
    <t>Other students left me out of things on purpose.</t>
  </si>
  <si>
    <t>ST038Q04NA</t>
  </si>
  <si>
    <t>Other students made fun of me.</t>
  </si>
  <si>
    <t>ST038Q05NA</t>
  </si>
  <si>
    <t>I was threatened by other students.</t>
  </si>
  <si>
    <t>ST038Q06NA</t>
  </si>
  <si>
    <t>Other students took away or destroyed things that belonged to me.</t>
  </si>
  <si>
    <t>ST038Q07NA</t>
  </si>
  <si>
    <t>I got hit or pushed around by other students.</t>
  </si>
  <si>
    <t>ST038Q08NA</t>
  </si>
  <si>
    <t>Other students spread nasty rumours about me.</t>
  </si>
  <si>
    <t>ISCEDL</t>
  </si>
  <si>
    <t>ISCED level</t>
  </si>
  <si>
    <t>ISCEDD</t>
  </si>
  <si>
    <t>ISCED designation</t>
  </si>
  <si>
    <t>ISCEDO</t>
  </si>
  <si>
    <t>ISCED orientation</t>
  </si>
  <si>
    <t>IMMIG</t>
  </si>
  <si>
    <t>Index Immigration status</t>
  </si>
  <si>
    <t>MISCED</t>
  </si>
  <si>
    <t>Index Is Education (ISCED)</t>
  </si>
  <si>
    <t>FISCED</t>
  </si>
  <si>
    <t>HISCED</t>
  </si>
  <si>
    <t>Highest Education of parents (ISCED)</t>
  </si>
  <si>
    <t>REPEAT</t>
  </si>
  <si>
    <t>Grade Repetition</t>
  </si>
  <si>
    <t>DURECEC</t>
  </si>
  <si>
    <t>Duration in early childhood education and care</t>
  </si>
  <si>
    <t>SCCHANGE</t>
  </si>
  <si>
    <t>Number of school changes</t>
  </si>
  <si>
    <t>OECD</t>
  </si>
  <si>
    <t>OECD country</t>
  </si>
  <si>
    <t>ADMINMODE</t>
  </si>
  <si>
    <t>Mode of Respondent</t>
  </si>
  <si>
    <t>Student questionnaire: Financial Literacy results</t>
  </si>
  <si>
    <t>ST001D01T: Student International Grade (Derived)</t>
  </si>
  <si>
    <t>N</t>
  </si>
  <si>
    <t>System</t>
  </si>
  <si>
    <t>Grade 7</t>
  </si>
  <si>
    <t>Grade 8</t>
  </si>
  <si>
    <t>Grade 9</t>
  </si>
  <si>
    <t>Grade 10</t>
  </si>
  <si>
    <t>Grade 11</t>
  </si>
  <si>
    <t>Grade 12</t>
  </si>
  <si>
    <t>Grade 13</t>
  </si>
  <si>
    <t>Ungraded</t>
  </si>
  <si>
    <t>Not Applicable</t>
  </si>
  <si>
    <t>Invalid</t>
  </si>
  <si>
    <t>Missing</t>
  </si>
  <si>
    <t>All</t>
  </si>
  <si>
    <t>Missing %</t>
  </si>
  <si>
    <t>Valid</t>
  </si>
  <si>
    <t>mean</t>
  </si>
  <si>
    <t>(SE)</t>
  </si>
  <si>
    <t>Australia</t>
  </si>
  <si>
    <t>—</t>
  </si>
  <si>
    <t>n/a</t>
  </si>
  <si>
    <t>Austria</t>
  </si>
  <si>
    <t>Belgium ⁸</t>
  </si>
  <si>
    <t>Canada ⁸</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</si>
  <si>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</si>
  <si>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</si>
  <si>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</si>
  <si>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</si>
  <si>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</si>
  <si>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</si>
  <si>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</si>
  <si>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</si>
  <si>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</si>
  <si>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</si>
  <si>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</si>
  <si>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</si>
  <si>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</si>
  <si>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</si>
  <si>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</si>
  <si>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</si>
  <si>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</si>
  <si>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</si>
  <si>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</si>
  <si>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</si>
  <si>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</si>
  <si>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</si>
  <si>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</si>
  <si>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</si>
  <si>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</si>
  <si>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</si>
  <si>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</si>
  <si>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</si>
  <si>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</si>
  <si>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</si>
  <si>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</si>
  <si>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</si>
  <si>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</si>
  <si>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</si>
  <si>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</si>
  <si>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</si>
  <si>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</si>
  <si>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</si>
  <si>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</si>
  <si>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</si>
  <si>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</si>
  <si>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</si>
  <si>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</si>
  <si>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</si>
  <si>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</si>
  <si>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</si>
  <si>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</si>
  <si>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</si>
  <si>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</si>
  <si>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</si>
  <si>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</si>
  <si>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</si>
  <si>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</si>
  <si>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</si>
  <si>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</si>
  <si>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</si>
  <si>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</si>
  <si>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</si>
  <si>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</si>
  <si>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</si>
  <si>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</si>
  <si>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</si>
  <si>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</si>
  <si>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</si>
  <si>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</si>
  <si>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</si>
  <si>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</si>
  <si>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</si>
  <si>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</si>
  <si>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</si>
  <si>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</si>
  <si>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</si>
  <si>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</si>
  <si>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</si>
  <si>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</si>
  <si>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</si>
  <si>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</si>
  <si>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</si>
  <si>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</si>
  <si>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</si>
  <si>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</si>
  <si>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</si>
  <si>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</si>
  <si>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</si>
  <si>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</si>
  <si>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⁸ Financial literacy data for Belgium refer to the Flemish community; financial literacy data for Canada refer to the Canadian provinces of British Columbia, Manitoba, New Brunswick, Newfoundland and Labrador, Nova Scotia, Ontario and Prince Edward Island.</t>
  </si>
  <si>
    <t>ST003D02T: Student (Standardized) Birth - Month</t>
  </si>
  <si>
    <t>January</t>
  </si>
  <si>
    <t>February</t>
  </si>
  <si>
    <t>March</t>
  </si>
  <si>
    <t>April</t>
  </si>
  <si>
    <t>May</t>
  </si>
  <si>
    <t>June</t>
  </si>
  <si>
    <t>July</t>
  </si>
  <si>
    <t>August</t>
  </si>
  <si>
    <t>September</t>
  </si>
  <si>
    <t>October</t>
  </si>
  <si>
    <t>November</t>
  </si>
  <si>
    <t>December</t>
  </si>
  <si>
    <t>Valid Skip</t>
  </si>
  <si>
    <t>Not Reached</t>
  </si>
  <si>
    <t>No Response</t>
  </si>
  <si>
    <t>ST004D01T: Student (Standardized) Gender</t>
  </si>
  <si>
    <t>Female</t>
  </si>
  <si>
    <t>Male</t>
  </si>
  <si>
    <t>ST005Q01TA: What is the &lt;highest level of schooling&gt; completed by your mother?</t>
  </si>
  <si>
    <t>&lt;ISCED level 3A&gt;</t>
  </si>
  <si>
    <t>&lt;ISCED level 3B, 3C&gt;</t>
  </si>
  <si>
    <t>&lt;ISCED level 2&gt;</t>
  </si>
  <si>
    <t>&lt;ISCED level 1&gt;</t>
  </si>
  <si>
    <t>She did not complete &lt;ISCED level 1&gt;</t>
  </si>
  <si>
    <t>ST006Q01TA: Does your mother have this qualification? &lt;ISCED level 6&gt;</t>
  </si>
  <si>
    <t>Yes</t>
  </si>
  <si>
    <t>No</t>
  </si>
  <si>
    <t>ST006Q02TA: Does your mother have this qualification? &lt;ISCED level 5A&gt;</t>
  </si>
  <si>
    <t>ST006Q03TA: Does your mother have this qualification? &lt;ISCED level 5B&gt;</t>
  </si>
  <si>
    <t>ST006Q04TA: Does your mother have this qualification? &lt;ISCED level 4&gt;</t>
  </si>
  <si>
    <t>ST007Q01TA: What is the &lt;highest level of schooling&gt; completed by your father?</t>
  </si>
  <si>
    <t>He did not complete &lt;ISCED level 1&gt;</t>
  </si>
  <si>
    <t>ST008Q01TA: Does your father have this qualification? &lt;ISCED level 6&gt;</t>
  </si>
  <si>
    <t>ST008Q02TA: Does your father have this qualification? &lt;ISCED level 5A&gt;</t>
  </si>
  <si>
    <t>ST008Q03TA: Does your father have this qualification? &lt;ISCED level 5B&gt;</t>
  </si>
  <si>
    <t>ST008Q04TA: Does your father have this qualification? &lt;ISCED level 4&gt;</t>
  </si>
  <si>
    <t>ST011Q01TA: In your home: A desk to study at</t>
  </si>
  <si>
    <t>ST011Q02TA: In your home: A room of your own</t>
  </si>
  <si>
    <t>ST011Q03TA: In your home: A quiet place to study</t>
  </si>
  <si>
    <t>ST011Q04TA: In your home: A computer you can use for school work</t>
  </si>
  <si>
    <t>ST011Q05TA: In your home: Educational software</t>
  </si>
  <si>
    <t>ST011Q06TA: In your home: A link to the Internet</t>
  </si>
  <si>
    <t>ST011Q07TA: In your home: Classic literature (e.g. &lt;Shakespeare&gt;)</t>
  </si>
  <si>
    <t>ST011Q08TA: In your home: Books of poetry</t>
  </si>
  <si>
    <t>ST011Q09TA: In your home: Works of art (e.g. paintings)</t>
  </si>
  <si>
    <t>ST011Q10TA: In your home: Books to help with your school work</t>
  </si>
  <si>
    <t>ST011Q11TA: In your home: &lt;Technical reference books&gt;</t>
  </si>
  <si>
    <t>ST011Q12TA: In your home: A dictionary</t>
  </si>
  <si>
    <t>ST011Q16NA: In your home: Books on art, music, or design</t>
  </si>
  <si>
    <t>ST012Q01TA: How many in your home: Televisions</t>
  </si>
  <si>
    <t>None</t>
  </si>
  <si>
    <t>One</t>
  </si>
  <si>
    <t>Two</t>
  </si>
  <si>
    <t>Three or more</t>
  </si>
  <si>
    <t>ST012Q02TA: How many in your home: Cars</t>
  </si>
  <si>
    <t>ST012Q03TA: How many in your home: Rooms with a bath or shower</t>
  </si>
  <si>
    <t>ST012Q05NA: How many in your home: &lt;Cell phones&gt; with Internet access (e.g. smartphones)</t>
  </si>
  <si>
    <t>ST012Q06NA: How many in your home: Computers (desktop computer, portable laptop, or notebook)</t>
  </si>
  <si>
    <t>ST012Q07NA: How many in your home: &lt;Tablet computers&gt; (e.g. &lt;iPad®&gt;, &lt;BlackBerry® PlayBookTM&gt;)</t>
  </si>
  <si>
    <t>ST012Q08NA: How many in your home: E-book readers (e.g. &lt;KindleTM&gt;, &lt;Kobo&gt;, &lt;Bookeen&gt;)</t>
  </si>
  <si>
    <t>ST012Q09NA: How many in your home: Musical instruments (e.g. guitar, piano)</t>
  </si>
  <si>
    <t>ST013Q01TA: How many books are there in your home?</t>
  </si>
  <si>
    <t>0-10 books</t>
  </si>
  <si>
    <t>11-25 books</t>
  </si>
  <si>
    <t>26-100 books</t>
  </si>
  <si>
    <t>101-200 books</t>
  </si>
  <si>
    <t>201-500 books</t>
  </si>
  <si>
    <t>More than 500 books</t>
  </si>
  <si>
    <t>ST123Q01NA: &lt;this academic year&gt;: My parents are interested in my school activities.</t>
  </si>
  <si>
    <t>Strongly disagree</t>
  </si>
  <si>
    <t>Disagree</t>
  </si>
  <si>
    <t>Agree</t>
  </si>
  <si>
    <t>Strongly agree</t>
  </si>
  <si>
    <t>ST123Q02NA: &lt;this academic year&gt;: My parents support my educational efforts and achievements.</t>
  </si>
  <si>
    <t>ST123Q03NA: &lt;this academic year&gt;: My parents support me when I am facing difficulties at school.</t>
  </si>
  <si>
    <t>ST123Q04NA: &lt;this academic year&gt;: My parents encourage me to be confident.</t>
  </si>
  <si>
    <t>ST019AQ01T: Country of Birth International - Self</t>
  </si>
  <si>
    <t>Country of test</t>
  </si>
  <si>
    <t>Other country</t>
  </si>
  <si>
    <t>ST019BQ01T: Country of Birth International - Mother</t>
  </si>
  <si>
    <t>ST019CQ01T: Country of Birth International - Father</t>
  </si>
  <si>
    <t>ST021Q01TA: How old were you when you arrived in &lt;country of test&gt;?</t>
  </si>
  <si>
    <t>age 0 - 1</t>
  </si>
  <si>
    <t>age 1</t>
  </si>
  <si>
    <t>age 2</t>
  </si>
  <si>
    <t>age 3</t>
  </si>
  <si>
    <t>age 4</t>
  </si>
  <si>
    <t>age 5</t>
  </si>
  <si>
    <t>age 6</t>
  </si>
  <si>
    <t>age 7</t>
  </si>
  <si>
    <t>age 8</t>
  </si>
  <si>
    <t>age 9</t>
  </si>
  <si>
    <t>age 10</t>
  </si>
  <si>
    <t>age 11</t>
  </si>
  <si>
    <t>age 12</t>
  </si>
  <si>
    <t>age 13</t>
  </si>
  <si>
    <t>age 14</t>
  </si>
  <si>
    <t>age 15</t>
  </si>
  <si>
    <t>age 16</t>
  </si>
  <si>
    <t>ST022Q01TA: International Language at Home</t>
  </si>
  <si>
    <t>Language of test</t>
  </si>
  <si>
    <t>Other language</t>
  </si>
  <si>
    <t>ST124Q01TA: Did you attend &lt;ISCED 0&gt;?</t>
  </si>
  <si>
    <t>Yes, for one year or less</t>
  </si>
  <si>
    <t>Yes, for more than one year</t>
  </si>
  <si>
    <t>ST125Q01NA: How old were you when you started &lt;ISCED 0&gt;? Years</t>
  </si>
  <si>
    <t>1 year or younger</t>
  </si>
  <si>
    <t>2 years</t>
  </si>
  <si>
    <t>3 years</t>
  </si>
  <si>
    <t>4 years</t>
  </si>
  <si>
    <t>5 years</t>
  </si>
  <si>
    <t>6 years or older</t>
  </si>
  <si>
    <t>I did not attend &lt;ISCED 0&gt;</t>
  </si>
  <si>
    <t>I do not remember</t>
  </si>
  <si>
    <t>ST126Q01TA: How old were you when you started &lt;ISCED 1&gt;? Years</t>
  </si>
  <si>
    <t>3 or younger</t>
  </si>
  <si>
    <t>4</t>
  </si>
  <si>
    <t>5</t>
  </si>
  <si>
    <t>6</t>
  </si>
  <si>
    <t>7</t>
  </si>
  <si>
    <t>8</t>
  </si>
  <si>
    <t>9 or older</t>
  </si>
  <si>
    <t>ST127Q01TA: Have you ever repeated a &lt;grade&gt;? At &lt;ISCED 1&gt;</t>
  </si>
  <si>
    <t>No, never</t>
  </si>
  <si>
    <t>Yes, once</t>
  </si>
  <si>
    <t>Yes, twice or more</t>
  </si>
  <si>
    <t>ST127Q02TA: Have you ever repeated a &lt;grade&gt;? At &lt;ISCED 2&gt;</t>
  </si>
  <si>
    <t>ST127Q03TA: Have you ever repeated a &lt;grade&gt;? At &lt;ISCED 3&gt;</t>
  </si>
  <si>
    <t>ST111Q01TA: Which of the following do you expect to complete?</t>
  </si>
  <si>
    <t>&lt;ISCED level 3B or C&gt;</t>
  </si>
  <si>
    <t>&lt;ISCED level 4&gt;</t>
  </si>
  <si>
    <t>&lt;ISCED level 5B&gt;</t>
  </si>
  <si>
    <t>&lt;ISCED level 5A or 6&gt;</t>
  </si>
  <si>
    <t>ST118Q01NA: To what extent do you disagree or agree about yourself? I often worry that it will be difficult for me taking a test.</t>
  </si>
  <si>
    <t>ST118Q02NA: To what extent do you disagree or agree about yourself? I worry that I will get poor &lt;grades&gt; at school.</t>
  </si>
  <si>
    <t>ST118Q03NA: To what extent do you disagree or agree about yourself? Even if I am well-prepared for a test I feel very anxious.</t>
  </si>
  <si>
    <t>ST118Q04NA: I get very tense when I study for a test.</t>
  </si>
  <si>
    <t>ST118Q05NA: I get nervous when I don't know how to solve a task at school.</t>
  </si>
  <si>
    <t>ST119Q01NA: I want top grades in most or all of my courses.</t>
  </si>
  <si>
    <t>ST119Q02NA: I want to be able to select from among the best opportunities available when I graduate.</t>
  </si>
  <si>
    <t>ST119Q03NA: I want to be the best, whatever I do.</t>
  </si>
  <si>
    <t>ST119Q04NA: I see myself as an ambitious person.</t>
  </si>
  <si>
    <t>ST119Q05NA: I want to be one of the best students in my class.</t>
  </si>
  <si>
    <t>ST121Q01NA: &lt;NAME 1&gt; is motivated? Gives up easily when confronted with a problem and is often not prepared</t>
  </si>
  <si>
    <t>ST121Q02NA: &lt;NAME 2&gt; is motivated? Mostly remains interested in the tasks she starts and sometimes does more than expected</t>
  </si>
  <si>
    <t>ST121Q03NA: &lt;NAME 3&gt; is motivated? Wants to get top grades at school and continues working on tasks until perfect.</t>
  </si>
  <si>
    <t>ST082Q01NA: To what extent do you disagree or agree about yourself? I prefer working as part of a team to working alone.</t>
  </si>
  <si>
    <t>ST082Q02NA: To what extent do you disagree or agree about yourself? I am a good listener.</t>
  </si>
  <si>
    <t>ST082Q03NA: To what extent do you disagree or agree about yourself? I enjoy seeing my classmates be successful.</t>
  </si>
  <si>
    <t>ST082Q08NA: To what extent do you disagree or agree about yourself? I take into account what others are interested in.</t>
  </si>
  <si>
    <t>ST082Q09NA: To what extent do you disagree or agree about yourself? I find that teams make better decisions than individuals.</t>
  </si>
  <si>
    <t>ST082Q12NA: To what extent do you disagree or agree about yourself? I enjoy considering different perspectives.</t>
  </si>
  <si>
    <t>ST082Q13NA: To what extent do you disagree or agree about yourself? I find that teamwork raises my own efficiency.</t>
  </si>
  <si>
    <t>ST082Q14NA: To what extent do you disagree or agree about yourself? I enjoy cooperating with peers.</t>
  </si>
  <si>
    <t>ST034Q01TA: I feel like an outsider (or left out of things) at school.</t>
  </si>
  <si>
    <t>ST034Q02TA: I make friends easily at school.</t>
  </si>
  <si>
    <t>ST034Q03TA: I feel like I belong at school.</t>
  </si>
  <si>
    <t>ST034Q04TA: I feel awkward and out of place in my school.</t>
  </si>
  <si>
    <t>ST034Q05TA: Other students seem to like me.</t>
  </si>
  <si>
    <t>ST034Q06TA: I feel lonely at school.</t>
  </si>
  <si>
    <t>ST039Q01NA: Teachers called on me less often than they called on other students.</t>
  </si>
  <si>
    <t>Never or almost never</t>
  </si>
  <si>
    <t>A few times a year</t>
  </si>
  <si>
    <t>A few times a month</t>
  </si>
  <si>
    <t>Once a week or more</t>
  </si>
  <si>
    <t>ST039Q02NA: Teachers graded me harder than they graded other students.</t>
  </si>
  <si>
    <t>ST039Q03NA: Teachers gave me the impression that they think I am less smart than I really am.</t>
  </si>
  <si>
    <t>ST039Q04NA: Teachers disciplined me more harshly than other students.</t>
  </si>
  <si>
    <t>ST039Q05NA: Teachers ridiculed me in front of others.</t>
  </si>
  <si>
    <t>ST039Q06NA: Teachers said something insulting to me in front of others.</t>
  </si>
  <si>
    <t>ST062Q01TA: In the last two full weeks of school, how often: I &lt;skipped&gt; a whole school day</t>
  </si>
  <si>
    <t>One or two times</t>
  </si>
  <si>
    <t>Three or four times</t>
  </si>
  <si>
    <t>Five or more times</t>
  </si>
  <si>
    <t>ST062Q02TA: In the last two full weeks of school, how often: I &lt;skipped&gt; some classes</t>
  </si>
  <si>
    <t>ST062Q03TA: In the last two full weeks of school, how often: I arrived late for school</t>
  </si>
  <si>
    <t>ST031Q01NA: On avg, how many days do you attend physical education classes each week?</t>
  </si>
  <si>
    <t>0 days</t>
  </si>
  <si>
    <t>1 day</t>
  </si>
  <si>
    <t>2 days</t>
  </si>
  <si>
    <t>3 days</t>
  </si>
  <si>
    <t>4 days</t>
  </si>
  <si>
    <t>5 days</t>
  </si>
  <si>
    <t>6 days</t>
  </si>
  <si>
    <t>7 days</t>
  </si>
  <si>
    <t>ST032Q01NA: Moderate physical activities for a total of at least 60 minutes per day</t>
  </si>
  <si>
    <t>ST032Q02NA: Vigorous physical activities for at least 20 minutes per day that made you sweat and breathe hard</t>
  </si>
  <si>
    <t>ST063Q01NA: Which &lt;school science&gt; course did you attend? Physics: This year</t>
  </si>
  <si>
    <t>Not checked</t>
  </si>
  <si>
    <t>Checked</t>
  </si>
  <si>
    <t>ST063Q01NB: Which &lt;school science&gt; course did you attend? Physics: Last year</t>
  </si>
  <si>
    <t>ST063Q02NA: Which &lt;school science&gt; course did you attend? Chemistry: This year</t>
  </si>
  <si>
    <t>ST063Q02NB: Which &lt;school science&gt; course did you attend? Chemistry: Last year</t>
  </si>
  <si>
    <t>ST063Q03NA: Which &lt;school science&gt; course did you attend? Biology: This year</t>
  </si>
  <si>
    <t>ST063Q03NB: Which &lt;school science&gt; course did you attend? Biology: Last year</t>
  </si>
  <si>
    <t>ST063Q04NA: Which &lt;school science&gt; course did you attend? &lt;Earth and space&gt;: This year</t>
  </si>
  <si>
    <t>ST063Q04NB: Which &lt;school science&gt; course did you attend? &lt;Earth and space&gt;: Last year</t>
  </si>
  <si>
    <t>ST063Q05NA: Which &lt;school science&gt; course did you attend? Applied sciences and technology: This year</t>
  </si>
  <si>
    <t>ST063Q05NB: Which &lt;school science&gt; course did you attend? Applied sciences and technology: Last year</t>
  </si>
  <si>
    <t>ST063Q06NA: Which &lt;school science&gt; course did you attend? &lt;General, integrated, or comprehen science&gt; course: This year</t>
  </si>
  <si>
    <t>ST063Q06NB: Which &lt;school science&gt; course did you attend? &lt;General, integrated, or comprehen science&gt; course: Last year</t>
  </si>
  <si>
    <t>ST064Q01NA: &lt;school science&gt; courses? I can choose the &lt;school science&gt; course(s) I study.</t>
  </si>
  <si>
    <t>No, not at all</t>
  </si>
  <si>
    <t>Yes, to a certain degree</t>
  </si>
  <si>
    <t>Yes, I can choose freely</t>
  </si>
  <si>
    <t>ST064Q02NA: &lt;school science&gt; courses? I can choose the level of difficulty.</t>
  </si>
  <si>
    <t>ST064Q03NA: &lt;school science&gt; courses? I can choose the number of &lt;school science&gt; courses or &lt;class periods&gt;.</t>
  </si>
  <si>
    <t>ST097Q01TA: How often does this happen in your &lt;school science&gt; lessons? Students don't listen to what the teacher says.</t>
  </si>
  <si>
    <t>Every lesson</t>
  </si>
  <si>
    <t>Most lessons</t>
  </si>
  <si>
    <t>Some lessons</t>
  </si>
  <si>
    <t>Never or hardly ever</t>
  </si>
  <si>
    <t>ST097Q02TA: How often does this happen in your &lt;school science&gt; lessons? There is noise and disorder.</t>
  </si>
  <si>
    <t>ST097Q03TA: How often does this happen in your &lt;school science&gt; lessons? The teacher waits long for students to quiet down.</t>
  </si>
  <si>
    <t>ST097Q04TA: How often does this happen in your &lt;school science&gt; lessons? Students cannot work well.</t>
  </si>
  <si>
    <t>ST097Q05TA: How often does this happen in your &lt;school science&gt; lessons? Students don't start working for a long time after.</t>
  </si>
  <si>
    <t>ST098Q01TA: When learning &lt;school science&gt;? Students are given opportunities to explain their ideas.</t>
  </si>
  <si>
    <t>In all lessons</t>
  </si>
  <si>
    <t>In most lessons</t>
  </si>
  <si>
    <t>In some lessons</t>
  </si>
  <si>
    <t>ST098Q02TA: When learning &lt;school science&gt;? Students spend time in the laboratory doing practical experiments.</t>
  </si>
  <si>
    <t>ST098Q03NA: When learning &lt;school science&gt;? Students are required to argue about science questions.</t>
  </si>
  <si>
    <t>ST098Q05TA: When learning &lt;school science&gt;? Students are asked to draw conclusions from an experiment they have conducted.</t>
  </si>
  <si>
    <t>ST098Q06TA: When learning &lt;school science&gt;? The teacher explains &lt;school science&gt; idea can be applied</t>
  </si>
  <si>
    <t>ST098Q07TA: When learning &lt;school science&gt;? Students are allowed to design their own experiments.</t>
  </si>
  <si>
    <t>ST098Q08NA: When learning &lt;school science&gt;? There is a class debate about investigations.</t>
  </si>
  <si>
    <t>ST098Q09TA: When learning &lt;school science&gt;? The teacher clearly explains relevance  &lt;broad science&gt; concepts to our lives.</t>
  </si>
  <si>
    <t>ST098Q10NA: When learning &lt;school science&gt;? Students are asked to do an investigation to test ideas.</t>
  </si>
  <si>
    <t>ST100Q01TA: How often does this happen in your &lt;school science&gt; lessons? The teacher shows  interest every students learning.</t>
  </si>
  <si>
    <t>ST100Q02TA: How often does this happen in your &lt;school science&gt; lessons? The teacher gives extra help.</t>
  </si>
  <si>
    <t>ST100Q03TA: How often does this happen in your &lt;school science&gt; lessons? The teacher helps students with their learning.</t>
  </si>
  <si>
    <t>ST100Q04TA: How often does this happen in your &lt;school science&gt;? The teacher continues teaching\students understand.</t>
  </si>
  <si>
    <t>ST100Q05TA: How often does this happen in your &lt;school science&gt;? Teacher gives an opportunity to express opinions.</t>
  </si>
  <si>
    <t>ST103Q01NA: How often does this happen in &lt;school science&gt;? The teacher explains scientific ideas.</t>
  </si>
  <si>
    <t>Many lessons</t>
  </si>
  <si>
    <t>Every lesson or almost every lesson</t>
  </si>
  <si>
    <t>ST103Q03NA: How often does this happen in &lt;school science&gt;? A whole class discussion takes place with the teacher.</t>
  </si>
  <si>
    <t>ST103Q08NA: How often does this happen in &lt;school science&gt;? The teacher discusses our questions.</t>
  </si>
  <si>
    <t>ST103Q11NA: How often does this happen in &lt;school science&gt;? The teacher demonstrates an idea.</t>
  </si>
  <si>
    <t>ST104Q01NA: How often does this happen in &lt;school science&gt;? The teacher tells me how I am performing in this course.</t>
  </si>
  <si>
    <t>ST104Q02NA: How often does this happen in &lt;school science&gt;? The teacher gives me feedback on my strengths &lt;school science&gt; subjec</t>
  </si>
  <si>
    <t>ST104Q03NA: How often does this happen in &lt;school science&gt;? The teacher tells me in which areas I can still improve.</t>
  </si>
  <si>
    <t>ST104Q04NA: How often does this happen in &lt;school science&gt;? The teacher tells me how I can improve my performance.</t>
  </si>
  <si>
    <t>ST104Q05NA: How often does this happen in &lt;school science&gt;? The teacher advises me on how to reach my learning goals.</t>
  </si>
  <si>
    <t>ST107Q01NA: How often does this happen in &lt;school science&gt;? The teacher adapts the lesson to my class needs and knowledge.</t>
  </si>
  <si>
    <t>ST107Q02NA: How often does this happen in &lt;school science&gt;? The teacher provides individual help when a student has difficulties</t>
  </si>
  <si>
    <t>ST107Q03NA: How often does this happen in &lt;school science&gt;? The teacher changes the structure of the lesson on a topic</t>
  </si>
  <si>
    <t>ST092Q01TA: How informed are you about this environmental issue? The increase of greenhouse gases in the atmosphere</t>
  </si>
  <si>
    <t>I have never heard of this</t>
  </si>
  <si>
    <t>I have heard about this but I would not be able to explain what it is really about</t>
  </si>
  <si>
    <t>I know something about this and could explain the general issue</t>
  </si>
  <si>
    <t>I am familiar with this and I would be able to explain this well</t>
  </si>
  <si>
    <t>ST092Q02TA: How informed are you about this environmental issue? The use of genetically modified organisms (&lt;GMO&gt;)</t>
  </si>
  <si>
    <t>ST092Q04TA: How informed are you about this environmental issue? Nuclear waste</t>
  </si>
  <si>
    <t>ST092Q05TA: How informed are you about this environmental issue? The consequences of clearing forests\other land use</t>
  </si>
  <si>
    <t>ST092Q06NA: How informed are you about this environmental issue? Air pollution</t>
  </si>
  <si>
    <t>ST092Q08NA: How informed are you about this environmental issue? Extinction of plants and animals</t>
  </si>
  <si>
    <t>ST092Q09NA: How informed are you about this environmental issue? Water shortage</t>
  </si>
  <si>
    <t>ST093Q01TA: This issue will improve or get worse over next 20 years? Air pollution (student)</t>
  </si>
  <si>
    <t>Improve</t>
  </si>
  <si>
    <t>Stay about the same</t>
  </si>
  <si>
    <t>Get worse</t>
  </si>
  <si>
    <t>ST093Q03TA: This issue will improve or get worse over next 20 years? Extinction of plants and animals (student)</t>
  </si>
  <si>
    <t>ST093Q04TA: This issue will improve or get worse over next 20 years? Clearing of forests for other land use (student)</t>
  </si>
  <si>
    <t>ST093Q05TA: This issue will improve or get worse over next 20 years? Water shortages (student)</t>
  </si>
  <si>
    <t>ST093Q06TA: This issue will improve or get worse over next 20 years? Nuclear waste (student)</t>
  </si>
  <si>
    <t>ST093Q07NA: This issue will improve or get worse over next 20 years? The increase of greenhouse gases in the atmosphere</t>
  </si>
  <si>
    <t>ST093Q08NA: This issue will improve or get worse over next 20 years? The use of genetically modified organisms (&lt;GMO&gt;)</t>
  </si>
  <si>
    <t>ST094Q01NA: Disagree or agree with the statements? I have fun when I am learning &lt;broad science&gt;</t>
  </si>
  <si>
    <t>ST094Q02NA: Disagree or agree with the statements? I like reading about &lt;broad science&gt; topics.</t>
  </si>
  <si>
    <t>ST094Q03NA: Disagree or agree with the statements? I am happy working on &lt;broad science&gt; topics.</t>
  </si>
  <si>
    <t>ST094Q04NA: Disagree or agree with the statements? I enjoy acquiring new knowledge in &lt;broad science&gt;.</t>
  </si>
  <si>
    <t>ST094Q05NA: Disagree or agree with the statements? I am interested in learning about &lt;broad science&gt;.</t>
  </si>
  <si>
    <t>ST095Q04NA: To what extent are you interested in: Biosphere (e.g. ecosystem services, sustainability)</t>
  </si>
  <si>
    <t>Not interested</t>
  </si>
  <si>
    <t>Hardly interested</t>
  </si>
  <si>
    <t>Interested</t>
  </si>
  <si>
    <t>Highly interested</t>
  </si>
  <si>
    <t>I don't know what this is</t>
  </si>
  <si>
    <t>ST095Q07NA: To what extent are you interested in: Motion and forces (e.g. velocity, friction, magnetic and gravi forces)</t>
  </si>
  <si>
    <t>ST095Q08NA: To what extent are you interested in: Energy and its transformation (e.g. conservation, chemical reactions)</t>
  </si>
  <si>
    <t>ST095Q13NA: To what extent are you interested in: &lt;broad science&gt; topics? The Universe and its history</t>
  </si>
  <si>
    <t>ST095Q15NA: To what extent are you interested in: &lt;broad science&gt; topics? How science can help us prevent disease</t>
  </si>
  <si>
    <t>ST113Q01TA: Making an effort in my &lt;school science&gt; subject(s) is worth it because this will help me in the work I want to do lat</t>
  </si>
  <si>
    <t>Strongly Agree</t>
  </si>
  <si>
    <t>Strongly Disagree</t>
  </si>
  <si>
    <t>ST113Q02TA: What I learn in my &lt;school science&gt; subject(s) is important for me because I need this for what I want to do later on</t>
  </si>
  <si>
    <t>ST113Q03TA: Studying my &lt;school science&gt; subject(s) is worthwhile for me because what I learn will improve my career prospects.</t>
  </si>
  <si>
    <t>ST113Q04TA: Many things I learn in my &lt;school science&gt; subject(s) will help me to get a job.</t>
  </si>
  <si>
    <t>ST129Q01TA: Recognise the science question that underlies a newspaper report on a health issue.</t>
  </si>
  <si>
    <t>I could do this easily</t>
  </si>
  <si>
    <t>I could do this with a bit of effort</t>
  </si>
  <si>
    <t>I would struggle to do this on my own</t>
  </si>
  <si>
    <t>I couldn't do this</t>
  </si>
  <si>
    <t>ST129Q02TA: Explain why earthquakes occur more frequently in some areas than in others.</t>
  </si>
  <si>
    <t>ST129Q03TA: Describe the role of antibiotics in the treatment of disease.</t>
  </si>
  <si>
    <t>ST129Q04TA: Identify the science question associated with the disposal of garbage.</t>
  </si>
  <si>
    <t>ST129Q05TA: Predict how changes to an environment will affect the survival of certain species.</t>
  </si>
  <si>
    <t>ST129Q06TA: Interpret the scientific information provided on the labelling of food items.</t>
  </si>
  <si>
    <t>ST129Q07TA: Discuss how new evidence can lead you to change your understanding about the possibility of life on Mars.</t>
  </si>
  <si>
    <t>ST129Q08TA: Identify the better of two explanations for the formation of acid rain.</t>
  </si>
  <si>
    <t>ST131Q01NA: A good way to know if something is true is to do an experiment.</t>
  </si>
  <si>
    <t>ST131Q03NA: How much do you disagree or agree with the statements below? Ideas in &lt;broad science&gt; sometimes change.</t>
  </si>
  <si>
    <t>ST131Q04NA: Good answers are based on evidence from many different experiments.</t>
  </si>
  <si>
    <t>ST131Q06NA: It is good to try experiments more than once to make sure of your findings.</t>
  </si>
  <si>
    <t>ST131Q08NA: Sometimes &lt;broad science&gt; scientists change their minds about what is true</t>
  </si>
  <si>
    <t>ST131Q11NA: The ideas in &lt;broad science&gt; science books sometimes change.</t>
  </si>
  <si>
    <t>ST146Q01TA: How often do you do these things? Watch TV programmes about &lt;broad science&gt;</t>
  </si>
  <si>
    <t>Very often</t>
  </si>
  <si>
    <t>Regularly</t>
  </si>
  <si>
    <t>Sometimes</t>
  </si>
  <si>
    <t>ST146Q02TA: How often do you do these things? Borrow or buy books on &lt;broad science&gt; topics</t>
  </si>
  <si>
    <t>ST146Q03TA: How often do you do these things? Visit web sites about &lt;broad science&gt; topics</t>
  </si>
  <si>
    <t>ST146Q04TA: How often do you do these things? Read &lt;broad science&gt; magazines or science articles in newspapers</t>
  </si>
  <si>
    <t>ST146Q05TA: How often do you do these things? Attend a &lt;science club&gt;</t>
  </si>
  <si>
    <t>ST146Q06NA: How often do you do these things? Simulate natural phenomena in computer programs\virtual labs</t>
  </si>
  <si>
    <t>ST146Q07NA: How often do you do these things? Simulate technical processes in computer programs\virtual labs</t>
  </si>
  <si>
    <t>ST146Q08NA: How often do you do these things? Visit web sites of ecology organisations</t>
  </si>
  <si>
    <t>ST146Q09NA: How often do you do these things? Follow news via blogs and microblogging</t>
  </si>
  <si>
    <t>ST076Q01NA: Before going to school did you: Eat breakfast</t>
  </si>
  <si>
    <t>ST076Q02NA: Before going to school did you: Study for school or homework</t>
  </si>
  <si>
    <t>ST076Q03NA: Before going to school did you: Watch TV\&lt;DVD&gt;\Video</t>
  </si>
  <si>
    <t>ST076Q04NA: Before going to school did you: Read a book\newspaper\magazine</t>
  </si>
  <si>
    <t>ST076Q05NA: Before going to school did you: Internet\Chat\Social networks (e.g. &lt;Facebook&gt;, &lt;country-specific social network&gt;)</t>
  </si>
  <si>
    <t>ST076Q06NA: Before going to school did you: Play video-games</t>
  </si>
  <si>
    <t>ST076Q07NA: Before going to school did you: Meet friends or talk to friends on the phone</t>
  </si>
  <si>
    <t>ST076Q08NA: Before going to school did you: Talk to your parents</t>
  </si>
  <si>
    <t>ST076Q09NA: Before going to school did you: Work in the household or take care</t>
  </si>
  <si>
    <t>ST076Q10NA: Before going to school did you: Work for pay</t>
  </si>
  <si>
    <t>ST076Q11NA: Before going to school did you: Exercise or practice a sport</t>
  </si>
  <si>
    <t>ST078Q01NA: After leaving school did you: Eat dinner</t>
  </si>
  <si>
    <t>ST078Q02NA: After leaving school did you: Study\school\hmk</t>
  </si>
  <si>
    <t>ST078Q03NA: After leaving school did you: Watch TV\&lt;DVD&gt;\Video</t>
  </si>
  <si>
    <t>ST078Q04NA: After leaving school did you: Read a book\newspaper\magazine</t>
  </si>
  <si>
    <t>ST078Q05NA: After leaving school did you: Internet\Chat\Social net (e.g. &lt;Facebook&gt;)</t>
  </si>
  <si>
    <t>ST078Q06NA: After leaving school did you: Play video-games</t>
  </si>
  <si>
    <t>ST078Q07NA: After leaving school did you: Meet friends or talk to friends on the phone</t>
  </si>
  <si>
    <t>ST078Q08NA: After leaving school did you: Talk to your parents</t>
  </si>
  <si>
    <t>ST078Q09NA: After leaving school did you: Work in the household or take care of other family members</t>
  </si>
  <si>
    <t>ST078Q10NA: After leaving school did you: Work for pay</t>
  </si>
  <si>
    <t>ST078Q11NA: After leaving school did you: Exercise or practice a sport</t>
  </si>
  <si>
    <t>ST065Class: Student coded science class (from ST065Q01NA)</t>
  </si>
  <si>
    <t>Physics</t>
  </si>
  <si>
    <t>Chemistry</t>
  </si>
  <si>
    <t>Biology</t>
  </si>
  <si>
    <t>Earth and space</t>
  </si>
  <si>
    <t>Applied sciences and technology</t>
  </si>
  <si>
    <t>General, integrated, or comprehensive science</t>
  </si>
  <si>
    <t>Could not determine</t>
  </si>
  <si>
    <t>ST038Q01NA: I got called names by other students.</t>
  </si>
  <si>
    <t>ST038Q02NA: I got picked on by other students.</t>
  </si>
  <si>
    <t>ST038Q03NA: Other students left me out of things on purpose.</t>
  </si>
  <si>
    <t>ST038Q04NA: Other students made fun of me.</t>
  </si>
  <si>
    <t>ST038Q05NA: I was threatened by other students.</t>
  </si>
  <si>
    <t>ST038Q06NA: Other students took away or destroyed things that belonged to me.</t>
  </si>
  <si>
    <t>ST038Q07NA: I got hit or pushed around by other students.</t>
  </si>
  <si>
    <t>ST038Q08NA: Other students spread nasty rumours about me.</t>
  </si>
  <si>
    <t>ISCEDL: ISCED level</t>
  </si>
  <si>
    <t>ISCED level 1</t>
  </si>
  <si>
    <t>ISCED level 2</t>
  </si>
  <si>
    <t>ISCED level 3</t>
  </si>
  <si>
    <t>ISCED level 4</t>
  </si>
  <si>
    <t>ISCEDD: ISCED designation</t>
  </si>
  <si>
    <t>A</t>
  </si>
  <si>
    <t>B</t>
  </si>
  <si>
    <t>C</t>
  </si>
  <si>
    <t>M</t>
  </si>
  <si>
    <t>ISCEDO: ISCED orientation</t>
  </si>
  <si>
    <t>General</t>
  </si>
  <si>
    <t>Pre-Vocational</t>
  </si>
  <si>
    <t>Vocational</t>
  </si>
  <si>
    <t>Modular</t>
  </si>
  <si>
    <t>IMMIG: Index Immigration status</t>
  </si>
  <si>
    <t>Native</t>
  </si>
  <si>
    <t>Second-Generation</t>
  </si>
  <si>
    <t>First-Generation</t>
  </si>
  <si>
    <t>MISCED: Index Is Education (ISCED)</t>
  </si>
  <si>
    <t>ISCED 1</t>
  </si>
  <si>
    <t>ISCED 2</t>
  </si>
  <si>
    <t>ISCED 3B, C</t>
  </si>
  <si>
    <t>ISCED 3A, ISCED 4</t>
  </si>
  <si>
    <t>ISCED 5B</t>
  </si>
  <si>
    <t>ISCED 5A, 6</t>
  </si>
  <si>
    <t>FISCED: Index Is Education (ISCED)</t>
  </si>
  <si>
    <t>HISCED: Highest Education of parents (ISCED)</t>
  </si>
  <si>
    <t>REPEAT: Grade Repetition</t>
  </si>
  <si>
    <t>Did not repeat a &lt;grade&gt;</t>
  </si>
  <si>
    <t>Repeated a &lt;grade&gt;</t>
  </si>
  <si>
    <t>DURECEC: Duration in early childhood education and care</t>
  </si>
  <si>
    <t>Attended ECEC for less than a year</t>
  </si>
  <si>
    <t>Attended ECEC for at least one but less than two years</t>
  </si>
  <si>
    <t>Attended ECEC for at least two but less than three years</t>
  </si>
  <si>
    <t>Attended ECEC for at least three but less than four years</t>
  </si>
  <si>
    <t>Attended ECEC for at least four but less than five years</t>
  </si>
  <si>
    <t>Attended ECEC for at least five but less than six years</t>
  </si>
  <si>
    <t>Attended ECEC for at least six but less than seven years</t>
  </si>
  <si>
    <t>Attended ECEC for at least seven but less than eight years</t>
  </si>
  <si>
    <t>Attended ECEC for at least eight years</t>
  </si>
  <si>
    <t>SCCHANGE: Number of school changes</t>
  </si>
  <si>
    <t>no change</t>
  </si>
  <si>
    <t>one change</t>
  </si>
  <si>
    <t>two or more changes</t>
  </si>
  <si>
    <t>OECD: OECD country</t>
  </si>
  <si>
    <t>ADMINMODE: Mode of Respondent</t>
  </si>
  <si>
    <t>Paper</t>
  </si>
  <si>
    <t>Computer</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</si>
</sst>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6">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sharedStrings.xml" Type="http://schemas.openxmlformats.org/officeDocument/2006/relationships/sharedStrings"/><Relationship Id="rId233" Target="styles.xml" Type="http://schemas.openxmlformats.org/officeDocument/2006/relationships/styles"/><Relationship Id="rId23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T001D01T'!A6" TargetMode="External" Type="http://schemas.openxmlformats.org/officeDocument/2006/relationships/hyperlink"/><Relationship Id="rId2" Target="#'ST003D02T'!A6" TargetMode="External" Type="http://schemas.openxmlformats.org/officeDocument/2006/relationships/hyperlink"/><Relationship Id="rId3" Target="#'ST004D01T'!A6" TargetMode="External" Type="http://schemas.openxmlformats.org/officeDocument/2006/relationships/hyperlink"/><Relationship Id="rId4" Target="#'ST005Q01TA'!A6" TargetMode="External" Type="http://schemas.openxmlformats.org/officeDocument/2006/relationships/hyperlink"/><Relationship Id="rId5" Target="#'ST006Q01TA'!A6" TargetMode="External" Type="http://schemas.openxmlformats.org/officeDocument/2006/relationships/hyperlink"/><Relationship Id="rId6" Target="#'ST006Q02TA'!A6" TargetMode="External" Type="http://schemas.openxmlformats.org/officeDocument/2006/relationships/hyperlink"/><Relationship Id="rId7" Target="#'ST006Q03TA'!A6" TargetMode="External" Type="http://schemas.openxmlformats.org/officeDocument/2006/relationships/hyperlink"/><Relationship Id="rId8" Target="#'ST006Q04TA'!A6" TargetMode="External" Type="http://schemas.openxmlformats.org/officeDocument/2006/relationships/hyperlink"/><Relationship Id="rId9" Target="#'ST007Q01TA'!A6" TargetMode="External" Type="http://schemas.openxmlformats.org/officeDocument/2006/relationships/hyperlink"/><Relationship Id="rId10" Target="#'ST008Q01TA'!A6" TargetMode="External" Type="http://schemas.openxmlformats.org/officeDocument/2006/relationships/hyperlink"/><Relationship Id="rId11" Target="#'ST008Q02TA'!A6" TargetMode="External" Type="http://schemas.openxmlformats.org/officeDocument/2006/relationships/hyperlink"/><Relationship Id="rId12" Target="#'ST008Q03TA'!A6" TargetMode="External" Type="http://schemas.openxmlformats.org/officeDocument/2006/relationships/hyperlink"/><Relationship Id="rId13" Target="#'ST008Q04TA'!A6" TargetMode="External" Type="http://schemas.openxmlformats.org/officeDocument/2006/relationships/hyperlink"/><Relationship Id="rId14" Target="#'ST011Q01TA'!A6" TargetMode="External" Type="http://schemas.openxmlformats.org/officeDocument/2006/relationships/hyperlink"/><Relationship Id="rId15" Target="#'ST011Q02TA'!A6" TargetMode="External" Type="http://schemas.openxmlformats.org/officeDocument/2006/relationships/hyperlink"/><Relationship Id="rId16" Target="#'ST011Q03TA'!A6" TargetMode="External" Type="http://schemas.openxmlformats.org/officeDocument/2006/relationships/hyperlink"/><Relationship Id="rId17" Target="#'ST011Q04TA'!A6" TargetMode="External" Type="http://schemas.openxmlformats.org/officeDocument/2006/relationships/hyperlink"/><Relationship Id="rId18" Target="#'ST011Q05TA'!A6" TargetMode="External" Type="http://schemas.openxmlformats.org/officeDocument/2006/relationships/hyperlink"/><Relationship Id="rId19" Target="#'ST011Q06TA'!A6" TargetMode="External" Type="http://schemas.openxmlformats.org/officeDocument/2006/relationships/hyperlink"/><Relationship Id="rId20" Target="#'ST011Q07TA'!A6" TargetMode="External" Type="http://schemas.openxmlformats.org/officeDocument/2006/relationships/hyperlink"/><Relationship Id="rId21" Target="#'ST011Q08TA'!A6" TargetMode="External" Type="http://schemas.openxmlformats.org/officeDocument/2006/relationships/hyperlink"/><Relationship Id="rId22" Target="#'ST011Q09TA'!A6" TargetMode="External" Type="http://schemas.openxmlformats.org/officeDocument/2006/relationships/hyperlink"/><Relationship Id="rId23" Target="#'ST011Q10TA'!A6" TargetMode="External" Type="http://schemas.openxmlformats.org/officeDocument/2006/relationships/hyperlink"/><Relationship Id="rId24" Target="#'ST011Q11TA'!A6" TargetMode="External" Type="http://schemas.openxmlformats.org/officeDocument/2006/relationships/hyperlink"/><Relationship Id="rId25" Target="#'ST011Q12TA'!A6" TargetMode="External" Type="http://schemas.openxmlformats.org/officeDocument/2006/relationships/hyperlink"/><Relationship Id="rId26" Target="#'ST011Q16NA'!A6" TargetMode="External" Type="http://schemas.openxmlformats.org/officeDocument/2006/relationships/hyperlink"/><Relationship Id="rId27" Target="#'ST012Q01TA'!A6" TargetMode="External" Type="http://schemas.openxmlformats.org/officeDocument/2006/relationships/hyperlink"/><Relationship Id="rId28" Target="#'ST012Q02TA'!A6" TargetMode="External" Type="http://schemas.openxmlformats.org/officeDocument/2006/relationships/hyperlink"/><Relationship Id="rId29" Target="#'ST012Q03TA'!A6" TargetMode="External" Type="http://schemas.openxmlformats.org/officeDocument/2006/relationships/hyperlink"/><Relationship Id="rId30" Target="#'ST012Q05NA'!A6" TargetMode="External" Type="http://schemas.openxmlformats.org/officeDocument/2006/relationships/hyperlink"/><Relationship Id="rId31" Target="#'ST012Q06NA'!A6" TargetMode="External" Type="http://schemas.openxmlformats.org/officeDocument/2006/relationships/hyperlink"/><Relationship Id="rId32" Target="#'ST012Q07NA'!A6" TargetMode="External" Type="http://schemas.openxmlformats.org/officeDocument/2006/relationships/hyperlink"/><Relationship Id="rId33" Target="#'ST012Q08NA'!A6" TargetMode="External" Type="http://schemas.openxmlformats.org/officeDocument/2006/relationships/hyperlink"/><Relationship Id="rId34" Target="#'ST012Q09NA'!A6" TargetMode="External" Type="http://schemas.openxmlformats.org/officeDocument/2006/relationships/hyperlink"/><Relationship Id="rId35" Target="#'ST013Q01TA'!A6" TargetMode="External" Type="http://schemas.openxmlformats.org/officeDocument/2006/relationships/hyperlink"/><Relationship Id="rId36" Target="#'ST123Q01NA'!A6" TargetMode="External" Type="http://schemas.openxmlformats.org/officeDocument/2006/relationships/hyperlink"/><Relationship Id="rId37" Target="#'ST123Q02NA'!A6" TargetMode="External" Type="http://schemas.openxmlformats.org/officeDocument/2006/relationships/hyperlink"/><Relationship Id="rId38" Target="#'ST123Q03NA'!A6" TargetMode="External" Type="http://schemas.openxmlformats.org/officeDocument/2006/relationships/hyperlink"/><Relationship Id="rId39" Target="#'ST123Q04NA'!A6" TargetMode="External" Type="http://schemas.openxmlformats.org/officeDocument/2006/relationships/hyperlink"/><Relationship Id="rId40" Target="#'ST019AQ01T'!A6" TargetMode="External" Type="http://schemas.openxmlformats.org/officeDocument/2006/relationships/hyperlink"/><Relationship Id="rId41" Target="#'ST019BQ01T'!A6" TargetMode="External" Type="http://schemas.openxmlformats.org/officeDocument/2006/relationships/hyperlink"/><Relationship Id="rId42" Target="#'ST019CQ01T'!A6" TargetMode="External" Type="http://schemas.openxmlformats.org/officeDocument/2006/relationships/hyperlink"/><Relationship Id="rId43" Target="#'ST021Q01TA'!A6" TargetMode="External" Type="http://schemas.openxmlformats.org/officeDocument/2006/relationships/hyperlink"/><Relationship Id="rId44" Target="#'ST022Q01TA'!A6" TargetMode="External" Type="http://schemas.openxmlformats.org/officeDocument/2006/relationships/hyperlink"/><Relationship Id="rId45" Target="#'ST124Q01TA'!A6" TargetMode="External" Type="http://schemas.openxmlformats.org/officeDocument/2006/relationships/hyperlink"/><Relationship Id="rId46" Target="#'ST125Q01NA'!A6" TargetMode="External" Type="http://schemas.openxmlformats.org/officeDocument/2006/relationships/hyperlink"/><Relationship Id="rId47" Target="#'ST126Q01TA'!A6" TargetMode="External" Type="http://schemas.openxmlformats.org/officeDocument/2006/relationships/hyperlink"/><Relationship Id="rId48" Target="#'ST127Q01TA'!A6" TargetMode="External" Type="http://schemas.openxmlformats.org/officeDocument/2006/relationships/hyperlink"/><Relationship Id="rId49" Target="#'ST127Q02TA'!A6" TargetMode="External" Type="http://schemas.openxmlformats.org/officeDocument/2006/relationships/hyperlink"/><Relationship Id="rId50" Target="#'ST127Q03TA'!A6" TargetMode="External" Type="http://schemas.openxmlformats.org/officeDocument/2006/relationships/hyperlink"/><Relationship Id="rId51" Target="#'ST111Q01TA'!A6" TargetMode="External" Type="http://schemas.openxmlformats.org/officeDocument/2006/relationships/hyperlink"/><Relationship Id="rId52" Target="#'ST118Q01NA'!A6" TargetMode="External" Type="http://schemas.openxmlformats.org/officeDocument/2006/relationships/hyperlink"/><Relationship Id="rId53" Target="#'ST118Q02NA'!A6" TargetMode="External" Type="http://schemas.openxmlformats.org/officeDocument/2006/relationships/hyperlink"/><Relationship Id="rId54" Target="#'ST118Q03NA'!A6" TargetMode="External" Type="http://schemas.openxmlformats.org/officeDocument/2006/relationships/hyperlink"/><Relationship Id="rId55" Target="#'ST118Q04NA'!A6" TargetMode="External" Type="http://schemas.openxmlformats.org/officeDocument/2006/relationships/hyperlink"/><Relationship Id="rId56" Target="#'ST118Q05NA'!A6" TargetMode="External" Type="http://schemas.openxmlformats.org/officeDocument/2006/relationships/hyperlink"/><Relationship Id="rId57" Target="#'ST119Q01NA'!A6" TargetMode="External" Type="http://schemas.openxmlformats.org/officeDocument/2006/relationships/hyperlink"/><Relationship Id="rId58" Target="#'ST119Q02NA'!A6" TargetMode="External" Type="http://schemas.openxmlformats.org/officeDocument/2006/relationships/hyperlink"/><Relationship Id="rId59" Target="#'ST119Q03NA'!A6" TargetMode="External" Type="http://schemas.openxmlformats.org/officeDocument/2006/relationships/hyperlink"/><Relationship Id="rId60" Target="#'ST119Q04NA'!A6" TargetMode="External" Type="http://schemas.openxmlformats.org/officeDocument/2006/relationships/hyperlink"/><Relationship Id="rId61" Target="#'ST119Q05NA'!A6" TargetMode="External" Type="http://schemas.openxmlformats.org/officeDocument/2006/relationships/hyperlink"/><Relationship Id="rId62" Target="#'ST121Q01NA'!A6" TargetMode="External" Type="http://schemas.openxmlformats.org/officeDocument/2006/relationships/hyperlink"/><Relationship Id="rId63" Target="#'ST121Q02NA'!A6" TargetMode="External" Type="http://schemas.openxmlformats.org/officeDocument/2006/relationships/hyperlink"/><Relationship Id="rId64" Target="#'ST121Q03NA'!A6" TargetMode="External" Type="http://schemas.openxmlformats.org/officeDocument/2006/relationships/hyperlink"/><Relationship Id="rId65" Target="#'ST082Q01NA'!A6" TargetMode="External" Type="http://schemas.openxmlformats.org/officeDocument/2006/relationships/hyperlink"/><Relationship Id="rId66" Target="#'ST082Q02NA'!A6" TargetMode="External" Type="http://schemas.openxmlformats.org/officeDocument/2006/relationships/hyperlink"/><Relationship Id="rId67" Target="#'ST082Q03NA'!A6" TargetMode="External" Type="http://schemas.openxmlformats.org/officeDocument/2006/relationships/hyperlink"/><Relationship Id="rId68" Target="#'ST082Q08NA'!A6" TargetMode="External" Type="http://schemas.openxmlformats.org/officeDocument/2006/relationships/hyperlink"/><Relationship Id="rId69" Target="#'ST082Q09NA'!A6" TargetMode="External" Type="http://schemas.openxmlformats.org/officeDocument/2006/relationships/hyperlink"/><Relationship Id="rId70" Target="#'ST082Q12NA'!A6" TargetMode="External" Type="http://schemas.openxmlformats.org/officeDocument/2006/relationships/hyperlink"/><Relationship Id="rId71" Target="#'ST082Q13NA'!A6" TargetMode="External" Type="http://schemas.openxmlformats.org/officeDocument/2006/relationships/hyperlink"/><Relationship Id="rId72" Target="#'ST082Q14NA'!A6" TargetMode="External" Type="http://schemas.openxmlformats.org/officeDocument/2006/relationships/hyperlink"/><Relationship Id="rId73" Target="#'ST034Q01TA'!A6" TargetMode="External" Type="http://schemas.openxmlformats.org/officeDocument/2006/relationships/hyperlink"/><Relationship Id="rId74" Target="#'ST034Q02TA'!A6" TargetMode="External" Type="http://schemas.openxmlformats.org/officeDocument/2006/relationships/hyperlink"/><Relationship Id="rId75" Target="#'ST034Q03TA'!A6" TargetMode="External" Type="http://schemas.openxmlformats.org/officeDocument/2006/relationships/hyperlink"/><Relationship Id="rId76" Target="#'ST034Q04TA'!A6" TargetMode="External" Type="http://schemas.openxmlformats.org/officeDocument/2006/relationships/hyperlink"/><Relationship Id="rId77" Target="#'ST034Q05TA'!A6" TargetMode="External" Type="http://schemas.openxmlformats.org/officeDocument/2006/relationships/hyperlink"/><Relationship Id="rId78" Target="#'ST034Q06TA'!A6" TargetMode="External" Type="http://schemas.openxmlformats.org/officeDocument/2006/relationships/hyperlink"/><Relationship Id="rId79" Target="#'ST039Q01NA'!A6" TargetMode="External" Type="http://schemas.openxmlformats.org/officeDocument/2006/relationships/hyperlink"/><Relationship Id="rId80" Target="#'ST039Q02NA'!A6" TargetMode="External" Type="http://schemas.openxmlformats.org/officeDocument/2006/relationships/hyperlink"/><Relationship Id="rId81" Target="#'ST039Q03NA'!A6" TargetMode="External" Type="http://schemas.openxmlformats.org/officeDocument/2006/relationships/hyperlink"/><Relationship Id="rId82" Target="#'ST039Q04NA'!A6" TargetMode="External" Type="http://schemas.openxmlformats.org/officeDocument/2006/relationships/hyperlink"/><Relationship Id="rId83" Target="#'ST039Q05NA'!A6" TargetMode="External" Type="http://schemas.openxmlformats.org/officeDocument/2006/relationships/hyperlink"/><Relationship Id="rId84" Target="#'ST039Q06NA'!A6" TargetMode="External" Type="http://schemas.openxmlformats.org/officeDocument/2006/relationships/hyperlink"/><Relationship Id="rId85" Target="#'ST062Q01TA'!A6" TargetMode="External" Type="http://schemas.openxmlformats.org/officeDocument/2006/relationships/hyperlink"/><Relationship Id="rId86" Target="#'ST062Q02TA'!A6" TargetMode="External" Type="http://schemas.openxmlformats.org/officeDocument/2006/relationships/hyperlink"/><Relationship Id="rId87" Target="#'ST062Q03TA'!A6" TargetMode="External" Type="http://schemas.openxmlformats.org/officeDocument/2006/relationships/hyperlink"/><Relationship Id="rId88" Target="#'ST031Q01NA'!A6" TargetMode="External" Type="http://schemas.openxmlformats.org/officeDocument/2006/relationships/hyperlink"/><Relationship Id="rId89" Target="#'ST032Q01NA'!A6" TargetMode="External" Type="http://schemas.openxmlformats.org/officeDocument/2006/relationships/hyperlink"/><Relationship Id="rId90" Target="#'ST032Q02NA'!A6" TargetMode="External" Type="http://schemas.openxmlformats.org/officeDocument/2006/relationships/hyperlink"/><Relationship Id="rId91" Target="#'ST063Q01NA'!A6" TargetMode="External" Type="http://schemas.openxmlformats.org/officeDocument/2006/relationships/hyperlink"/><Relationship Id="rId92" Target="#'ST063Q01NB'!A6" TargetMode="External" Type="http://schemas.openxmlformats.org/officeDocument/2006/relationships/hyperlink"/><Relationship Id="rId93" Target="#'ST063Q02NA'!A6" TargetMode="External" Type="http://schemas.openxmlformats.org/officeDocument/2006/relationships/hyperlink"/><Relationship Id="rId94" Target="#'ST063Q02NB'!A6" TargetMode="External" Type="http://schemas.openxmlformats.org/officeDocument/2006/relationships/hyperlink"/><Relationship Id="rId95" Target="#'ST063Q03NA'!A6" TargetMode="External" Type="http://schemas.openxmlformats.org/officeDocument/2006/relationships/hyperlink"/><Relationship Id="rId96" Target="#'ST063Q03NB'!A6" TargetMode="External" Type="http://schemas.openxmlformats.org/officeDocument/2006/relationships/hyperlink"/><Relationship Id="rId97" Target="#'ST063Q04NA'!A6" TargetMode="External" Type="http://schemas.openxmlformats.org/officeDocument/2006/relationships/hyperlink"/><Relationship Id="rId98" Target="#'ST063Q04NB'!A6" TargetMode="External" Type="http://schemas.openxmlformats.org/officeDocument/2006/relationships/hyperlink"/><Relationship Id="rId99" Target="#'ST063Q05NA'!A6" TargetMode="External" Type="http://schemas.openxmlformats.org/officeDocument/2006/relationships/hyperlink"/><Relationship Id="rId100" Target="#'ST063Q05NB'!A6" TargetMode="External" Type="http://schemas.openxmlformats.org/officeDocument/2006/relationships/hyperlink"/><Relationship Id="rId101" Target="#'ST063Q06NA'!A6" TargetMode="External" Type="http://schemas.openxmlformats.org/officeDocument/2006/relationships/hyperlink"/><Relationship Id="rId102" Target="#'ST063Q06NB'!A6" TargetMode="External" Type="http://schemas.openxmlformats.org/officeDocument/2006/relationships/hyperlink"/><Relationship Id="rId103" Target="#'ST064Q01NA'!A6" TargetMode="External" Type="http://schemas.openxmlformats.org/officeDocument/2006/relationships/hyperlink"/><Relationship Id="rId104" Target="#'ST064Q02NA'!A6" TargetMode="External" Type="http://schemas.openxmlformats.org/officeDocument/2006/relationships/hyperlink"/><Relationship Id="rId105" Target="#'ST064Q03NA'!A6" TargetMode="External" Type="http://schemas.openxmlformats.org/officeDocument/2006/relationships/hyperlink"/><Relationship Id="rId106" Target="#'ST097Q01TA'!A6" TargetMode="External" Type="http://schemas.openxmlformats.org/officeDocument/2006/relationships/hyperlink"/><Relationship Id="rId107" Target="#'ST097Q02TA'!A6" TargetMode="External" Type="http://schemas.openxmlformats.org/officeDocument/2006/relationships/hyperlink"/><Relationship Id="rId108" Target="#'ST097Q03TA'!A6" TargetMode="External" Type="http://schemas.openxmlformats.org/officeDocument/2006/relationships/hyperlink"/><Relationship Id="rId109" Target="#'ST097Q04TA'!A6" TargetMode="External" Type="http://schemas.openxmlformats.org/officeDocument/2006/relationships/hyperlink"/><Relationship Id="rId110" Target="#'ST097Q05TA'!A6" TargetMode="External" Type="http://schemas.openxmlformats.org/officeDocument/2006/relationships/hyperlink"/><Relationship Id="rId111" Target="#'ST098Q01TA'!A6" TargetMode="External" Type="http://schemas.openxmlformats.org/officeDocument/2006/relationships/hyperlink"/><Relationship Id="rId112" Target="#'ST098Q02TA'!A6" TargetMode="External" Type="http://schemas.openxmlformats.org/officeDocument/2006/relationships/hyperlink"/><Relationship Id="rId113" Target="#'ST098Q03NA'!A6" TargetMode="External" Type="http://schemas.openxmlformats.org/officeDocument/2006/relationships/hyperlink"/><Relationship Id="rId114" Target="#'ST098Q05TA'!A6" TargetMode="External" Type="http://schemas.openxmlformats.org/officeDocument/2006/relationships/hyperlink"/><Relationship Id="rId115" Target="#'ST098Q06TA'!A6" TargetMode="External" Type="http://schemas.openxmlformats.org/officeDocument/2006/relationships/hyperlink"/><Relationship Id="rId116" Target="#'ST098Q07TA'!A6" TargetMode="External" Type="http://schemas.openxmlformats.org/officeDocument/2006/relationships/hyperlink"/><Relationship Id="rId117" Target="#'ST098Q08NA'!A6" TargetMode="External" Type="http://schemas.openxmlformats.org/officeDocument/2006/relationships/hyperlink"/><Relationship Id="rId118" Target="#'ST098Q09TA'!A6" TargetMode="External" Type="http://schemas.openxmlformats.org/officeDocument/2006/relationships/hyperlink"/><Relationship Id="rId119" Target="#'ST098Q10NA'!A6" TargetMode="External" Type="http://schemas.openxmlformats.org/officeDocument/2006/relationships/hyperlink"/><Relationship Id="rId120" Target="#'ST100Q01TA'!A6" TargetMode="External" Type="http://schemas.openxmlformats.org/officeDocument/2006/relationships/hyperlink"/><Relationship Id="rId121" Target="#'ST100Q02TA'!A6" TargetMode="External" Type="http://schemas.openxmlformats.org/officeDocument/2006/relationships/hyperlink"/><Relationship Id="rId122" Target="#'ST100Q03TA'!A6" TargetMode="External" Type="http://schemas.openxmlformats.org/officeDocument/2006/relationships/hyperlink"/><Relationship Id="rId123" Target="#'ST100Q04TA'!A6" TargetMode="External" Type="http://schemas.openxmlformats.org/officeDocument/2006/relationships/hyperlink"/><Relationship Id="rId124" Target="#'ST100Q05TA'!A6" TargetMode="External" Type="http://schemas.openxmlformats.org/officeDocument/2006/relationships/hyperlink"/><Relationship Id="rId125" Target="#'ST103Q01NA'!A6" TargetMode="External" Type="http://schemas.openxmlformats.org/officeDocument/2006/relationships/hyperlink"/><Relationship Id="rId126" Target="#'ST103Q03NA'!A6" TargetMode="External" Type="http://schemas.openxmlformats.org/officeDocument/2006/relationships/hyperlink"/><Relationship Id="rId127" Target="#'ST103Q08NA'!A6" TargetMode="External" Type="http://schemas.openxmlformats.org/officeDocument/2006/relationships/hyperlink"/><Relationship Id="rId128" Target="#'ST103Q11NA'!A6" TargetMode="External" Type="http://schemas.openxmlformats.org/officeDocument/2006/relationships/hyperlink"/><Relationship Id="rId129" Target="#'ST104Q01NA'!A6" TargetMode="External" Type="http://schemas.openxmlformats.org/officeDocument/2006/relationships/hyperlink"/><Relationship Id="rId130" Target="#'ST104Q02NA'!A6" TargetMode="External" Type="http://schemas.openxmlformats.org/officeDocument/2006/relationships/hyperlink"/><Relationship Id="rId131" Target="#'ST104Q03NA'!A6" TargetMode="External" Type="http://schemas.openxmlformats.org/officeDocument/2006/relationships/hyperlink"/><Relationship Id="rId132" Target="#'ST104Q04NA'!A6" TargetMode="External" Type="http://schemas.openxmlformats.org/officeDocument/2006/relationships/hyperlink"/><Relationship Id="rId133" Target="#'ST104Q05NA'!A6" TargetMode="External" Type="http://schemas.openxmlformats.org/officeDocument/2006/relationships/hyperlink"/><Relationship Id="rId134" Target="#'ST107Q01NA'!A6" TargetMode="External" Type="http://schemas.openxmlformats.org/officeDocument/2006/relationships/hyperlink"/><Relationship Id="rId135" Target="#'ST107Q02NA'!A6" TargetMode="External" Type="http://schemas.openxmlformats.org/officeDocument/2006/relationships/hyperlink"/><Relationship Id="rId136" Target="#'ST107Q03NA'!A6" TargetMode="External" Type="http://schemas.openxmlformats.org/officeDocument/2006/relationships/hyperlink"/><Relationship Id="rId137" Target="#'ST092Q01TA'!A6" TargetMode="External" Type="http://schemas.openxmlformats.org/officeDocument/2006/relationships/hyperlink"/><Relationship Id="rId138" Target="#'ST092Q02TA'!A6" TargetMode="External" Type="http://schemas.openxmlformats.org/officeDocument/2006/relationships/hyperlink"/><Relationship Id="rId139" Target="#'ST092Q04TA'!A6" TargetMode="External" Type="http://schemas.openxmlformats.org/officeDocument/2006/relationships/hyperlink"/><Relationship Id="rId140" Target="#'ST092Q05TA'!A6" TargetMode="External" Type="http://schemas.openxmlformats.org/officeDocument/2006/relationships/hyperlink"/><Relationship Id="rId141" Target="#'ST092Q06NA'!A6" TargetMode="External" Type="http://schemas.openxmlformats.org/officeDocument/2006/relationships/hyperlink"/><Relationship Id="rId142" Target="#'ST092Q08NA'!A6" TargetMode="External" Type="http://schemas.openxmlformats.org/officeDocument/2006/relationships/hyperlink"/><Relationship Id="rId143" Target="#'ST092Q09NA'!A6" TargetMode="External" Type="http://schemas.openxmlformats.org/officeDocument/2006/relationships/hyperlink"/><Relationship Id="rId144" Target="#'ST093Q01TA'!A6" TargetMode="External" Type="http://schemas.openxmlformats.org/officeDocument/2006/relationships/hyperlink"/><Relationship Id="rId145" Target="#'ST093Q03TA'!A6" TargetMode="External" Type="http://schemas.openxmlformats.org/officeDocument/2006/relationships/hyperlink"/><Relationship Id="rId146" Target="#'ST093Q04TA'!A6" TargetMode="External" Type="http://schemas.openxmlformats.org/officeDocument/2006/relationships/hyperlink"/><Relationship Id="rId147" Target="#'ST093Q05TA'!A6" TargetMode="External" Type="http://schemas.openxmlformats.org/officeDocument/2006/relationships/hyperlink"/><Relationship Id="rId148" Target="#'ST093Q06TA'!A6" TargetMode="External" Type="http://schemas.openxmlformats.org/officeDocument/2006/relationships/hyperlink"/><Relationship Id="rId149" Target="#'ST093Q07NA'!A6" TargetMode="External" Type="http://schemas.openxmlformats.org/officeDocument/2006/relationships/hyperlink"/><Relationship Id="rId150" Target="#'ST093Q08NA'!A6" TargetMode="External" Type="http://schemas.openxmlformats.org/officeDocument/2006/relationships/hyperlink"/><Relationship Id="rId151" Target="#'ST094Q01NA'!A6" TargetMode="External" Type="http://schemas.openxmlformats.org/officeDocument/2006/relationships/hyperlink"/><Relationship Id="rId152" Target="#'ST094Q02NA'!A6" TargetMode="External" Type="http://schemas.openxmlformats.org/officeDocument/2006/relationships/hyperlink"/><Relationship Id="rId153" Target="#'ST094Q03NA'!A6" TargetMode="External" Type="http://schemas.openxmlformats.org/officeDocument/2006/relationships/hyperlink"/><Relationship Id="rId154" Target="#'ST094Q04NA'!A6" TargetMode="External" Type="http://schemas.openxmlformats.org/officeDocument/2006/relationships/hyperlink"/><Relationship Id="rId155" Target="#'ST094Q05NA'!A6" TargetMode="External" Type="http://schemas.openxmlformats.org/officeDocument/2006/relationships/hyperlink"/><Relationship Id="rId156" Target="#'ST095Q04NA'!A6" TargetMode="External" Type="http://schemas.openxmlformats.org/officeDocument/2006/relationships/hyperlink"/><Relationship Id="rId157" Target="#'ST095Q07NA'!A6" TargetMode="External" Type="http://schemas.openxmlformats.org/officeDocument/2006/relationships/hyperlink"/><Relationship Id="rId158" Target="#'ST095Q08NA'!A6" TargetMode="External" Type="http://schemas.openxmlformats.org/officeDocument/2006/relationships/hyperlink"/><Relationship Id="rId159" Target="#'ST095Q13NA'!A6" TargetMode="External" Type="http://schemas.openxmlformats.org/officeDocument/2006/relationships/hyperlink"/><Relationship Id="rId160" Target="#'ST095Q15NA'!A6" TargetMode="External" Type="http://schemas.openxmlformats.org/officeDocument/2006/relationships/hyperlink"/><Relationship Id="rId161" Target="#'ST113Q01TA'!A6" TargetMode="External" Type="http://schemas.openxmlformats.org/officeDocument/2006/relationships/hyperlink"/><Relationship Id="rId162" Target="#'ST113Q02TA'!A6" TargetMode="External" Type="http://schemas.openxmlformats.org/officeDocument/2006/relationships/hyperlink"/><Relationship Id="rId163" Target="#'ST113Q03TA'!A6" TargetMode="External" Type="http://schemas.openxmlformats.org/officeDocument/2006/relationships/hyperlink"/><Relationship Id="rId164" Target="#'ST113Q04TA'!A6" TargetMode="External" Type="http://schemas.openxmlformats.org/officeDocument/2006/relationships/hyperlink"/><Relationship Id="rId165" Target="#'ST129Q01TA'!A6" TargetMode="External" Type="http://schemas.openxmlformats.org/officeDocument/2006/relationships/hyperlink"/><Relationship Id="rId166" Target="#'ST129Q02TA'!A6" TargetMode="External" Type="http://schemas.openxmlformats.org/officeDocument/2006/relationships/hyperlink"/><Relationship Id="rId167" Target="#'ST129Q03TA'!A6" TargetMode="External" Type="http://schemas.openxmlformats.org/officeDocument/2006/relationships/hyperlink"/><Relationship Id="rId168" Target="#'ST129Q04TA'!A6" TargetMode="External" Type="http://schemas.openxmlformats.org/officeDocument/2006/relationships/hyperlink"/><Relationship Id="rId169" Target="#'ST129Q05TA'!A6" TargetMode="External" Type="http://schemas.openxmlformats.org/officeDocument/2006/relationships/hyperlink"/><Relationship Id="rId170" Target="#'ST129Q06TA'!A6" TargetMode="External" Type="http://schemas.openxmlformats.org/officeDocument/2006/relationships/hyperlink"/><Relationship Id="rId171" Target="#'ST129Q07TA'!A6" TargetMode="External" Type="http://schemas.openxmlformats.org/officeDocument/2006/relationships/hyperlink"/><Relationship Id="rId172" Target="#'ST129Q08TA'!A6" TargetMode="External" Type="http://schemas.openxmlformats.org/officeDocument/2006/relationships/hyperlink"/><Relationship Id="rId173" Target="#'ST131Q01NA'!A6" TargetMode="External" Type="http://schemas.openxmlformats.org/officeDocument/2006/relationships/hyperlink"/><Relationship Id="rId174" Target="#'ST131Q03NA'!A6" TargetMode="External" Type="http://schemas.openxmlformats.org/officeDocument/2006/relationships/hyperlink"/><Relationship Id="rId175" Target="#'ST131Q04NA'!A6" TargetMode="External" Type="http://schemas.openxmlformats.org/officeDocument/2006/relationships/hyperlink"/><Relationship Id="rId176" Target="#'ST131Q06NA'!A6" TargetMode="External" Type="http://schemas.openxmlformats.org/officeDocument/2006/relationships/hyperlink"/><Relationship Id="rId177" Target="#'ST131Q08NA'!A6" TargetMode="External" Type="http://schemas.openxmlformats.org/officeDocument/2006/relationships/hyperlink"/><Relationship Id="rId178" Target="#'ST131Q11NA'!A6" TargetMode="External" Type="http://schemas.openxmlformats.org/officeDocument/2006/relationships/hyperlink"/><Relationship Id="rId179" Target="#'ST146Q01TA'!A6" TargetMode="External" Type="http://schemas.openxmlformats.org/officeDocument/2006/relationships/hyperlink"/><Relationship Id="rId180" Target="#'ST146Q02TA'!A6" TargetMode="External" Type="http://schemas.openxmlformats.org/officeDocument/2006/relationships/hyperlink"/><Relationship Id="rId181" Target="#'ST146Q03TA'!A6" TargetMode="External" Type="http://schemas.openxmlformats.org/officeDocument/2006/relationships/hyperlink"/><Relationship Id="rId182" Target="#'ST146Q04TA'!A6" TargetMode="External" Type="http://schemas.openxmlformats.org/officeDocument/2006/relationships/hyperlink"/><Relationship Id="rId183" Target="#'ST146Q05TA'!A6" TargetMode="External" Type="http://schemas.openxmlformats.org/officeDocument/2006/relationships/hyperlink"/><Relationship Id="rId184" Target="#'ST146Q06NA'!A6" TargetMode="External" Type="http://schemas.openxmlformats.org/officeDocument/2006/relationships/hyperlink"/><Relationship Id="rId185" Target="#'ST146Q07NA'!A6" TargetMode="External" Type="http://schemas.openxmlformats.org/officeDocument/2006/relationships/hyperlink"/><Relationship Id="rId186" Target="#'ST146Q08NA'!A6" TargetMode="External" Type="http://schemas.openxmlformats.org/officeDocument/2006/relationships/hyperlink"/><Relationship Id="rId187" Target="#'ST146Q09NA'!A6" TargetMode="External" Type="http://schemas.openxmlformats.org/officeDocument/2006/relationships/hyperlink"/><Relationship Id="rId188" Target="#'ST076Q01NA'!A6" TargetMode="External" Type="http://schemas.openxmlformats.org/officeDocument/2006/relationships/hyperlink"/><Relationship Id="rId189" Target="#'ST076Q02NA'!A6" TargetMode="External" Type="http://schemas.openxmlformats.org/officeDocument/2006/relationships/hyperlink"/><Relationship Id="rId190" Target="#'ST076Q03NA'!A6" TargetMode="External" Type="http://schemas.openxmlformats.org/officeDocument/2006/relationships/hyperlink"/><Relationship Id="rId191" Target="#'ST076Q04NA'!A6" TargetMode="External" Type="http://schemas.openxmlformats.org/officeDocument/2006/relationships/hyperlink"/><Relationship Id="rId192" Target="#'ST076Q05NA'!A6" TargetMode="External" Type="http://schemas.openxmlformats.org/officeDocument/2006/relationships/hyperlink"/><Relationship Id="rId193" Target="#'ST076Q06NA'!A6" TargetMode="External" Type="http://schemas.openxmlformats.org/officeDocument/2006/relationships/hyperlink"/><Relationship Id="rId194" Target="#'ST076Q07NA'!A6" TargetMode="External" Type="http://schemas.openxmlformats.org/officeDocument/2006/relationships/hyperlink"/><Relationship Id="rId195" Target="#'ST076Q08NA'!A6" TargetMode="External" Type="http://schemas.openxmlformats.org/officeDocument/2006/relationships/hyperlink"/><Relationship Id="rId196" Target="#'ST076Q09NA'!A6" TargetMode="External" Type="http://schemas.openxmlformats.org/officeDocument/2006/relationships/hyperlink"/><Relationship Id="rId197" Target="#'ST076Q10NA'!A6" TargetMode="External" Type="http://schemas.openxmlformats.org/officeDocument/2006/relationships/hyperlink"/><Relationship Id="rId198" Target="#'ST076Q11NA'!A6" TargetMode="External" Type="http://schemas.openxmlformats.org/officeDocument/2006/relationships/hyperlink"/><Relationship Id="rId199" Target="#'ST078Q01NA'!A6" TargetMode="External" Type="http://schemas.openxmlformats.org/officeDocument/2006/relationships/hyperlink"/><Relationship Id="rId200" Target="#'ST078Q02NA'!A6" TargetMode="External" Type="http://schemas.openxmlformats.org/officeDocument/2006/relationships/hyperlink"/><Relationship Id="rId201" Target="#'ST078Q03NA'!A6" TargetMode="External" Type="http://schemas.openxmlformats.org/officeDocument/2006/relationships/hyperlink"/><Relationship Id="rId202" Target="#'ST078Q04NA'!A6" TargetMode="External" Type="http://schemas.openxmlformats.org/officeDocument/2006/relationships/hyperlink"/><Relationship Id="rId203" Target="#'ST078Q05NA'!A6" TargetMode="External" Type="http://schemas.openxmlformats.org/officeDocument/2006/relationships/hyperlink"/><Relationship Id="rId204" Target="#'ST078Q06NA'!A6" TargetMode="External" Type="http://schemas.openxmlformats.org/officeDocument/2006/relationships/hyperlink"/><Relationship Id="rId205" Target="#'ST078Q07NA'!A6" TargetMode="External" Type="http://schemas.openxmlformats.org/officeDocument/2006/relationships/hyperlink"/><Relationship Id="rId206" Target="#'ST078Q08NA'!A6" TargetMode="External" Type="http://schemas.openxmlformats.org/officeDocument/2006/relationships/hyperlink"/><Relationship Id="rId207" Target="#'ST078Q09NA'!A6" TargetMode="External" Type="http://schemas.openxmlformats.org/officeDocument/2006/relationships/hyperlink"/><Relationship Id="rId208" Target="#'ST078Q10NA'!A6" TargetMode="External" Type="http://schemas.openxmlformats.org/officeDocument/2006/relationships/hyperlink"/><Relationship Id="rId209" Target="#'ST078Q11NA'!A6" TargetMode="External" Type="http://schemas.openxmlformats.org/officeDocument/2006/relationships/hyperlink"/><Relationship Id="rId210" Target="#'ST065Class'!A6" TargetMode="External" Type="http://schemas.openxmlformats.org/officeDocument/2006/relationships/hyperlink"/><Relationship Id="rId211" Target="#'ST038Q01NA'!A6" TargetMode="External" Type="http://schemas.openxmlformats.org/officeDocument/2006/relationships/hyperlink"/><Relationship Id="rId212" Target="#'ST038Q02NA'!A6" TargetMode="External" Type="http://schemas.openxmlformats.org/officeDocument/2006/relationships/hyperlink"/><Relationship Id="rId213" Target="#'ST038Q03NA'!A6" TargetMode="External" Type="http://schemas.openxmlformats.org/officeDocument/2006/relationships/hyperlink"/><Relationship Id="rId214" Target="#'ST038Q04NA'!A6" TargetMode="External" Type="http://schemas.openxmlformats.org/officeDocument/2006/relationships/hyperlink"/><Relationship Id="rId215" Target="#'ST038Q05NA'!A6" TargetMode="External" Type="http://schemas.openxmlformats.org/officeDocument/2006/relationships/hyperlink"/><Relationship Id="rId216" Target="#'ST038Q06NA'!A6" TargetMode="External" Type="http://schemas.openxmlformats.org/officeDocument/2006/relationships/hyperlink"/><Relationship Id="rId217" Target="#'ST038Q07NA'!A6" TargetMode="External" Type="http://schemas.openxmlformats.org/officeDocument/2006/relationships/hyperlink"/><Relationship Id="rId218" Target="#'ST038Q08NA'!A6" TargetMode="External" Type="http://schemas.openxmlformats.org/officeDocument/2006/relationships/hyperlink"/><Relationship Id="rId219" Target="#'ISCEDL'!A6" TargetMode="External" Type="http://schemas.openxmlformats.org/officeDocument/2006/relationships/hyperlink"/><Relationship Id="rId220" Target="#'ISCEDD'!A6" TargetMode="External" Type="http://schemas.openxmlformats.org/officeDocument/2006/relationships/hyperlink"/><Relationship Id="rId221" Target="#'ISCEDO'!A6" TargetMode="External" Type="http://schemas.openxmlformats.org/officeDocument/2006/relationships/hyperlink"/><Relationship Id="rId222" Target="#'IMMIG'!A6" TargetMode="External" Type="http://schemas.openxmlformats.org/officeDocument/2006/relationships/hyperlink"/><Relationship Id="rId223" Target="#'MISCED'!A6" TargetMode="External" Type="http://schemas.openxmlformats.org/officeDocument/2006/relationships/hyperlink"/><Relationship Id="rId224" Target="#'FISCED'!A6" TargetMode="External" Type="http://schemas.openxmlformats.org/officeDocument/2006/relationships/hyperlink"/><Relationship Id="rId225" Target="#'HISCED'!A6" TargetMode="External" Type="http://schemas.openxmlformats.org/officeDocument/2006/relationships/hyperlink"/><Relationship Id="rId226" Target="#'REPEAT'!A6" TargetMode="External" Type="http://schemas.openxmlformats.org/officeDocument/2006/relationships/hyperlink"/><Relationship Id="rId227" Target="#'DURECEC'!A6" TargetMode="External" Type="http://schemas.openxmlformats.org/officeDocument/2006/relationships/hyperlink"/><Relationship Id="rId228" Target="#'SCCHANGE'!A6" TargetMode="External" Type="http://schemas.openxmlformats.org/officeDocument/2006/relationships/hyperlink"/><Relationship Id="rId229" Target="#'OECD'!A6" TargetMode="External" Type="http://schemas.openxmlformats.org/officeDocument/2006/relationships/hyperlink"/><Relationship Id="rId230" Target="#'ADMINMOD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31"/>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446</v>
      </c>
    </row>
    <row r="226" spans="1:2">
      <c r="A226" s="2" t="s">
        <v>448</v>
      </c>
      <c r="B226" s="3" t="s">
        <v>449</v>
      </c>
    </row>
    <row r="227" spans="1:2">
      <c r="A227" s="2" t="s">
        <v>450</v>
      </c>
      <c r="B227" s="3" t="s">
        <v>451</v>
      </c>
    </row>
    <row r="228" spans="1:2">
      <c r="A228" s="2" t="s">
        <v>452</v>
      </c>
      <c r="B228" s="3" t="s">
        <v>453</v>
      </c>
    </row>
    <row r="229" spans="1:2">
      <c r="A229" s="2" t="s">
        <v>454</v>
      </c>
      <c r="B229" s="3" t="s">
        <v>455</v>
      </c>
    </row>
    <row r="230" spans="1:2">
      <c r="A230" s="2" t="s">
        <v>456</v>
      </c>
      <c r="B230" s="3" t="s">
        <v>457</v>
      </c>
    </row>
    <row r="231" spans="1:2">
      <c r="A231" s="2" t="s">
        <v>458</v>
      </c>
      <c r="B231" s="3" t="s">
        <v>459</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461</v>
      </c>
    </row>
    <row customHeight="1" ht="30" r="4" spans="1:26">
      <c r="A4" s="6" t="n"/>
      <c r="B4" s="7" t="s">
        <v>462</v>
      </c>
      <c r="C4" s="7" t="s">
        <v>463</v>
      </c>
      <c r="D4" s="8" t="s">
        <v>462</v>
      </c>
      <c r="E4" s="9" t="s">
        <v>464</v>
      </c>
      <c r="F4" s="10" t="n"/>
      <c r="G4" s="9" t="s">
        <v>465</v>
      </c>
      <c r="H4" s="10" t="n"/>
      <c r="I4" s="9" t="s">
        <v>466</v>
      </c>
      <c r="J4" s="10" t="n"/>
      <c r="K4" s="9" t="s">
        <v>467</v>
      </c>
      <c r="L4" s="10" t="n"/>
      <c r="M4" s="9" t="s">
        <v>468</v>
      </c>
      <c r="N4" s="10" t="n"/>
      <c r="O4" s="9" t="s">
        <v>469</v>
      </c>
      <c r="P4" s="10" t="n"/>
      <c r="Q4" s="9" t="s">
        <v>470</v>
      </c>
      <c r="R4" s="10" t="n"/>
      <c r="S4" s="9" t="s">
        <v>471</v>
      </c>
      <c r="T4" s="10" t="n"/>
      <c r="U4" s="9" t="s">
        <v>472</v>
      </c>
      <c r="V4" s="10" t="n"/>
      <c r="W4" s="9" t="s">
        <v>473</v>
      </c>
      <c r="X4" s="10" t="n"/>
      <c r="Y4" s="9" t="s">
        <v>474</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(0.0/B7*100)</f>
        <v/>
      </c>
      <c r="D7" s="19" t="n">
        <v>14530</v>
      </c>
      <c r="E7" s="18" t="n">
        <v>559.10928761</v>
      </c>
      <c r="F7" s="20" t="n">
        <v>31.86613534</v>
      </c>
      <c r="G7" s="18" t="n">
        <v>354.88370227</v>
      </c>
      <c r="H7" s="20" t="n">
        <v>29.39038017</v>
      </c>
      <c r="I7" s="18" t="n">
        <v>472.33144633</v>
      </c>
      <c r="J7" s="20" t="n">
        <v>4.04439899</v>
      </c>
      <c r="K7" s="18" t="n">
        <v>505.22494887</v>
      </c>
      <c r="L7" s="20" t="n">
        <v>2.1282969</v>
      </c>
      <c r="M7" s="18" t="n">
        <v>520.85585611</v>
      </c>
      <c r="N7" s="20" t="n">
        <v>4.12215911</v>
      </c>
      <c r="O7" s="18" t="n">
        <v>658.5198706</v>
      </c>
      <c r="P7" s="20" t="n">
        <v>22.17606066</v>
      </c>
      <c r="Q7" s="18" t="s">
        <v>481</v>
      </c>
      <c r="R7" s="20" t="s">
        <v>481</v>
      </c>
      <c r="S7" s="18" t="s">
        <v>481</v>
      </c>
      <c r="T7" s="20" t="s">
        <v>481</v>
      </c>
      <c r="U7" s="18" t="s">
        <v>481</v>
      </c>
      <c r="V7" s="20" t="s">
        <v>481</v>
      </c>
      <c r="W7" s="18" t="s">
        <v>481</v>
      </c>
      <c r="X7" s="20" t="s">
        <v>481</v>
      </c>
      <c r="Y7" s="21" t="s">
        <v>482</v>
      </c>
      <c r="Z7" s="22" t="s">
        <v>482</v>
      </c>
    </row>
    <row r="8" spans="1:26">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row>
    <row r="9" spans="1:26">
      <c r="A9" s="15" t="s">
        <v>484</v>
      </c>
      <c r="B9" s="17" t="n">
        <v>5675</v>
      </c>
      <c r="C9" s="18">
        <f>(0.0/B9*100)</f>
        <v/>
      </c>
      <c r="D9" s="19" t="n">
        <v>5675</v>
      </c>
      <c r="E9" s="18" t="n">
        <v>380.45064467</v>
      </c>
      <c r="F9" s="20" t="n">
        <v>67.32777265</v>
      </c>
      <c r="G9" s="18" t="n">
        <v>419.52918793</v>
      </c>
      <c r="H9" s="20" t="n">
        <v>13.79962428</v>
      </c>
      <c r="I9" s="18" t="n">
        <v>451.69499259</v>
      </c>
      <c r="J9" s="20" t="n">
        <v>5.10256908</v>
      </c>
      <c r="K9" s="18" t="n">
        <v>576.03605912</v>
      </c>
      <c r="L9" s="20" t="n">
        <v>2.65878189</v>
      </c>
      <c r="M9" s="18" t="n">
        <v>684.3357137199999</v>
      </c>
      <c r="N9" s="20" t="n">
        <v>16.93184003</v>
      </c>
      <c r="O9" s="18" t="s">
        <v>481</v>
      </c>
      <c r="P9" s="20" t="s">
        <v>481</v>
      </c>
      <c r="Q9" s="18" t="s">
        <v>481</v>
      </c>
      <c r="R9" s="20" t="s">
        <v>481</v>
      </c>
      <c r="S9" s="18" t="s">
        <v>481</v>
      </c>
      <c r="T9" s="20" t="s">
        <v>481</v>
      </c>
      <c r="U9" s="18" t="s">
        <v>481</v>
      </c>
      <c r="V9" s="20" t="s">
        <v>481</v>
      </c>
      <c r="W9" s="18" t="s">
        <v>481</v>
      </c>
      <c r="X9" s="20" t="s">
        <v>481</v>
      </c>
      <c r="Y9" s="21" t="s">
        <v>482</v>
      </c>
      <c r="Z9" s="22" t="s">
        <v>482</v>
      </c>
    </row>
    <row r="10" spans="1:26">
      <c r="A10" s="15" t="s">
        <v>485</v>
      </c>
      <c r="B10" s="17" t="n">
        <v>13082</v>
      </c>
      <c r="C10" s="18">
        <f>(0.0/B10*100)</f>
        <v/>
      </c>
      <c r="D10" s="19" t="n">
        <v>13082</v>
      </c>
      <c r="E10" s="18" t="s">
        <v>481</v>
      </c>
      <c r="F10" s="20" t="s">
        <v>481</v>
      </c>
      <c r="G10" s="18" t="n">
        <v>397.33378941</v>
      </c>
      <c r="H10" s="20" t="n">
        <v>81.98529532000001</v>
      </c>
      <c r="I10" s="18" t="n">
        <v>476.29300233</v>
      </c>
      <c r="J10" s="20" t="n">
        <v>12.25609012</v>
      </c>
      <c r="K10" s="18" t="n">
        <v>535.39032652</v>
      </c>
      <c r="L10" s="20" t="n">
        <v>4.73006634</v>
      </c>
      <c r="M10" s="18" t="n">
        <v>594.14731495</v>
      </c>
      <c r="N10" s="20" t="n">
        <v>24.68287501</v>
      </c>
      <c r="O10" s="18" t="n">
        <v>412.66982885</v>
      </c>
      <c r="P10" s="20" t="n">
        <v>70.26831985</v>
      </c>
      <c r="Q10" s="18" t="s">
        <v>481</v>
      </c>
      <c r="R10" s="20" t="s">
        <v>481</v>
      </c>
      <c r="S10" s="18" t="s">
        <v>481</v>
      </c>
      <c r="T10" s="20" t="s">
        <v>481</v>
      </c>
      <c r="U10" s="18" t="s">
        <v>481</v>
      </c>
      <c r="V10" s="20" t="s">
        <v>481</v>
      </c>
      <c r="W10" s="18" t="s">
        <v>481</v>
      </c>
      <c r="X10" s="20" t="s">
        <v>481</v>
      </c>
      <c r="Y10" s="21" t="s">
        <v>482</v>
      </c>
      <c r="Z10" s="22" t="s">
        <v>482</v>
      </c>
    </row>
    <row r="11" spans="1:26">
      <c r="A11" s="15" t="s">
        <v>486</v>
      </c>
      <c r="B11" s="17" t="n">
        <v>7053</v>
      </c>
      <c r="C11" s="18">
        <f>(0.0/B11*100)</f>
        <v/>
      </c>
      <c r="D11" s="19" t="n">
        <v>7053</v>
      </c>
      <c r="E11" s="18" t="n">
        <v>312.31896689</v>
      </c>
      <c r="F11" s="20" t="n">
        <v>17.90922342</v>
      </c>
      <c r="G11" s="18" t="n">
        <v>349.32717053</v>
      </c>
      <c r="H11" s="20" t="n">
        <v>11.43955457</v>
      </c>
      <c r="I11" s="18" t="n">
        <v>389.14726794</v>
      </c>
      <c r="J11" s="20" t="n">
        <v>5.56170423</v>
      </c>
      <c r="K11" s="18" t="n">
        <v>454.35447186</v>
      </c>
      <c r="L11" s="20" t="n">
        <v>3.79068257</v>
      </c>
      <c r="M11" s="18" t="n">
        <v>464.58712075</v>
      </c>
      <c r="N11" s="20" t="n">
        <v>10.89602226</v>
      </c>
      <c r="O11" s="18" t="n">
        <v>527.38290168</v>
      </c>
      <c r="P11" s="20" t="n">
        <v>61.54573046</v>
      </c>
      <c r="Q11" s="18" t="s">
        <v>481</v>
      </c>
      <c r="R11" s="20" t="s">
        <v>481</v>
      </c>
      <c r="S11" s="18" t="s">
        <v>481</v>
      </c>
      <c r="T11" s="20" t="s">
        <v>481</v>
      </c>
      <c r="U11" s="18" t="s">
        <v>481</v>
      </c>
      <c r="V11" s="20" t="s">
        <v>481</v>
      </c>
      <c r="W11" s="18" t="s">
        <v>481</v>
      </c>
      <c r="X11" s="20" t="s">
        <v>481</v>
      </c>
      <c r="Y11" s="21" t="s">
        <v>482</v>
      </c>
      <c r="Z11" s="22" t="s">
        <v>482</v>
      </c>
    </row>
    <row r="12" spans="1:26">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row>
    <row r="13" spans="1:26">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row>
    <row r="14" spans="1:26">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row>
    <row r="15" spans="1:26">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row>
    <row r="16" spans="1:26">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row>
    <row r="17" spans="1:26">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row>
    <row r="18" spans="1:26">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row>
    <row r="19" spans="1:26">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row>
    <row r="20" spans="1:26">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row>
    <row r="21" spans="1:26">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row>
    <row r="22" spans="1:26">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row>
    <row r="23" spans="1:26">
      <c r="A23" s="15" t="s">
        <v>498</v>
      </c>
      <c r="B23" s="17" t="n">
        <v>11583</v>
      </c>
      <c r="C23" s="18">
        <f>(0.0/B23*100)</f>
        <v/>
      </c>
      <c r="D23" s="19" t="n">
        <v>11583</v>
      </c>
      <c r="E23" s="18" t="n">
        <v>355.14715225</v>
      </c>
      <c r="F23" s="20" t="n">
        <v>45.02116276</v>
      </c>
      <c r="G23" s="18" t="n">
        <v>386.91001304</v>
      </c>
      <c r="H23" s="20" t="n">
        <v>16.92228848</v>
      </c>
      <c r="I23" s="18" t="n">
        <v>431.9723661</v>
      </c>
      <c r="J23" s="20" t="n">
        <v>5.71778296</v>
      </c>
      <c r="K23" s="18" t="n">
        <v>492.88257482</v>
      </c>
      <c r="L23" s="20" t="n">
        <v>2.82922233</v>
      </c>
      <c r="M23" s="18" t="n">
        <v>508.65973203</v>
      </c>
      <c r="N23" s="20" t="n">
        <v>7.22244438</v>
      </c>
      <c r="O23" s="18" t="s">
        <v>481</v>
      </c>
      <c r="P23" s="20" t="s">
        <v>481</v>
      </c>
      <c r="Q23" s="18" t="s">
        <v>481</v>
      </c>
      <c r="R23" s="20" t="s">
        <v>481</v>
      </c>
      <c r="S23" s="18" t="s">
        <v>481</v>
      </c>
      <c r="T23" s="20" t="s">
        <v>481</v>
      </c>
      <c r="U23" s="18" t="s">
        <v>481</v>
      </c>
      <c r="V23" s="20" t="s">
        <v>481</v>
      </c>
      <c r="W23" s="18" t="s">
        <v>481</v>
      </c>
      <c r="X23" s="20" t="s">
        <v>481</v>
      </c>
      <c r="Y23" s="21" t="s">
        <v>482</v>
      </c>
      <c r="Z23" s="22" t="s">
        <v>482</v>
      </c>
    </row>
    <row r="24" spans="1:26">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row>
    <row r="25" spans="1:26">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row>
    <row r="26" spans="1:26">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row>
    <row r="27" spans="1:26">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row>
    <row r="28" spans="1:26">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row>
    <row r="29" spans="1:26">
      <c r="A29" s="15" t="s">
        <v>504</v>
      </c>
      <c r="B29" s="17" t="n">
        <v>5385</v>
      </c>
      <c r="C29" s="18">
        <f>(0.0/B29*100)</f>
        <v/>
      </c>
      <c r="D29" s="19" t="n">
        <v>5385</v>
      </c>
      <c r="E29" s="18" t="n">
        <v>282.96985933</v>
      </c>
      <c r="F29" s="20" t="n">
        <v>48.03815712</v>
      </c>
      <c r="G29" s="18" t="n">
        <v>405.25508839</v>
      </c>
      <c r="H29" s="20" t="n">
        <v>14.11374566</v>
      </c>
      <c r="I29" s="18" t="n">
        <v>468.08400083</v>
      </c>
      <c r="J29" s="20" t="n">
        <v>4.03283988</v>
      </c>
      <c r="K29" s="18" t="n">
        <v>545.02760643</v>
      </c>
      <c r="L29" s="20" t="n">
        <v>3.43385653</v>
      </c>
      <c r="M29" s="18" t="n">
        <v>579.19188028</v>
      </c>
      <c r="N29" s="20" t="n">
        <v>93.69161385</v>
      </c>
      <c r="O29" s="18" t="n">
        <v>841.63</v>
      </c>
      <c r="P29" s="20" t="n">
        <v>47.1490981</v>
      </c>
      <c r="Q29" s="18" t="s">
        <v>481</v>
      </c>
      <c r="R29" s="20" t="s">
        <v>481</v>
      </c>
      <c r="S29" s="18" t="s">
        <v>481</v>
      </c>
      <c r="T29" s="20" t="s">
        <v>481</v>
      </c>
      <c r="U29" s="18" t="s">
        <v>481</v>
      </c>
      <c r="V29" s="20" t="s">
        <v>481</v>
      </c>
      <c r="W29" s="18" t="s">
        <v>481</v>
      </c>
      <c r="X29" s="20" t="s">
        <v>481</v>
      </c>
      <c r="Y29" s="21" t="s">
        <v>482</v>
      </c>
      <c r="Z29" s="22" t="s">
        <v>482</v>
      </c>
    </row>
    <row r="30" spans="1:26">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row>
    <row r="31" spans="1:26">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row>
    <row r="32" spans="1:26">
      <c r="A32" s="15" t="s">
        <v>507</v>
      </c>
      <c r="B32" s="17" t="n">
        <v>4478</v>
      </c>
      <c r="C32" s="18">
        <f>(0.0/B32*100)</f>
        <v/>
      </c>
      <c r="D32" s="19" t="n">
        <v>4478</v>
      </c>
      <c r="E32" s="18" t="n">
        <v>326.29617118</v>
      </c>
      <c r="F32" s="20" t="n">
        <v>23.81279255</v>
      </c>
      <c r="G32" s="18" t="n">
        <v>374.92627535</v>
      </c>
      <c r="H32" s="20" t="n">
        <v>9.19020635</v>
      </c>
      <c r="I32" s="18" t="n">
        <v>491.34956863</v>
      </c>
      <c r="J32" s="20" t="n">
        <v>2.96817113</v>
      </c>
      <c r="K32" s="18" t="n">
        <v>615.49349971</v>
      </c>
      <c r="L32" s="20" t="n">
        <v>24.02472227</v>
      </c>
      <c r="M32" s="18" t="s">
        <v>481</v>
      </c>
      <c r="N32" s="20" t="s">
        <v>481</v>
      </c>
      <c r="O32" s="18" t="s">
        <v>481</v>
      </c>
      <c r="P32" s="20" t="s">
        <v>481</v>
      </c>
      <c r="Q32" s="18" t="s">
        <v>481</v>
      </c>
      <c r="R32" s="20" t="s">
        <v>481</v>
      </c>
      <c r="S32" s="18" t="s">
        <v>481</v>
      </c>
      <c r="T32" s="20" t="s">
        <v>481</v>
      </c>
      <c r="U32" s="18" t="s">
        <v>481</v>
      </c>
      <c r="V32" s="20" t="s">
        <v>481</v>
      </c>
      <c r="W32" s="18" t="s">
        <v>481</v>
      </c>
      <c r="X32" s="20" t="s">
        <v>481</v>
      </c>
      <c r="Y32" s="21" t="s">
        <v>482</v>
      </c>
      <c r="Z32" s="22" t="s">
        <v>482</v>
      </c>
    </row>
    <row r="33" spans="1:26">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row>
    <row r="34" spans="1:26">
      <c r="A34" s="15" t="s">
        <v>509</v>
      </c>
      <c r="B34" s="17" t="n">
        <v>6350</v>
      </c>
      <c r="C34" s="18">
        <f>(0.0/B34*100)</f>
        <v/>
      </c>
      <c r="D34" s="19" t="n">
        <v>6350</v>
      </c>
      <c r="E34" s="18" t="n">
        <v>326.21975378</v>
      </c>
      <c r="F34" s="20" t="n">
        <v>28.23814583</v>
      </c>
      <c r="G34" s="18" t="n">
        <v>345.36556616</v>
      </c>
      <c r="H34" s="20" t="n">
        <v>18.42245373</v>
      </c>
      <c r="I34" s="18" t="n">
        <v>440.23924956</v>
      </c>
      <c r="J34" s="20" t="n">
        <v>5.43312188</v>
      </c>
      <c r="K34" s="18" t="n">
        <v>463.37994582</v>
      </c>
      <c r="L34" s="20" t="n">
        <v>5.32495125</v>
      </c>
      <c r="M34" s="18" t="n">
        <v>521.2364139</v>
      </c>
      <c r="N34" s="20" t="n">
        <v>41.4143546</v>
      </c>
      <c r="O34" s="18" t="s">
        <v>481</v>
      </c>
      <c r="P34" s="20" t="s">
        <v>481</v>
      </c>
      <c r="Q34" s="18" t="s">
        <v>481</v>
      </c>
      <c r="R34" s="20" t="s">
        <v>481</v>
      </c>
      <c r="S34" s="18" t="s">
        <v>481</v>
      </c>
      <c r="T34" s="20" t="s">
        <v>481</v>
      </c>
      <c r="U34" s="18" t="s">
        <v>481</v>
      </c>
      <c r="V34" s="20" t="s">
        <v>481</v>
      </c>
      <c r="W34" s="18" t="s">
        <v>481</v>
      </c>
      <c r="X34" s="20" t="s">
        <v>481</v>
      </c>
      <c r="Y34" s="21" t="s">
        <v>482</v>
      </c>
      <c r="Z34" s="22" t="s">
        <v>482</v>
      </c>
    </row>
    <row r="35" spans="1:26">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row>
    <row r="36" spans="1:26">
      <c r="A36" s="15" t="s">
        <v>511</v>
      </c>
      <c r="B36" s="17" t="n">
        <v>6736</v>
      </c>
      <c r="C36" s="18">
        <f>(0.0/B36*100)</f>
        <v/>
      </c>
      <c r="D36" s="19" t="n">
        <v>6736</v>
      </c>
      <c r="E36" s="18" t="n">
        <v>302.87115209</v>
      </c>
      <c r="F36" s="20" t="n">
        <v>39.41725511</v>
      </c>
      <c r="G36" s="18" t="n">
        <v>357.55971287</v>
      </c>
      <c r="H36" s="20" t="n">
        <v>5.15550367</v>
      </c>
      <c r="I36" s="18" t="n">
        <v>413.02217244</v>
      </c>
      <c r="J36" s="20" t="n">
        <v>4.66659439</v>
      </c>
      <c r="K36" s="18" t="n">
        <v>501.84557997</v>
      </c>
      <c r="L36" s="20" t="n">
        <v>3.14128732</v>
      </c>
      <c r="M36" s="18" t="n">
        <v>579.23441848</v>
      </c>
      <c r="N36" s="20" t="n">
        <v>30.67253138</v>
      </c>
      <c r="O36" s="18" t="s">
        <v>481</v>
      </c>
      <c r="P36" s="20" t="s">
        <v>481</v>
      </c>
      <c r="Q36" s="18" t="s">
        <v>481</v>
      </c>
      <c r="R36" s="20" t="s">
        <v>481</v>
      </c>
      <c r="S36" s="18" t="s">
        <v>481</v>
      </c>
      <c r="T36" s="20" t="s">
        <v>481</v>
      </c>
      <c r="U36" s="18" t="s">
        <v>481</v>
      </c>
      <c r="V36" s="20" t="s">
        <v>481</v>
      </c>
      <c r="W36" s="18" t="s">
        <v>481</v>
      </c>
      <c r="X36" s="20" t="s">
        <v>481</v>
      </c>
      <c r="Y36" s="21" t="s">
        <v>482</v>
      </c>
      <c r="Z36" s="22" t="s">
        <v>482</v>
      </c>
    </row>
    <row r="37" spans="1:26">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row>
    <row r="38" spans="1:26">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row>
    <row r="39" spans="1:26">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row>
    <row r="40" spans="1:26">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row>
    <row r="41" spans="1:26">
      <c r="A41" s="15" t="s">
        <v>516</v>
      </c>
      <c r="B41" s="17" t="n">
        <v>5712</v>
      </c>
      <c r="C41" s="18">
        <f>(0.0/B41*100)</f>
        <v/>
      </c>
      <c r="D41" s="19" t="n">
        <v>5712</v>
      </c>
      <c r="E41" s="18" t="n">
        <v>385.0913</v>
      </c>
      <c r="F41" s="20" t="n">
        <v>41.2267932</v>
      </c>
      <c r="G41" s="18" t="n">
        <v>348.46847654</v>
      </c>
      <c r="H41" s="20" t="n">
        <v>40.15058466</v>
      </c>
      <c r="I41" s="18" t="n">
        <v>397.6805239</v>
      </c>
      <c r="J41" s="20" t="n">
        <v>7.56958502</v>
      </c>
      <c r="K41" s="18" t="n">
        <v>494.00283183</v>
      </c>
      <c r="L41" s="20" t="n">
        <v>3.5887391</v>
      </c>
      <c r="M41" s="18" t="n">
        <v>514.25446611</v>
      </c>
      <c r="N41" s="20" t="n">
        <v>5.73720566</v>
      </c>
      <c r="O41" s="18" t="n">
        <v>487.47186006</v>
      </c>
      <c r="P41" s="20" t="n">
        <v>60.2905826</v>
      </c>
      <c r="Q41" s="18" t="s">
        <v>481</v>
      </c>
      <c r="R41" s="20" t="s">
        <v>481</v>
      </c>
      <c r="S41" s="18" t="s">
        <v>481</v>
      </c>
      <c r="T41" s="20" t="s">
        <v>481</v>
      </c>
      <c r="U41" s="18" t="s">
        <v>481</v>
      </c>
      <c r="V41" s="20" t="s">
        <v>481</v>
      </c>
      <c r="W41" s="18" t="s">
        <v>481</v>
      </c>
      <c r="X41" s="20" t="s">
        <v>481</v>
      </c>
      <c r="Y41" s="21" t="s">
        <v>482</v>
      </c>
      <c r="Z41" s="22" t="s">
        <v>482</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row>
    <row r="45" spans="1:26">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row>
    <row r="46" spans="1:26">
      <c r="A46" s="15" t="s">
        <v>521</v>
      </c>
      <c r="B46" s="17" t="n">
        <v>23141</v>
      </c>
      <c r="C46" s="18">
        <f>(0.0/B46*100)</f>
        <v/>
      </c>
      <c r="D46" s="19" t="n">
        <v>23141</v>
      </c>
      <c r="E46" s="18" t="n">
        <v>297.6134981</v>
      </c>
      <c r="F46" s="20" t="n">
        <v>7.61936793</v>
      </c>
      <c r="G46" s="18" t="n">
        <v>313.63122906</v>
      </c>
      <c r="H46" s="20" t="n">
        <v>6.47793822</v>
      </c>
      <c r="I46" s="18" t="n">
        <v>336.39655894</v>
      </c>
      <c r="J46" s="20" t="n">
        <v>5.4702167</v>
      </c>
      <c r="K46" s="18" t="n">
        <v>388.82224913</v>
      </c>
      <c r="L46" s="20" t="n">
        <v>5.09433091</v>
      </c>
      <c r="M46" s="18" t="n">
        <v>432.50236373</v>
      </c>
      <c r="N46" s="20" t="n">
        <v>4.86671558</v>
      </c>
      <c r="O46" s="18" t="n">
        <v>468.65032692</v>
      </c>
      <c r="P46" s="20" t="n">
        <v>8.372454619999999</v>
      </c>
      <c r="Q46" s="18" t="s">
        <v>481</v>
      </c>
      <c r="R46" s="20" t="s">
        <v>481</v>
      </c>
      <c r="S46" s="18" t="s">
        <v>481</v>
      </c>
      <c r="T46" s="20" t="s">
        <v>481</v>
      </c>
      <c r="U46" s="18" t="s">
        <v>481</v>
      </c>
      <c r="V46" s="20" t="s">
        <v>481</v>
      </c>
      <c r="W46" s="18" t="s">
        <v>481</v>
      </c>
      <c r="X46" s="20" t="s">
        <v>481</v>
      </c>
      <c r="Y46" s="21" t="s">
        <v>482</v>
      </c>
      <c r="Z46" s="22" t="s">
        <v>482</v>
      </c>
    </row>
    <row r="47" spans="1:26">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row>
    <row r="48" spans="1:26">
      <c r="A48" s="15" t="s">
        <v>523</v>
      </c>
      <c r="B48" s="17" t="n">
        <v>9841</v>
      </c>
      <c r="C48" s="18">
        <f>(0.0/B48*100)</f>
        <v/>
      </c>
      <c r="D48" s="19" t="n">
        <v>9841</v>
      </c>
      <c r="E48" s="18" t="n">
        <v>418.91224711</v>
      </c>
      <c r="F48" s="20" t="n">
        <v>17.672391</v>
      </c>
      <c r="G48" s="18" t="n">
        <v>462.71569328</v>
      </c>
      <c r="H48" s="20" t="n">
        <v>7.70940697</v>
      </c>
      <c r="I48" s="18" t="n">
        <v>544.22788068</v>
      </c>
      <c r="J48" s="20" t="n">
        <v>6.06677759</v>
      </c>
      <c r="K48" s="18" t="n">
        <v>627.71071819</v>
      </c>
      <c r="L48" s="20" t="n">
        <v>9.51234584</v>
      </c>
      <c r="M48" s="18" t="n">
        <v>620.9436998</v>
      </c>
      <c r="N48" s="20" t="n">
        <v>25.4146012</v>
      </c>
      <c r="O48" s="18" t="n">
        <v>673.28861897</v>
      </c>
      <c r="P48" s="20" t="n">
        <v>46.49397345</v>
      </c>
      <c r="Q48" s="18" t="s">
        <v>481</v>
      </c>
      <c r="R48" s="20" t="s">
        <v>481</v>
      </c>
      <c r="S48" s="18" t="s">
        <v>481</v>
      </c>
      <c r="T48" s="20" t="s">
        <v>481</v>
      </c>
      <c r="U48" s="18" t="s">
        <v>481</v>
      </c>
      <c r="V48" s="20" t="s">
        <v>481</v>
      </c>
      <c r="W48" s="18" t="s">
        <v>481</v>
      </c>
      <c r="X48" s="20" t="s">
        <v>481</v>
      </c>
      <c r="Y48" s="21" t="s">
        <v>482</v>
      </c>
      <c r="Z48" s="22" t="s">
        <v>482</v>
      </c>
    </row>
    <row r="49" spans="1:26">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row>
    <row r="50" spans="1:26">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row>
    <row r="51" spans="1:26">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row>
    <row r="52" spans="1:26">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row>
    <row r="53" spans="1:26">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row>
    <row r="54" spans="1:26">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row>
    <row r="55" spans="1:26">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row>
    <row r="56" spans="1:26">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row>
    <row r="57" spans="1:26">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row>
    <row r="58" spans="1:26">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row>
    <row r="59" spans="1:26">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row>
    <row r="60" spans="1:26">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row>
    <row r="61" spans="1:26">
      <c r="A61" s="15" t="s">
        <v>536</v>
      </c>
      <c r="B61" s="17" t="n">
        <v>6525</v>
      </c>
      <c r="C61" s="18">
        <f>(0.0/B61*100)</f>
        <v/>
      </c>
      <c r="D61" s="19" t="n">
        <v>6525</v>
      </c>
      <c r="E61" s="18" t="n">
        <v>333.85006619</v>
      </c>
      <c r="F61" s="20" t="n">
        <v>48.38006866</v>
      </c>
      <c r="G61" s="18" t="n">
        <v>379.46917786</v>
      </c>
      <c r="H61" s="20" t="n">
        <v>10.18258688</v>
      </c>
      <c r="I61" s="18" t="n">
        <v>448.29532507</v>
      </c>
      <c r="J61" s="20" t="n">
        <v>3.37609324</v>
      </c>
      <c r="K61" s="18" t="n">
        <v>468.47097588</v>
      </c>
      <c r="L61" s="20" t="n">
        <v>5.40737106</v>
      </c>
      <c r="M61" s="18" t="n">
        <v>462.76425546</v>
      </c>
      <c r="N61" s="20" t="n">
        <v>44.50360565</v>
      </c>
      <c r="O61" s="18" t="s">
        <v>481</v>
      </c>
      <c r="P61" s="20" t="s">
        <v>481</v>
      </c>
      <c r="Q61" s="18" t="s">
        <v>481</v>
      </c>
      <c r="R61" s="20" t="s">
        <v>481</v>
      </c>
      <c r="S61" s="18" t="s">
        <v>481</v>
      </c>
      <c r="T61" s="20" t="s">
        <v>481</v>
      </c>
      <c r="U61" s="18" t="s">
        <v>481</v>
      </c>
      <c r="V61" s="20" t="s">
        <v>481</v>
      </c>
      <c r="W61" s="18" t="s">
        <v>481</v>
      </c>
      <c r="X61" s="20" t="s">
        <v>481</v>
      </c>
      <c r="Y61" s="21" t="s">
        <v>482</v>
      </c>
      <c r="Z61" s="22" t="s">
        <v>482</v>
      </c>
    </row>
    <row r="62" spans="1:26">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row>
    <row r="63" spans="1:26">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row>
    <row r="64" spans="1:26">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row>
    <row r="65" spans="1:26">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row>
    <row r="66" spans="1:26">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row>
    <row r="67" spans="1:26">
      <c r="A67" s="15" t="s">
        <v>542</v>
      </c>
      <c r="B67" s="17" t="n">
        <v>6971</v>
      </c>
      <c r="C67" s="18">
        <f>(0.0/B67*100)</f>
        <v/>
      </c>
      <c r="D67" s="19" t="n">
        <v>6971</v>
      </c>
      <c r="E67" s="18" t="n">
        <v>287.34317331</v>
      </c>
      <c r="F67" s="20" t="n">
        <v>8.923864119999999</v>
      </c>
      <c r="G67" s="18" t="n">
        <v>298.51673189</v>
      </c>
      <c r="H67" s="20" t="n">
        <v>5.51721857</v>
      </c>
      <c r="I67" s="18" t="n">
        <v>344.99804197</v>
      </c>
      <c r="J67" s="20" t="n">
        <v>4.83198798</v>
      </c>
      <c r="K67" s="18" t="n">
        <v>416.39680218</v>
      </c>
      <c r="L67" s="20" t="n">
        <v>3.58767183</v>
      </c>
      <c r="M67" s="18" t="n">
        <v>451.15928958</v>
      </c>
      <c r="N67" s="20" t="n">
        <v>4.13256755</v>
      </c>
      <c r="O67" s="18" t="s">
        <v>481</v>
      </c>
      <c r="P67" s="20" t="s">
        <v>481</v>
      </c>
      <c r="Q67" s="18" t="s">
        <v>481</v>
      </c>
      <c r="R67" s="20" t="s">
        <v>481</v>
      </c>
      <c r="S67" s="18" t="s">
        <v>481</v>
      </c>
      <c r="T67" s="20" t="s">
        <v>481</v>
      </c>
      <c r="U67" s="18" t="s">
        <v>481</v>
      </c>
      <c r="V67" s="20" t="s">
        <v>481</v>
      </c>
      <c r="W67" s="18" t="s">
        <v>481</v>
      </c>
      <c r="X67" s="20" t="s">
        <v>481</v>
      </c>
      <c r="Y67" s="21" t="s">
        <v>482</v>
      </c>
      <c r="Z67" s="22" t="s">
        <v>482</v>
      </c>
    </row>
    <row r="68" spans="1:26">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row>
    <row r="69" spans="1:26">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row>
    <row r="70" spans="1:26">
      <c r="A70" s="15" t="s">
        <v>545</v>
      </c>
      <c r="B70" s="17" t="n">
        <v>6036</v>
      </c>
      <c r="C70" s="18">
        <f>(0.0/B70*100)</f>
        <v/>
      </c>
      <c r="D70" s="19" t="n">
        <v>6036</v>
      </c>
      <c r="E70" s="18" t="n">
        <v>462.74287712</v>
      </c>
      <c r="F70" s="20" t="n">
        <v>34.83318613</v>
      </c>
      <c r="G70" s="18" t="n">
        <v>485.9073148</v>
      </c>
      <c r="H70" s="20" t="n">
        <v>8.849645929999999</v>
      </c>
      <c r="I70" s="18" t="n">
        <v>512.09829582</v>
      </c>
      <c r="J70" s="20" t="n">
        <v>3.54014513</v>
      </c>
      <c r="K70" s="18" t="n">
        <v>525.96804801</v>
      </c>
      <c r="L70" s="20" t="n">
        <v>7.72388508</v>
      </c>
      <c r="M70" s="18" t="n">
        <v>460.46527462</v>
      </c>
      <c r="N70" s="20" t="n">
        <v>58.49384524</v>
      </c>
      <c r="O70" s="18" t="s">
        <v>481</v>
      </c>
      <c r="P70" s="20" t="s">
        <v>481</v>
      </c>
      <c r="Q70" s="18" t="s">
        <v>481</v>
      </c>
      <c r="R70" s="20" t="s">
        <v>481</v>
      </c>
      <c r="S70" s="18" t="s">
        <v>481</v>
      </c>
      <c r="T70" s="20" t="s">
        <v>481</v>
      </c>
      <c r="U70" s="18" t="s">
        <v>481</v>
      </c>
      <c r="V70" s="20" t="s">
        <v>481</v>
      </c>
      <c r="W70" s="18" t="s">
        <v>481</v>
      </c>
      <c r="X70" s="20" t="s">
        <v>481</v>
      </c>
      <c r="Y70" s="21" t="s">
        <v>482</v>
      </c>
      <c r="Z70" s="22" t="s">
        <v>482</v>
      </c>
    </row>
    <row r="71" spans="1:26">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row>
    <row r="72" spans="1:26">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row>
    <row r="73" spans="1:26">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row>
    <row r="74" spans="1:26">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row>
    <row r="75" spans="1:26">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row>
    <row r="76" spans="1:26">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row>
    <row r="77" spans="1:26">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row>
    <row r="78" spans="1:26">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row>
    <row customHeight="1" ht="25" r="79" spans="1:26">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row>
    <row r="80" spans="1:26">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row>
    <row r="81" spans="1:26">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row customHeight="1" ht="30" r="97" spans="1:26">
      <c r="A97" s="25" t="s">
        <v>571</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L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8">
      <c r="A1" s="4" t="s">
        <v>460</v>
      </c>
    </row>
    <row r="2" spans="1:38">
      <c r="A2" s="5" t="s">
        <v>572</v>
      </c>
    </row>
    <row customHeight="1" ht="30" r="4" spans="1:38">
      <c r="A4" s="6" t="n"/>
      <c r="B4" s="7" t="s">
        <v>462</v>
      </c>
      <c r="C4" s="7" t="s">
        <v>463</v>
      </c>
      <c r="D4" s="8" t="s">
        <v>462</v>
      </c>
      <c r="E4" s="9" t="s">
        <v>573</v>
      </c>
      <c r="F4" s="10" t="n"/>
      <c r="G4" s="9" t="s">
        <v>574</v>
      </c>
      <c r="H4" s="10" t="n"/>
      <c r="I4" s="9" t="s">
        <v>575</v>
      </c>
      <c r="J4" s="10" t="n"/>
      <c r="K4" s="9" t="s">
        <v>576</v>
      </c>
      <c r="L4" s="10" t="n"/>
      <c r="M4" s="9" t="s">
        <v>577</v>
      </c>
      <c r="N4" s="10" t="n"/>
      <c r="O4" s="9" t="s">
        <v>578</v>
      </c>
      <c r="P4" s="10" t="n"/>
      <c r="Q4" s="9" t="s">
        <v>579</v>
      </c>
      <c r="R4" s="10" t="n"/>
      <c r="S4" s="9" t="s">
        <v>580</v>
      </c>
      <c r="T4" s="10" t="n"/>
      <c r="U4" s="9" t="s">
        <v>581</v>
      </c>
      <c r="V4" s="10" t="n"/>
      <c r="W4" s="9" t="s">
        <v>582</v>
      </c>
      <c r="X4" s="10" t="n"/>
      <c r="Y4" s="9" t="s">
        <v>583</v>
      </c>
      <c r="Z4" s="10" t="n"/>
      <c r="AA4" s="9" t="s">
        <v>584</v>
      </c>
      <c r="AB4" s="10" t="n"/>
      <c r="AC4" s="9" t="s">
        <v>585</v>
      </c>
      <c r="AD4" s="10" t="n"/>
      <c r="AE4" s="9" t="s">
        <v>586</v>
      </c>
      <c r="AF4" s="10" t="n"/>
      <c r="AG4" s="9" t="s">
        <v>472</v>
      </c>
      <c r="AH4" s="10" t="n"/>
      <c r="AI4" s="9" t="s">
        <v>473</v>
      </c>
      <c r="AJ4" s="10" t="n"/>
      <c r="AK4" s="9" t="s">
        <v>587</v>
      </c>
      <c r="AL4" s="10" t="n"/>
    </row>
    <row r="5" spans="1:3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row>
    <row r="6" spans="1:3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6" t="n"/>
    </row>
    <row r="7" spans="1:38">
      <c r="A7" s="15" t="s">
        <v>480</v>
      </c>
      <c r="B7" s="17" t="n">
        <v>14530</v>
      </c>
      <c r="C7" s="18">
        <f>(0.0/B7*100)</f>
        <v/>
      </c>
      <c r="D7" s="19" t="n">
        <v>14530</v>
      </c>
      <c r="E7" s="18" t="n">
        <v>497.52523689</v>
      </c>
      <c r="F7" s="20" t="n">
        <v>5.27529247</v>
      </c>
      <c r="G7" s="18" t="n">
        <v>497.23879865</v>
      </c>
      <c r="H7" s="20" t="n">
        <v>4.84511236</v>
      </c>
      <c r="I7" s="18" t="n">
        <v>496.24632546</v>
      </c>
      <c r="J7" s="20" t="n">
        <v>4.02241212</v>
      </c>
      <c r="K7" s="18" t="n">
        <v>489.50951418</v>
      </c>
      <c r="L7" s="20" t="n">
        <v>4.37983813</v>
      </c>
      <c r="M7" s="18" t="n">
        <v>512.69671751</v>
      </c>
      <c r="N7" s="20" t="n">
        <v>4.39348042</v>
      </c>
      <c r="O7" s="18" t="n">
        <v>514.37161794</v>
      </c>
      <c r="P7" s="20" t="n">
        <v>4.278265</v>
      </c>
      <c r="Q7" s="18" t="n">
        <v>506.16718631</v>
      </c>
      <c r="R7" s="20" t="n">
        <v>4.82821385</v>
      </c>
      <c r="S7" s="18" t="n">
        <v>511.96786549</v>
      </c>
      <c r="T7" s="20" t="n">
        <v>4.76944059</v>
      </c>
      <c r="U7" s="18" t="n">
        <v>508.90706606</v>
      </c>
      <c r="V7" s="20" t="n">
        <v>4.38061999</v>
      </c>
      <c r="W7" s="18" t="n">
        <v>504.90075074</v>
      </c>
      <c r="X7" s="20" t="n">
        <v>4.93167273</v>
      </c>
      <c r="Y7" s="18" t="n">
        <v>504.14546559</v>
      </c>
      <c r="Z7" s="20" t="n">
        <v>4.35434194</v>
      </c>
      <c r="AA7" s="18" t="n">
        <v>498.33692172</v>
      </c>
      <c r="AB7" s="20" t="n">
        <v>4.54135496</v>
      </c>
      <c r="AC7" s="18" t="s">
        <v>481</v>
      </c>
      <c r="AD7" s="20" t="s">
        <v>481</v>
      </c>
      <c r="AE7" s="18" t="s">
        <v>481</v>
      </c>
      <c r="AF7" s="20" t="s">
        <v>481</v>
      </c>
      <c r="AG7" s="18" t="s">
        <v>481</v>
      </c>
      <c r="AH7" s="20" t="s">
        <v>481</v>
      </c>
      <c r="AI7" s="18" t="s">
        <v>481</v>
      </c>
      <c r="AJ7" s="20" t="s">
        <v>481</v>
      </c>
      <c r="AK7" s="18" t="s">
        <v>481</v>
      </c>
      <c r="AL7" s="20" t="s">
        <v>481</v>
      </c>
    </row>
    <row r="8" spans="1:3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c r="AC8" s="21" t="s">
        <v>482</v>
      </c>
      <c r="AD8" s="22" t="s">
        <v>482</v>
      </c>
      <c r="AE8" s="21" t="s">
        <v>482</v>
      </c>
      <c r="AF8" s="22" t="s">
        <v>482</v>
      </c>
      <c r="AG8" s="21" t="s">
        <v>482</v>
      </c>
      <c r="AH8" s="22" t="s">
        <v>482</v>
      </c>
      <c r="AI8" s="21" t="s">
        <v>482</v>
      </c>
      <c r="AJ8" s="22" t="s">
        <v>482</v>
      </c>
      <c r="AK8" s="21" t="s">
        <v>482</v>
      </c>
      <c r="AL8" s="22" t="s">
        <v>482</v>
      </c>
    </row>
    <row r="9" spans="1:38">
      <c r="A9" s="15" t="s">
        <v>484</v>
      </c>
      <c r="B9" s="17" t="n">
        <v>5675</v>
      </c>
      <c r="C9" s="18">
        <f>(0.0/B9*100)</f>
        <v/>
      </c>
      <c r="D9" s="19" t="n">
        <v>5675</v>
      </c>
      <c r="E9" s="18" t="n">
        <v>544.91693276</v>
      </c>
      <c r="F9" s="20" t="n">
        <v>5.70466948</v>
      </c>
      <c r="G9" s="18" t="n">
        <v>550.69872594</v>
      </c>
      <c r="H9" s="20" t="n">
        <v>6.6302837</v>
      </c>
      <c r="I9" s="18" t="n">
        <v>546.05838319</v>
      </c>
      <c r="J9" s="20" t="n">
        <v>6.18850572</v>
      </c>
      <c r="K9" s="18" t="n">
        <v>550.3373281200001</v>
      </c>
      <c r="L9" s="20" t="n">
        <v>6.45780298</v>
      </c>
      <c r="M9" s="18" t="n">
        <v>540.49436842</v>
      </c>
      <c r="N9" s="20" t="n">
        <v>6.30255163</v>
      </c>
      <c r="O9" s="18" t="n">
        <v>544.58646975</v>
      </c>
      <c r="P9" s="20" t="n">
        <v>6.60362209</v>
      </c>
      <c r="Q9" s="18" t="n">
        <v>534.426587</v>
      </c>
      <c r="R9" s="20" t="n">
        <v>6.51310542</v>
      </c>
      <c r="S9" s="18" t="n">
        <v>534.46195574</v>
      </c>
      <c r="T9" s="20" t="n">
        <v>7.38718704</v>
      </c>
      <c r="U9" s="18" t="n">
        <v>541.71641356</v>
      </c>
      <c r="V9" s="20" t="n">
        <v>6.60596583</v>
      </c>
      <c r="W9" s="18" t="n">
        <v>535.12459332</v>
      </c>
      <c r="X9" s="20" t="n">
        <v>6.3896071</v>
      </c>
      <c r="Y9" s="18" t="n">
        <v>527.77875125</v>
      </c>
      <c r="Z9" s="20" t="n">
        <v>6.62954138</v>
      </c>
      <c r="AA9" s="18" t="n">
        <v>536.85875049</v>
      </c>
      <c r="AB9" s="20" t="n">
        <v>5.61424667</v>
      </c>
      <c r="AC9" s="18" t="s">
        <v>481</v>
      </c>
      <c r="AD9" s="20" t="s">
        <v>481</v>
      </c>
      <c r="AE9" s="18" t="s">
        <v>481</v>
      </c>
      <c r="AF9" s="20" t="s">
        <v>481</v>
      </c>
      <c r="AG9" s="18" t="s">
        <v>481</v>
      </c>
      <c r="AH9" s="20" t="s">
        <v>481</v>
      </c>
      <c r="AI9" s="18" t="s">
        <v>481</v>
      </c>
      <c r="AJ9" s="20" t="s">
        <v>481</v>
      </c>
      <c r="AK9" s="18" t="s">
        <v>481</v>
      </c>
      <c r="AL9" s="20" t="s">
        <v>481</v>
      </c>
    </row>
    <row r="10" spans="1:38">
      <c r="A10" s="15" t="s">
        <v>485</v>
      </c>
      <c r="B10" s="17" t="n">
        <v>13082</v>
      </c>
      <c r="C10" s="18">
        <f>(0.0/B10*100)</f>
        <v/>
      </c>
      <c r="D10" s="19" t="n">
        <v>13082</v>
      </c>
      <c r="E10" s="18" t="n">
        <v>528.1599624</v>
      </c>
      <c r="F10" s="20" t="n">
        <v>7.52439975</v>
      </c>
      <c r="G10" s="18" t="n">
        <v>537.72230454</v>
      </c>
      <c r="H10" s="20" t="n">
        <v>9.13392301</v>
      </c>
      <c r="I10" s="18" t="n">
        <v>537.41015715</v>
      </c>
      <c r="J10" s="20" t="n">
        <v>8.29970333</v>
      </c>
      <c r="K10" s="18" t="n">
        <v>536.3220323100001</v>
      </c>
      <c r="L10" s="20" t="n">
        <v>8.576084870000001</v>
      </c>
      <c r="M10" s="18" t="n">
        <v>538.93921555</v>
      </c>
      <c r="N10" s="20" t="n">
        <v>8.97975171</v>
      </c>
      <c r="O10" s="18" t="n">
        <v>538.21418965</v>
      </c>
      <c r="P10" s="20" t="n">
        <v>7.83220815</v>
      </c>
      <c r="Q10" s="18" t="n">
        <v>533.4568094</v>
      </c>
      <c r="R10" s="20" t="n">
        <v>8.099820469999999</v>
      </c>
      <c r="S10" s="18" t="n">
        <v>533.47595461</v>
      </c>
      <c r="T10" s="20" t="n">
        <v>8.27181214</v>
      </c>
      <c r="U10" s="18" t="n">
        <v>527.08858391</v>
      </c>
      <c r="V10" s="20" t="n">
        <v>8.550390950000001</v>
      </c>
      <c r="W10" s="18" t="n">
        <v>530.44877417</v>
      </c>
      <c r="X10" s="20" t="n">
        <v>7.68660412</v>
      </c>
      <c r="Y10" s="18" t="n">
        <v>530.5961056</v>
      </c>
      <c r="Z10" s="20" t="n">
        <v>8.283818719999999</v>
      </c>
      <c r="AA10" s="18" t="n">
        <v>527.24646617</v>
      </c>
      <c r="AB10" s="20" t="n">
        <v>8.11910209</v>
      </c>
      <c r="AC10" s="18" t="s">
        <v>481</v>
      </c>
      <c r="AD10" s="20" t="s">
        <v>481</v>
      </c>
      <c r="AE10" s="18" t="s">
        <v>481</v>
      </c>
      <c r="AF10" s="20" t="s">
        <v>481</v>
      </c>
      <c r="AG10" s="18" t="s">
        <v>481</v>
      </c>
      <c r="AH10" s="20" t="s">
        <v>481</v>
      </c>
      <c r="AI10" s="18" t="s">
        <v>481</v>
      </c>
      <c r="AJ10" s="20" t="s">
        <v>481</v>
      </c>
      <c r="AK10" s="18" t="s">
        <v>481</v>
      </c>
      <c r="AL10" s="20" t="s">
        <v>481</v>
      </c>
    </row>
    <row r="11" spans="1:38">
      <c r="A11" s="15" t="s">
        <v>486</v>
      </c>
      <c r="B11" s="17" t="n">
        <v>7053</v>
      </c>
      <c r="C11" s="18">
        <f>(0.0/B11*100)</f>
        <v/>
      </c>
      <c r="D11" s="19" t="n">
        <v>7053</v>
      </c>
      <c r="E11" s="18" t="n">
        <v>443.6028579</v>
      </c>
      <c r="F11" s="20" t="n">
        <v>6.74861592</v>
      </c>
      <c r="G11" s="18" t="n">
        <v>423.59101677</v>
      </c>
      <c r="H11" s="20" t="n">
        <v>6.55596592</v>
      </c>
      <c r="I11" s="18" t="n">
        <v>434.56816002</v>
      </c>
      <c r="J11" s="20" t="n">
        <v>6.74401975</v>
      </c>
      <c r="K11" s="18" t="n">
        <v>422.22127193</v>
      </c>
      <c r="L11" s="20" t="n">
        <v>6.35454286</v>
      </c>
      <c r="M11" s="18" t="n">
        <v>425.28964415</v>
      </c>
      <c r="N11" s="20" t="n">
        <v>6.34017699</v>
      </c>
      <c r="O11" s="18" t="n">
        <v>439.53152074</v>
      </c>
      <c r="P11" s="20" t="n">
        <v>7.18291442</v>
      </c>
      <c r="Q11" s="18" t="n">
        <v>433.18064034</v>
      </c>
      <c r="R11" s="20" t="n">
        <v>6.76766668</v>
      </c>
      <c r="S11" s="18" t="n">
        <v>439.07889198</v>
      </c>
      <c r="T11" s="20" t="n">
        <v>7.4160208</v>
      </c>
      <c r="U11" s="18" t="n">
        <v>435.43852284</v>
      </c>
      <c r="V11" s="20" t="n">
        <v>7.043596</v>
      </c>
      <c r="W11" s="18" t="n">
        <v>440.26952255</v>
      </c>
      <c r="X11" s="20" t="n">
        <v>7.44807993</v>
      </c>
      <c r="Y11" s="18" t="n">
        <v>421.68433093</v>
      </c>
      <c r="Z11" s="20" t="n">
        <v>7.55319887</v>
      </c>
      <c r="AA11" s="18" t="n">
        <v>428.68124673</v>
      </c>
      <c r="AB11" s="20" t="n">
        <v>7.13401797</v>
      </c>
      <c r="AC11" s="18" t="s">
        <v>481</v>
      </c>
      <c r="AD11" s="20" t="s">
        <v>481</v>
      </c>
      <c r="AE11" s="18" t="s">
        <v>481</v>
      </c>
      <c r="AF11" s="20" t="s">
        <v>481</v>
      </c>
      <c r="AG11" s="18" t="s">
        <v>481</v>
      </c>
      <c r="AH11" s="20" t="s">
        <v>481</v>
      </c>
      <c r="AI11" s="18" t="s">
        <v>481</v>
      </c>
      <c r="AJ11" s="20" t="s">
        <v>481</v>
      </c>
      <c r="AK11" s="18" t="s">
        <v>481</v>
      </c>
      <c r="AL11" s="20" t="s">
        <v>481</v>
      </c>
    </row>
    <row r="12" spans="1:3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c r="AC12" s="21" t="s">
        <v>482</v>
      </c>
      <c r="AD12" s="22" t="s">
        <v>482</v>
      </c>
      <c r="AE12" s="21" t="s">
        <v>482</v>
      </c>
      <c r="AF12" s="22" t="s">
        <v>482</v>
      </c>
      <c r="AG12" s="21" t="s">
        <v>482</v>
      </c>
      <c r="AH12" s="22" t="s">
        <v>482</v>
      </c>
      <c r="AI12" s="21" t="s">
        <v>482</v>
      </c>
      <c r="AJ12" s="22" t="s">
        <v>482</v>
      </c>
      <c r="AK12" s="21" t="s">
        <v>482</v>
      </c>
      <c r="AL12" s="22" t="s">
        <v>482</v>
      </c>
    </row>
    <row r="13" spans="1:3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c r="AC13" s="21" t="s">
        <v>482</v>
      </c>
      <c r="AD13" s="22" t="s">
        <v>482</v>
      </c>
      <c r="AE13" s="21" t="s">
        <v>482</v>
      </c>
      <c r="AF13" s="22" t="s">
        <v>482</v>
      </c>
      <c r="AG13" s="21" t="s">
        <v>482</v>
      </c>
      <c r="AH13" s="22" t="s">
        <v>482</v>
      </c>
      <c r="AI13" s="21" t="s">
        <v>482</v>
      </c>
      <c r="AJ13" s="22" t="s">
        <v>482</v>
      </c>
      <c r="AK13" s="21" t="s">
        <v>482</v>
      </c>
      <c r="AL13" s="22" t="s">
        <v>482</v>
      </c>
    </row>
    <row r="14" spans="1:3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c r="AC14" s="21" t="s">
        <v>482</v>
      </c>
      <c r="AD14" s="22" t="s">
        <v>482</v>
      </c>
      <c r="AE14" s="21" t="s">
        <v>482</v>
      </c>
      <c r="AF14" s="22" t="s">
        <v>482</v>
      </c>
      <c r="AG14" s="21" t="s">
        <v>482</v>
      </c>
      <c r="AH14" s="22" t="s">
        <v>482</v>
      </c>
      <c r="AI14" s="21" t="s">
        <v>482</v>
      </c>
      <c r="AJ14" s="22" t="s">
        <v>482</v>
      </c>
      <c r="AK14" s="21" t="s">
        <v>482</v>
      </c>
      <c r="AL14" s="22" t="s">
        <v>482</v>
      </c>
    </row>
    <row r="15" spans="1:3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c r="AC15" s="21" t="s">
        <v>482</v>
      </c>
      <c r="AD15" s="22" t="s">
        <v>482</v>
      </c>
      <c r="AE15" s="21" t="s">
        <v>482</v>
      </c>
      <c r="AF15" s="22" t="s">
        <v>482</v>
      </c>
      <c r="AG15" s="21" t="s">
        <v>482</v>
      </c>
      <c r="AH15" s="22" t="s">
        <v>482</v>
      </c>
      <c r="AI15" s="21" t="s">
        <v>482</v>
      </c>
      <c r="AJ15" s="22" t="s">
        <v>482</v>
      </c>
      <c r="AK15" s="21" t="s">
        <v>482</v>
      </c>
      <c r="AL15" s="22" t="s">
        <v>482</v>
      </c>
    </row>
    <row r="16" spans="1:3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c r="AC16" s="21" t="s">
        <v>482</v>
      </c>
      <c r="AD16" s="22" t="s">
        <v>482</v>
      </c>
      <c r="AE16" s="21" t="s">
        <v>482</v>
      </c>
      <c r="AF16" s="22" t="s">
        <v>482</v>
      </c>
      <c r="AG16" s="21" t="s">
        <v>482</v>
      </c>
      <c r="AH16" s="22" t="s">
        <v>482</v>
      </c>
      <c r="AI16" s="21" t="s">
        <v>482</v>
      </c>
      <c r="AJ16" s="22" t="s">
        <v>482</v>
      </c>
      <c r="AK16" s="21" t="s">
        <v>482</v>
      </c>
      <c r="AL16" s="22" t="s">
        <v>482</v>
      </c>
    </row>
    <row r="17" spans="1:3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c r="AC17" s="21" t="s">
        <v>482</v>
      </c>
      <c r="AD17" s="22" t="s">
        <v>482</v>
      </c>
      <c r="AE17" s="21" t="s">
        <v>482</v>
      </c>
      <c r="AF17" s="22" t="s">
        <v>482</v>
      </c>
      <c r="AG17" s="21" t="s">
        <v>482</v>
      </c>
      <c r="AH17" s="22" t="s">
        <v>482</v>
      </c>
      <c r="AI17" s="21" t="s">
        <v>482</v>
      </c>
      <c r="AJ17" s="22" t="s">
        <v>482</v>
      </c>
      <c r="AK17" s="21" t="s">
        <v>482</v>
      </c>
      <c r="AL17" s="22" t="s">
        <v>482</v>
      </c>
    </row>
    <row r="18" spans="1:3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c r="AC18" s="21" t="s">
        <v>482</v>
      </c>
      <c r="AD18" s="22" t="s">
        <v>482</v>
      </c>
      <c r="AE18" s="21" t="s">
        <v>482</v>
      </c>
      <c r="AF18" s="22" t="s">
        <v>482</v>
      </c>
      <c r="AG18" s="21" t="s">
        <v>482</v>
      </c>
      <c r="AH18" s="22" t="s">
        <v>482</v>
      </c>
      <c r="AI18" s="21" t="s">
        <v>482</v>
      </c>
      <c r="AJ18" s="22" t="s">
        <v>482</v>
      </c>
      <c r="AK18" s="21" t="s">
        <v>482</v>
      </c>
      <c r="AL18" s="22" t="s">
        <v>482</v>
      </c>
    </row>
    <row r="19" spans="1:3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c r="AC19" s="21" t="s">
        <v>482</v>
      </c>
      <c r="AD19" s="22" t="s">
        <v>482</v>
      </c>
      <c r="AE19" s="21" t="s">
        <v>482</v>
      </c>
      <c r="AF19" s="22" t="s">
        <v>482</v>
      </c>
      <c r="AG19" s="21" t="s">
        <v>482</v>
      </c>
      <c r="AH19" s="22" t="s">
        <v>482</v>
      </c>
      <c r="AI19" s="21" t="s">
        <v>482</v>
      </c>
      <c r="AJ19" s="22" t="s">
        <v>482</v>
      </c>
      <c r="AK19" s="21" t="s">
        <v>482</v>
      </c>
      <c r="AL19" s="22" t="s">
        <v>482</v>
      </c>
    </row>
    <row r="20" spans="1:3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c r="AC20" s="21" t="s">
        <v>482</v>
      </c>
      <c r="AD20" s="22" t="s">
        <v>482</v>
      </c>
      <c r="AE20" s="21" t="s">
        <v>482</v>
      </c>
      <c r="AF20" s="22" t="s">
        <v>482</v>
      </c>
      <c r="AG20" s="21" t="s">
        <v>482</v>
      </c>
      <c r="AH20" s="22" t="s">
        <v>482</v>
      </c>
      <c r="AI20" s="21" t="s">
        <v>482</v>
      </c>
      <c r="AJ20" s="22" t="s">
        <v>482</v>
      </c>
      <c r="AK20" s="21" t="s">
        <v>482</v>
      </c>
      <c r="AL20" s="22" t="s">
        <v>482</v>
      </c>
    </row>
    <row r="21" spans="1:3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c r="AC21" s="21" t="s">
        <v>482</v>
      </c>
      <c r="AD21" s="22" t="s">
        <v>482</v>
      </c>
      <c r="AE21" s="21" t="s">
        <v>482</v>
      </c>
      <c r="AF21" s="22" t="s">
        <v>482</v>
      </c>
      <c r="AG21" s="21" t="s">
        <v>482</v>
      </c>
      <c r="AH21" s="22" t="s">
        <v>482</v>
      </c>
      <c r="AI21" s="21" t="s">
        <v>482</v>
      </c>
      <c r="AJ21" s="22" t="s">
        <v>482</v>
      </c>
      <c r="AK21" s="21" t="s">
        <v>482</v>
      </c>
      <c r="AL21" s="22" t="s">
        <v>482</v>
      </c>
    </row>
    <row r="22" spans="1:3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c r="AC22" s="21" t="s">
        <v>482</v>
      </c>
      <c r="AD22" s="22" t="s">
        <v>482</v>
      </c>
      <c r="AE22" s="21" t="s">
        <v>482</v>
      </c>
      <c r="AF22" s="22" t="s">
        <v>482</v>
      </c>
      <c r="AG22" s="21" t="s">
        <v>482</v>
      </c>
      <c r="AH22" s="22" t="s">
        <v>482</v>
      </c>
      <c r="AI22" s="21" t="s">
        <v>482</v>
      </c>
      <c r="AJ22" s="22" t="s">
        <v>482</v>
      </c>
      <c r="AK22" s="21" t="s">
        <v>482</v>
      </c>
      <c r="AL22" s="22" t="s">
        <v>482</v>
      </c>
    </row>
    <row r="23" spans="1:38">
      <c r="A23" s="15" t="s">
        <v>498</v>
      </c>
      <c r="B23" s="17" t="n">
        <v>11583</v>
      </c>
      <c r="C23" s="18">
        <f>(0.0/B23*100)</f>
        <v/>
      </c>
      <c r="D23" s="19" t="n">
        <v>11583</v>
      </c>
      <c r="E23" s="18" t="n">
        <v>487.21621651</v>
      </c>
      <c r="F23" s="20" t="n">
        <v>6.26498892</v>
      </c>
      <c r="G23" s="18" t="n">
        <v>501.95114866</v>
      </c>
      <c r="H23" s="20" t="n">
        <v>8.10623509</v>
      </c>
      <c r="I23" s="18" t="n">
        <v>476.09855129</v>
      </c>
      <c r="J23" s="20" t="n">
        <v>7.28202345</v>
      </c>
      <c r="K23" s="18" t="n">
        <v>484.97303254</v>
      </c>
      <c r="L23" s="20" t="n">
        <v>6.17556166</v>
      </c>
      <c r="M23" s="18" t="n">
        <v>490.05547725</v>
      </c>
      <c r="N23" s="20" t="n">
        <v>5.78316349</v>
      </c>
      <c r="O23" s="18" t="n">
        <v>487.59956364</v>
      </c>
      <c r="P23" s="20" t="n">
        <v>6.83112548</v>
      </c>
      <c r="Q23" s="18" t="n">
        <v>485.08661768</v>
      </c>
      <c r="R23" s="20" t="n">
        <v>6.17801199</v>
      </c>
      <c r="S23" s="18" t="n">
        <v>480.95950762</v>
      </c>
      <c r="T23" s="20" t="n">
        <v>5.51260501</v>
      </c>
      <c r="U23" s="18" t="n">
        <v>472.44713681</v>
      </c>
      <c r="V23" s="20" t="n">
        <v>5.74929895</v>
      </c>
      <c r="W23" s="18" t="n">
        <v>477.38352347</v>
      </c>
      <c r="X23" s="20" t="n">
        <v>6.41373648</v>
      </c>
      <c r="Y23" s="18" t="n">
        <v>477.58832805</v>
      </c>
      <c r="Z23" s="20" t="n">
        <v>6.71367181</v>
      </c>
      <c r="AA23" s="18" t="n">
        <v>483.47357025</v>
      </c>
      <c r="AB23" s="20" t="n">
        <v>5.15627657</v>
      </c>
      <c r="AC23" s="18" t="s">
        <v>481</v>
      </c>
      <c r="AD23" s="20" t="s">
        <v>481</v>
      </c>
      <c r="AE23" s="18" t="s">
        <v>481</v>
      </c>
      <c r="AF23" s="20" t="s">
        <v>481</v>
      </c>
      <c r="AG23" s="18" t="s">
        <v>481</v>
      </c>
      <c r="AH23" s="20" t="s">
        <v>481</v>
      </c>
      <c r="AI23" s="18" t="s">
        <v>481</v>
      </c>
      <c r="AJ23" s="20" t="s">
        <v>481</v>
      </c>
      <c r="AK23" s="18" t="s">
        <v>481</v>
      </c>
      <c r="AL23" s="20" t="s">
        <v>481</v>
      </c>
    </row>
    <row r="24" spans="1:3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c r="AC24" s="21" t="s">
        <v>482</v>
      </c>
      <c r="AD24" s="22" t="s">
        <v>482</v>
      </c>
      <c r="AE24" s="21" t="s">
        <v>482</v>
      </c>
      <c r="AF24" s="22" t="s">
        <v>482</v>
      </c>
      <c r="AG24" s="21" t="s">
        <v>482</v>
      </c>
      <c r="AH24" s="22" t="s">
        <v>482</v>
      </c>
      <c r="AI24" s="21" t="s">
        <v>482</v>
      </c>
      <c r="AJ24" s="22" t="s">
        <v>482</v>
      </c>
      <c r="AK24" s="21" t="s">
        <v>482</v>
      </c>
      <c r="AL24" s="22" t="s">
        <v>482</v>
      </c>
    </row>
    <row r="25" spans="1:3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c r="AC25" s="21" t="s">
        <v>482</v>
      </c>
      <c r="AD25" s="22" t="s">
        <v>482</v>
      </c>
      <c r="AE25" s="21" t="s">
        <v>482</v>
      </c>
      <c r="AF25" s="22" t="s">
        <v>482</v>
      </c>
      <c r="AG25" s="21" t="s">
        <v>482</v>
      </c>
      <c r="AH25" s="22" t="s">
        <v>482</v>
      </c>
      <c r="AI25" s="21" t="s">
        <v>482</v>
      </c>
      <c r="AJ25" s="22" t="s">
        <v>482</v>
      </c>
      <c r="AK25" s="21" t="s">
        <v>482</v>
      </c>
      <c r="AL25" s="22" t="s">
        <v>482</v>
      </c>
    </row>
    <row r="26" spans="1:3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c r="AC26" s="21" t="s">
        <v>482</v>
      </c>
      <c r="AD26" s="22" t="s">
        <v>482</v>
      </c>
      <c r="AE26" s="21" t="s">
        <v>482</v>
      </c>
      <c r="AF26" s="22" t="s">
        <v>482</v>
      </c>
      <c r="AG26" s="21" t="s">
        <v>482</v>
      </c>
      <c r="AH26" s="22" t="s">
        <v>482</v>
      </c>
      <c r="AI26" s="21" t="s">
        <v>482</v>
      </c>
      <c r="AJ26" s="22" t="s">
        <v>482</v>
      </c>
      <c r="AK26" s="21" t="s">
        <v>482</v>
      </c>
      <c r="AL26" s="22" t="s">
        <v>482</v>
      </c>
    </row>
    <row r="27" spans="1:3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c r="AC27" s="21" t="s">
        <v>482</v>
      </c>
      <c r="AD27" s="22" t="s">
        <v>482</v>
      </c>
      <c r="AE27" s="21" t="s">
        <v>482</v>
      </c>
      <c r="AF27" s="22" t="s">
        <v>482</v>
      </c>
      <c r="AG27" s="21" t="s">
        <v>482</v>
      </c>
      <c r="AH27" s="22" t="s">
        <v>482</v>
      </c>
      <c r="AI27" s="21" t="s">
        <v>482</v>
      </c>
      <c r="AJ27" s="22" t="s">
        <v>482</v>
      </c>
      <c r="AK27" s="21" t="s">
        <v>482</v>
      </c>
      <c r="AL27" s="22" t="s">
        <v>482</v>
      </c>
    </row>
    <row r="28" spans="1:3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c r="AC28" s="21" t="s">
        <v>482</v>
      </c>
      <c r="AD28" s="22" t="s">
        <v>482</v>
      </c>
      <c r="AE28" s="21" t="s">
        <v>482</v>
      </c>
      <c r="AF28" s="22" t="s">
        <v>482</v>
      </c>
      <c r="AG28" s="21" t="s">
        <v>482</v>
      </c>
      <c r="AH28" s="22" t="s">
        <v>482</v>
      </c>
      <c r="AI28" s="21" t="s">
        <v>482</v>
      </c>
      <c r="AJ28" s="22" t="s">
        <v>482</v>
      </c>
      <c r="AK28" s="21" t="s">
        <v>482</v>
      </c>
      <c r="AL28" s="22" t="s">
        <v>482</v>
      </c>
    </row>
    <row r="29" spans="1:38">
      <c r="A29" s="15" t="s">
        <v>504</v>
      </c>
      <c r="B29" s="17" t="n">
        <v>5385</v>
      </c>
      <c r="C29" s="18">
        <f>(0.0/B29*100)</f>
        <v/>
      </c>
      <c r="D29" s="19" t="n">
        <v>5385</v>
      </c>
      <c r="E29" s="18" t="n">
        <v>525.14543373</v>
      </c>
      <c r="F29" s="20" t="n">
        <v>8.59765095</v>
      </c>
      <c r="G29" s="18" t="n">
        <v>514.01617794</v>
      </c>
      <c r="H29" s="20" t="n">
        <v>8.194373860000001</v>
      </c>
      <c r="I29" s="18" t="n">
        <v>514.21168132</v>
      </c>
      <c r="J29" s="20" t="n">
        <v>7.22911217</v>
      </c>
      <c r="K29" s="18" t="n">
        <v>526.2578315</v>
      </c>
      <c r="L29" s="20" t="n">
        <v>6.68967343</v>
      </c>
      <c r="M29" s="18" t="n">
        <v>504.78091049</v>
      </c>
      <c r="N29" s="20" t="n">
        <v>7.14301887</v>
      </c>
      <c r="O29" s="18" t="n">
        <v>508.7911886</v>
      </c>
      <c r="P29" s="20" t="n">
        <v>7.0988732</v>
      </c>
      <c r="Q29" s="18" t="n">
        <v>502.14253674</v>
      </c>
      <c r="R29" s="20" t="n">
        <v>7.08972041</v>
      </c>
      <c r="S29" s="18" t="n">
        <v>500.27930829</v>
      </c>
      <c r="T29" s="20" t="n">
        <v>5.96859037</v>
      </c>
      <c r="U29" s="18" t="n">
        <v>529.58930184</v>
      </c>
      <c r="V29" s="20" t="n">
        <v>6.69738079</v>
      </c>
      <c r="W29" s="18" t="n">
        <v>495.31397869</v>
      </c>
      <c r="X29" s="20" t="n">
        <v>7.46592568</v>
      </c>
      <c r="Y29" s="18" t="n">
        <v>499.70789755</v>
      </c>
      <c r="Z29" s="20" t="n">
        <v>7.53164265</v>
      </c>
      <c r="AA29" s="18" t="n">
        <v>493.60507636</v>
      </c>
      <c r="AB29" s="20" t="n">
        <v>6.93950718</v>
      </c>
      <c r="AC29" s="18" t="s">
        <v>481</v>
      </c>
      <c r="AD29" s="20" t="s">
        <v>481</v>
      </c>
      <c r="AE29" s="18" t="s">
        <v>481</v>
      </c>
      <c r="AF29" s="20" t="s">
        <v>481</v>
      </c>
      <c r="AG29" s="18" t="s">
        <v>481</v>
      </c>
      <c r="AH29" s="20" t="s">
        <v>481</v>
      </c>
      <c r="AI29" s="18" t="s">
        <v>481</v>
      </c>
      <c r="AJ29" s="20" t="s">
        <v>481</v>
      </c>
      <c r="AK29" s="18" t="s">
        <v>481</v>
      </c>
      <c r="AL29" s="20" t="s">
        <v>481</v>
      </c>
    </row>
    <row r="30" spans="1:3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c r="AC30" s="21" t="s">
        <v>482</v>
      </c>
      <c r="AD30" s="22" t="s">
        <v>482</v>
      </c>
      <c r="AE30" s="21" t="s">
        <v>482</v>
      </c>
      <c r="AF30" s="22" t="s">
        <v>482</v>
      </c>
      <c r="AG30" s="21" t="s">
        <v>482</v>
      </c>
      <c r="AH30" s="22" t="s">
        <v>482</v>
      </c>
      <c r="AI30" s="21" t="s">
        <v>482</v>
      </c>
      <c r="AJ30" s="22" t="s">
        <v>482</v>
      </c>
      <c r="AK30" s="21" t="s">
        <v>482</v>
      </c>
      <c r="AL30" s="22" t="s">
        <v>482</v>
      </c>
    </row>
    <row r="31" spans="1:3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c r="AC31" s="21" t="s">
        <v>482</v>
      </c>
      <c r="AD31" s="22" t="s">
        <v>482</v>
      </c>
      <c r="AE31" s="21" t="s">
        <v>482</v>
      </c>
      <c r="AF31" s="22" t="s">
        <v>482</v>
      </c>
      <c r="AG31" s="21" t="s">
        <v>482</v>
      </c>
      <c r="AH31" s="22" t="s">
        <v>482</v>
      </c>
      <c r="AI31" s="21" t="s">
        <v>482</v>
      </c>
      <c r="AJ31" s="22" t="s">
        <v>482</v>
      </c>
      <c r="AK31" s="21" t="s">
        <v>482</v>
      </c>
      <c r="AL31" s="22" t="s">
        <v>482</v>
      </c>
    </row>
    <row r="32" spans="1:38">
      <c r="A32" s="15" t="s">
        <v>507</v>
      </c>
      <c r="B32" s="17" t="n">
        <v>4478</v>
      </c>
      <c r="C32" s="18">
        <f>(0.0/B32*100)</f>
        <v/>
      </c>
      <c r="D32" s="19" t="n">
        <v>4478</v>
      </c>
      <c r="E32" s="18" t="n">
        <v>495.33353304</v>
      </c>
      <c r="F32" s="20" t="n">
        <v>7.36080985</v>
      </c>
      <c r="G32" s="18" t="n">
        <v>482.60600922</v>
      </c>
      <c r="H32" s="20" t="n">
        <v>6.95336082</v>
      </c>
      <c r="I32" s="18" t="n">
        <v>491.02412277</v>
      </c>
      <c r="J32" s="20" t="n">
        <v>6.55587417</v>
      </c>
      <c r="K32" s="18" t="n">
        <v>494.17277792</v>
      </c>
      <c r="L32" s="20" t="n">
        <v>6.13162845</v>
      </c>
      <c r="M32" s="18" t="n">
        <v>488.92046004</v>
      </c>
      <c r="N32" s="20" t="n">
        <v>6.48944373</v>
      </c>
      <c r="O32" s="18" t="n">
        <v>477.5465196</v>
      </c>
      <c r="P32" s="20" t="n">
        <v>7.20634166</v>
      </c>
      <c r="Q32" s="18" t="n">
        <v>485.94017987</v>
      </c>
      <c r="R32" s="20" t="n">
        <v>5.80362892</v>
      </c>
      <c r="S32" s="18" t="n">
        <v>479.00863334</v>
      </c>
      <c r="T32" s="20" t="n">
        <v>6.09265509</v>
      </c>
      <c r="U32" s="18" t="n">
        <v>482.90883182</v>
      </c>
      <c r="V32" s="20" t="n">
        <v>6.34399132</v>
      </c>
      <c r="W32" s="18" t="n">
        <v>479.71498666</v>
      </c>
      <c r="X32" s="20" t="n">
        <v>6.77000195</v>
      </c>
      <c r="Y32" s="18" t="n">
        <v>481.3327969</v>
      </c>
      <c r="Z32" s="20" t="n">
        <v>6.87193478</v>
      </c>
      <c r="AA32" s="18" t="n">
        <v>485.46912991</v>
      </c>
      <c r="AB32" s="20" t="n">
        <v>6.49883975</v>
      </c>
      <c r="AC32" s="18" t="s">
        <v>481</v>
      </c>
      <c r="AD32" s="20" t="s">
        <v>481</v>
      </c>
      <c r="AE32" s="18" t="s">
        <v>481</v>
      </c>
      <c r="AF32" s="20" t="s">
        <v>481</v>
      </c>
      <c r="AG32" s="18" t="s">
        <v>481</v>
      </c>
      <c r="AH32" s="20" t="s">
        <v>481</v>
      </c>
      <c r="AI32" s="18" t="s">
        <v>481</v>
      </c>
      <c r="AJ32" s="20" t="s">
        <v>481</v>
      </c>
      <c r="AK32" s="18" t="s">
        <v>481</v>
      </c>
      <c r="AL32" s="20" t="s">
        <v>481</v>
      </c>
    </row>
    <row r="33" spans="1:3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c r="AC33" s="21" t="s">
        <v>482</v>
      </c>
      <c r="AD33" s="22" t="s">
        <v>482</v>
      </c>
      <c r="AE33" s="21" t="s">
        <v>482</v>
      </c>
      <c r="AF33" s="22" t="s">
        <v>482</v>
      </c>
      <c r="AG33" s="21" t="s">
        <v>482</v>
      </c>
      <c r="AH33" s="22" t="s">
        <v>482</v>
      </c>
      <c r="AI33" s="21" t="s">
        <v>482</v>
      </c>
      <c r="AJ33" s="22" t="s">
        <v>482</v>
      </c>
      <c r="AK33" s="21" t="s">
        <v>482</v>
      </c>
      <c r="AL33" s="22" t="s">
        <v>482</v>
      </c>
    </row>
    <row r="34" spans="1:38">
      <c r="A34" s="15" t="s">
        <v>509</v>
      </c>
      <c r="B34" s="17" t="n">
        <v>6350</v>
      </c>
      <c r="C34" s="18">
        <f>(0.0/B34*100)</f>
        <v/>
      </c>
      <c r="D34" s="19" t="n">
        <v>6350</v>
      </c>
      <c r="E34" s="18" t="n">
        <v>447.94866784</v>
      </c>
      <c r="F34" s="20" t="n">
        <v>7.40286006</v>
      </c>
      <c r="G34" s="18" t="n">
        <v>453.3824843</v>
      </c>
      <c r="H34" s="20" t="n">
        <v>10.44231513</v>
      </c>
      <c r="I34" s="18" t="n">
        <v>441.42532704</v>
      </c>
      <c r="J34" s="20" t="n">
        <v>7.61822371</v>
      </c>
      <c r="K34" s="18" t="n">
        <v>458.64810705</v>
      </c>
      <c r="L34" s="20" t="n">
        <v>7.97008363</v>
      </c>
      <c r="M34" s="18" t="n">
        <v>456.03609718</v>
      </c>
      <c r="N34" s="20" t="n">
        <v>9.08173365</v>
      </c>
      <c r="O34" s="18" t="n">
        <v>438.67316709</v>
      </c>
      <c r="P34" s="20" t="n">
        <v>8.861987729999999</v>
      </c>
      <c r="Q34" s="18" t="n">
        <v>445.9543888</v>
      </c>
      <c r="R34" s="20" t="n">
        <v>7.95452572</v>
      </c>
      <c r="S34" s="18" t="n">
        <v>437.59722984</v>
      </c>
      <c r="T34" s="20" t="n">
        <v>7.01217822</v>
      </c>
      <c r="U34" s="18" t="n">
        <v>443.78386448</v>
      </c>
      <c r="V34" s="20" t="n">
        <v>7.94331107</v>
      </c>
      <c r="W34" s="18" t="n">
        <v>439.18138755</v>
      </c>
      <c r="X34" s="20" t="n">
        <v>9.57096641</v>
      </c>
      <c r="Y34" s="18" t="n">
        <v>442.94793089</v>
      </c>
      <c r="Z34" s="20" t="n">
        <v>8.13502969</v>
      </c>
      <c r="AA34" s="18" t="n">
        <v>439.22343049</v>
      </c>
      <c r="AB34" s="20" t="n">
        <v>9.56719992</v>
      </c>
      <c r="AC34" s="18" t="s">
        <v>481</v>
      </c>
      <c r="AD34" s="20" t="s">
        <v>481</v>
      </c>
      <c r="AE34" s="18" t="s">
        <v>481</v>
      </c>
      <c r="AF34" s="20" t="s">
        <v>481</v>
      </c>
      <c r="AG34" s="18" t="s">
        <v>481</v>
      </c>
      <c r="AH34" s="20" t="s">
        <v>481</v>
      </c>
      <c r="AI34" s="18" t="s">
        <v>481</v>
      </c>
      <c r="AJ34" s="20" t="s">
        <v>481</v>
      </c>
      <c r="AK34" s="18" t="s">
        <v>481</v>
      </c>
      <c r="AL34" s="20" t="s">
        <v>481</v>
      </c>
    </row>
    <row r="35" spans="1:3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c r="AC35" s="21" t="s">
        <v>482</v>
      </c>
      <c r="AD35" s="22" t="s">
        <v>482</v>
      </c>
      <c r="AE35" s="21" t="s">
        <v>482</v>
      </c>
      <c r="AF35" s="22" t="s">
        <v>482</v>
      </c>
      <c r="AG35" s="21" t="s">
        <v>482</v>
      </c>
      <c r="AH35" s="22" t="s">
        <v>482</v>
      </c>
      <c r="AI35" s="21" t="s">
        <v>482</v>
      </c>
      <c r="AJ35" s="22" t="s">
        <v>482</v>
      </c>
      <c r="AK35" s="21" t="s">
        <v>482</v>
      </c>
      <c r="AL35" s="22" t="s">
        <v>482</v>
      </c>
    </row>
    <row r="36" spans="1:38">
      <c r="A36" s="15" t="s">
        <v>511</v>
      </c>
      <c r="B36" s="17" t="n">
        <v>6736</v>
      </c>
      <c r="C36" s="18">
        <f>(0.0/B36*100)</f>
        <v/>
      </c>
      <c r="D36" s="19" t="n">
        <v>6736</v>
      </c>
      <c r="E36" s="18" t="n">
        <v>479.24600379</v>
      </c>
      <c r="F36" s="20" t="n">
        <v>5.90379066</v>
      </c>
      <c r="G36" s="18" t="n">
        <v>469.47704035</v>
      </c>
      <c r="H36" s="20" t="n">
        <v>6.0021196</v>
      </c>
      <c r="I36" s="18" t="n">
        <v>472.08588406</v>
      </c>
      <c r="J36" s="20" t="n">
        <v>5.81768483</v>
      </c>
      <c r="K36" s="18" t="n">
        <v>470.08226729</v>
      </c>
      <c r="L36" s="20" t="n">
        <v>6.1875986</v>
      </c>
      <c r="M36" s="18" t="n">
        <v>470.46100138</v>
      </c>
      <c r="N36" s="20" t="n">
        <v>7.14102477</v>
      </c>
      <c r="O36" s="18" t="n">
        <v>473.26069815</v>
      </c>
      <c r="P36" s="20" t="n">
        <v>5.79702742</v>
      </c>
      <c r="Q36" s="18" t="n">
        <v>470.02644649</v>
      </c>
      <c r="R36" s="20" t="n">
        <v>5.97527503</v>
      </c>
      <c r="S36" s="18" t="n">
        <v>467.02721849</v>
      </c>
      <c r="T36" s="20" t="n">
        <v>6.16184683</v>
      </c>
      <c r="U36" s="18" t="n">
        <v>469.76389314</v>
      </c>
      <c r="V36" s="20" t="n">
        <v>6.13350193</v>
      </c>
      <c r="W36" s="18" t="n">
        <v>475.43716387</v>
      </c>
      <c r="X36" s="20" t="n">
        <v>5.42827542</v>
      </c>
      <c r="Y36" s="18" t="n">
        <v>455.03682843</v>
      </c>
      <c r="Z36" s="20" t="n">
        <v>7.00151784</v>
      </c>
      <c r="AA36" s="18" t="n">
        <v>454.71145256</v>
      </c>
      <c r="AB36" s="20" t="n">
        <v>6.23089021</v>
      </c>
      <c r="AC36" s="18" t="s">
        <v>481</v>
      </c>
      <c r="AD36" s="20" t="s">
        <v>481</v>
      </c>
      <c r="AE36" s="18" t="s">
        <v>481</v>
      </c>
      <c r="AF36" s="20" t="s">
        <v>481</v>
      </c>
      <c r="AG36" s="18" t="s">
        <v>481</v>
      </c>
      <c r="AH36" s="20" t="s">
        <v>481</v>
      </c>
      <c r="AI36" s="18" t="s">
        <v>481</v>
      </c>
      <c r="AJ36" s="20" t="s">
        <v>481</v>
      </c>
      <c r="AK36" s="18" t="s">
        <v>481</v>
      </c>
      <c r="AL36" s="20" t="s">
        <v>481</v>
      </c>
    </row>
    <row r="37" spans="1:3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c r="AC37" s="21" t="s">
        <v>482</v>
      </c>
      <c r="AD37" s="22" t="s">
        <v>482</v>
      </c>
      <c r="AE37" s="21" t="s">
        <v>482</v>
      </c>
      <c r="AF37" s="22" t="s">
        <v>482</v>
      </c>
      <c r="AG37" s="21" t="s">
        <v>482</v>
      </c>
      <c r="AH37" s="22" t="s">
        <v>482</v>
      </c>
      <c r="AI37" s="21" t="s">
        <v>482</v>
      </c>
      <c r="AJ37" s="22" t="s">
        <v>482</v>
      </c>
      <c r="AK37" s="21" t="s">
        <v>482</v>
      </c>
      <c r="AL37" s="22" t="s">
        <v>482</v>
      </c>
    </row>
    <row r="38" spans="1:3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c r="AC38" s="21" t="s">
        <v>482</v>
      </c>
      <c r="AD38" s="22" t="s">
        <v>482</v>
      </c>
      <c r="AE38" s="21" t="s">
        <v>482</v>
      </c>
      <c r="AF38" s="22" t="s">
        <v>482</v>
      </c>
      <c r="AG38" s="21" t="s">
        <v>482</v>
      </c>
      <c r="AH38" s="22" t="s">
        <v>482</v>
      </c>
      <c r="AI38" s="21" t="s">
        <v>482</v>
      </c>
      <c r="AJ38" s="22" t="s">
        <v>482</v>
      </c>
      <c r="AK38" s="21" t="s">
        <v>482</v>
      </c>
      <c r="AL38" s="22" t="s">
        <v>482</v>
      </c>
    </row>
    <row r="39" spans="1:3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c r="AC39" s="21" t="s">
        <v>482</v>
      </c>
      <c r="AD39" s="22" t="s">
        <v>482</v>
      </c>
      <c r="AE39" s="21" t="s">
        <v>482</v>
      </c>
      <c r="AF39" s="22" t="s">
        <v>482</v>
      </c>
      <c r="AG39" s="21" t="s">
        <v>482</v>
      </c>
      <c r="AH39" s="22" t="s">
        <v>482</v>
      </c>
      <c r="AI39" s="21" t="s">
        <v>482</v>
      </c>
      <c r="AJ39" s="22" t="s">
        <v>482</v>
      </c>
      <c r="AK39" s="21" t="s">
        <v>482</v>
      </c>
      <c r="AL39" s="22" t="s">
        <v>482</v>
      </c>
    </row>
    <row r="40" spans="1:3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c r="AC40" s="21" t="s">
        <v>482</v>
      </c>
      <c r="AD40" s="22" t="s">
        <v>482</v>
      </c>
      <c r="AE40" s="21" t="s">
        <v>482</v>
      </c>
      <c r="AF40" s="22" t="s">
        <v>482</v>
      </c>
      <c r="AG40" s="21" t="s">
        <v>482</v>
      </c>
      <c r="AH40" s="22" t="s">
        <v>482</v>
      </c>
      <c r="AI40" s="21" t="s">
        <v>482</v>
      </c>
      <c r="AJ40" s="22" t="s">
        <v>482</v>
      </c>
      <c r="AK40" s="21" t="s">
        <v>482</v>
      </c>
      <c r="AL40" s="22" t="s">
        <v>482</v>
      </c>
    </row>
    <row r="41" spans="1:38">
      <c r="A41" s="15" t="s">
        <v>516</v>
      </c>
      <c r="B41" s="17" t="n">
        <v>5712</v>
      </c>
      <c r="C41" s="18">
        <f>(0.0/B41*100)</f>
        <v/>
      </c>
      <c r="D41" s="19" t="n">
        <v>5712</v>
      </c>
      <c r="E41" s="18" t="n">
        <v>484.27181052</v>
      </c>
      <c r="F41" s="20" t="n">
        <v>6.11864207</v>
      </c>
      <c r="G41" s="18" t="n">
        <v>487.89776315</v>
      </c>
      <c r="H41" s="20" t="n">
        <v>6.92483805</v>
      </c>
      <c r="I41" s="18" t="n">
        <v>477.27362725</v>
      </c>
      <c r="J41" s="20" t="n">
        <v>7.74036556</v>
      </c>
      <c r="K41" s="18" t="n">
        <v>476.29694136</v>
      </c>
      <c r="L41" s="20" t="n">
        <v>6.06364833</v>
      </c>
      <c r="M41" s="18" t="n">
        <v>481.77480232</v>
      </c>
      <c r="N41" s="20" t="n">
        <v>6.39468073</v>
      </c>
      <c r="O41" s="18" t="n">
        <v>478.46643279</v>
      </c>
      <c r="P41" s="20" t="n">
        <v>6.72088336</v>
      </c>
      <c r="Q41" s="18" t="n">
        <v>504.69875278</v>
      </c>
      <c r="R41" s="20" t="n">
        <v>6.13947689</v>
      </c>
      <c r="S41" s="18" t="n">
        <v>495.44789276</v>
      </c>
      <c r="T41" s="20" t="n">
        <v>6.98964224</v>
      </c>
      <c r="U41" s="18" t="n">
        <v>502.65284939</v>
      </c>
      <c r="V41" s="20" t="n">
        <v>6.13579228</v>
      </c>
      <c r="W41" s="18" t="n">
        <v>485.17012863</v>
      </c>
      <c r="X41" s="20" t="n">
        <v>8.19036049</v>
      </c>
      <c r="Y41" s="18" t="n">
        <v>485.69019034</v>
      </c>
      <c r="Z41" s="20" t="n">
        <v>7.62513674</v>
      </c>
      <c r="AA41" s="18" t="n">
        <v>492.16095352</v>
      </c>
      <c r="AB41" s="20" t="n">
        <v>6.81428152</v>
      </c>
      <c r="AC41" s="18" t="s">
        <v>481</v>
      </c>
      <c r="AD41" s="20" t="s">
        <v>481</v>
      </c>
      <c r="AE41" s="18" t="s">
        <v>481</v>
      </c>
      <c r="AF41" s="20" t="s">
        <v>481</v>
      </c>
      <c r="AG41" s="18" t="s">
        <v>481</v>
      </c>
      <c r="AH41" s="20" t="s">
        <v>481</v>
      </c>
      <c r="AI41" s="18" t="s">
        <v>481</v>
      </c>
      <c r="AJ41" s="20" t="s">
        <v>481</v>
      </c>
      <c r="AK41" s="18" t="s">
        <v>481</v>
      </c>
      <c r="AL41" s="20" t="s">
        <v>481</v>
      </c>
    </row>
    <row r="42" spans="1:3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row>
    <row r="43" spans="1:3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6" t="n"/>
    </row>
    <row r="44" spans="1:3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c r="AC44" s="21" t="s">
        <v>482</v>
      </c>
      <c r="AD44" s="22" t="s">
        <v>482</v>
      </c>
      <c r="AE44" s="21" t="s">
        <v>482</v>
      </c>
      <c r="AF44" s="22" t="s">
        <v>482</v>
      </c>
      <c r="AG44" s="21" t="s">
        <v>482</v>
      </c>
      <c r="AH44" s="22" t="s">
        <v>482</v>
      </c>
      <c r="AI44" s="21" t="s">
        <v>482</v>
      </c>
      <c r="AJ44" s="22" t="s">
        <v>482</v>
      </c>
      <c r="AK44" s="21" t="s">
        <v>482</v>
      </c>
      <c r="AL44" s="22" t="s">
        <v>482</v>
      </c>
    </row>
    <row r="45" spans="1:3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c r="AC45" s="21" t="s">
        <v>482</v>
      </c>
      <c r="AD45" s="22" t="s">
        <v>482</v>
      </c>
      <c r="AE45" s="21" t="s">
        <v>482</v>
      </c>
      <c r="AF45" s="22" t="s">
        <v>482</v>
      </c>
      <c r="AG45" s="21" t="s">
        <v>482</v>
      </c>
      <c r="AH45" s="22" t="s">
        <v>482</v>
      </c>
      <c r="AI45" s="21" t="s">
        <v>482</v>
      </c>
      <c r="AJ45" s="22" t="s">
        <v>482</v>
      </c>
      <c r="AK45" s="21" t="s">
        <v>482</v>
      </c>
      <c r="AL45" s="22" t="s">
        <v>482</v>
      </c>
    </row>
    <row r="46" spans="1:38">
      <c r="A46" s="15" t="s">
        <v>521</v>
      </c>
      <c r="B46" s="17" t="n">
        <v>23141</v>
      </c>
      <c r="C46" s="18">
        <f>(0.0/B46*100)</f>
        <v/>
      </c>
      <c r="D46" s="19" t="n">
        <v>23141</v>
      </c>
      <c r="E46" s="18" t="n">
        <v>404.27468618</v>
      </c>
      <c r="F46" s="20" t="n">
        <v>6.16121993</v>
      </c>
      <c r="G46" s="18" t="n">
        <v>406.00116997</v>
      </c>
      <c r="H46" s="20" t="n">
        <v>8.06646462</v>
      </c>
      <c r="I46" s="18" t="n">
        <v>398.41268879</v>
      </c>
      <c r="J46" s="20" t="n">
        <v>6.53458775</v>
      </c>
      <c r="K46" s="18" t="n">
        <v>390.30355511</v>
      </c>
      <c r="L46" s="20" t="n">
        <v>5.67809496</v>
      </c>
      <c r="M46" s="18" t="n">
        <v>396.39775261</v>
      </c>
      <c r="N46" s="20" t="n">
        <v>6.4824529</v>
      </c>
      <c r="O46" s="18" t="n">
        <v>390.84910584</v>
      </c>
      <c r="P46" s="20" t="n">
        <v>6.95868523</v>
      </c>
      <c r="Q46" s="18" t="n">
        <v>386.19175072</v>
      </c>
      <c r="R46" s="20" t="n">
        <v>6.57128445</v>
      </c>
      <c r="S46" s="18" t="n">
        <v>388.48731491</v>
      </c>
      <c r="T46" s="20" t="n">
        <v>8.024712429999999</v>
      </c>
      <c r="U46" s="18" t="n">
        <v>383.943231</v>
      </c>
      <c r="V46" s="20" t="n">
        <v>7.30354383</v>
      </c>
      <c r="W46" s="18" t="n">
        <v>394.82289053</v>
      </c>
      <c r="X46" s="20" t="n">
        <v>6.80412225</v>
      </c>
      <c r="Y46" s="18" t="n">
        <v>399.23699446</v>
      </c>
      <c r="Z46" s="20" t="n">
        <v>7.45147494</v>
      </c>
      <c r="AA46" s="18" t="n">
        <v>385.50156746</v>
      </c>
      <c r="AB46" s="20" t="n">
        <v>6.17338927</v>
      </c>
      <c r="AC46" s="18" t="s">
        <v>481</v>
      </c>
      <c r="AD46" s="20" t="s">
        <v>481</v>
      </c>
      <c r="AE46" s="18" t="s">
        <v>481</v>
      </c>
      <c r="AF46" s="20" t="s">
        <v>481</v>
      </c>
      <c r="AG46" s="18" t="s">
        <v>481</v>
      </c>
      <c r="AH46" s="20" t="s">
        <v>481</v>
      </c>
      <c r="AI46" s="18" t="s">
        <v>481</v>
      </c>
      <c r="AJ46" s="20" t="s">
        <v>481</v>
      </c>
      <c r="AK46" s="18" t="s">
        <v>481</v>
      </c>
      <c r="AL46" s="20" t="s">
        <v>481</v>
      </c>
    </row>
    <row r="47" spans="1:3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c r="AC47" s="21" t="s">
        <v>482</v>
      </c>
      <c r="AD47" s="22" t="s">
        <v>482</v>
      </c>
      <c r="AE47" s="21" t="s">
        <v>482</v>
      </c>
      <c r="AF47" s="22" t="s">
        <v>482</v>
      </c>
      <c r="AG47" s="21" t="s">
        <v>482</v>
      </c>
      <c r="AH47" s="22" t="s">
        <v>482</v>
      </c>
      <c r="AI47" s="21" t="s">
        <v>482</v>
      </c>
      <c r="AJ47" s="22" t="s">
        <v>482</v>
      </c>
      <c r="AK47" s="21" t="s">
        <v>482</v>
      </c>
      <c r="AL47" s="22" t="s">
        <v>482</v>
      </c>
    </row>
    <row r="48" spans="1:38">
      <c r="A48" s="15" t="s">
        <v>523</v>
      </c>
      <c r="B48" s="17" t="n">
        <v>9841</v>
      </c>
      <c r="C48" s="18">
        <f>(0.0/B48*100)</f>
        <v/>
      </c>
      <c r="D48" s="19" t="n">
        <v>9841</v>
      </c>
      <c r="E48" s="18" t="n">
        <v>580.41556965</v>
      </c>
      <c r="F48" s="20" t="n">
        <v>9.111122269999999</v>
      </c>
      <c r="G48" s="18" t="n">
        <v>568.31990292</v>
      </c>
      <c r="H48" s="20" t="n">
        <v>9.676239949999999</v>
      </c>
      <c r="I48" s="18" t="n">
        <v>568.89660694</v>
      </c>
      <c r="J48" s="20" t="n">
        <v>10.46925414</v>
      </c>
      <c r="K48" s="18" t="n">
        <v>569.26857382</v>
      </c>
      <c r="L48" s="20" t="n">
        <v>11.08625415</v>
      </c>
      <c r="M48" s="18" t="n">
        <v>572.2890175</v>
      </c>
      <c r="N48" s="20" t="n">
        <v>9.87697745</v>
      </c>
      <c r="O48" s="18" t="n">
        <v>569.71618059</v>
      </c>
      <c r="P48" s="20" t="n">
        <v>10.3286667</v>
      </c>
      <c r="Q48" s="18" t="n">
        <v>574.45276573</v>
      </c>
      <c r="R48" s="20" t="n">
        <v>9.01871103</v>
      </c>
      <c r="S48" s="18" t="n">
        <v>553.66542673</v>
      </c>
      <c r="T48" s="20" t="n">
        <v>10.57242061</v>
      </c>
      <c r="U48" s="18" t="n">
        <v>553.4527726600001</v>
      </c>
      <c r="V48" s="20" t="n">
        <v>8.043957450000001</v>
      </c>
      <c r="W48" s="18" t="n">
        <v>555.14551778</v>
      </c>
      <c r="X48" s="20" t="n">
        <v>8.31891968</v>
      </c>
      <c r="Y48" s="18" t="n">
        <v>571.62801919</v>
      </c>
      <c r="Z48" s="20" t="n">
        <v>7.83368512</v>
      </c>
      <c r="AA48" s="18" t="n">
        <v>565.16423658</v>
      </c>
      <c r="AB48" s="20" t="n">
        <v>5.95041073</v>
      </c>
      <c r="AC48" s="18" t="s">
        <v>481</v>
      </c>
      <c r="AD48" s="20" t="s">
        <v>481</v>
      </c>
      <c r="AE48" s="18" t="s">
        <v>481</v>
      </c>
      <c r="AF48" s="20" t="s">
        <v>481</v>
      </c>
      <c r="AG48" s="18" t="s">
        <v>481</v>
      </c>
      <c r="AH48" s="20" t="s">
        <v>481</v>
      </c>
      <c r="AI48" s="18" t="s">
        <v>481</v>
      </c>
      <c r="AJ48" s="20" t="s">
        <v>481</v>
      </c>
      <c r="AK48" s="18" t="s">
        <v>481</v>
      </c>
      <c r="AL48" s="20" t="s">
        <v>481</v>
      </c>
    </row>
    <row r="49" spans="1:3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c r="AC49" s="21" t="s">
        <v>482</v>
      </c>
      <c r="AD49" s="22" t="s">
        <v>482</v>
      </c>
      <c r="AE49" s="21" t="s">
        <v>482</v>
      </c>
      <c r="AF49" s="22" t="s">
        <v>482</v>
      </c>
      <c r="AG49" s="21" t="s">
        <v>482</v>
      </c>
      <c r="AH49" s="22" t="s">
        <v>482</v>
      </c>
      <c r="AI49" s="21" t="s">
        <v>482</v>
      </c>
      <c r="AJ49" s="22" t="s">
        <v>482</v>
      </c>
      <c r="AK49" s="21" t="s">
        <v>482</v>
      </c>
      <c r="AL49" s="22" t="s">
        <v>482</v>
      </c>
    </row>
    <row r="50" spans="1:3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c r="AC50" s="21" t="s">
        <v>482</v>
      </c>
      <c r="AD50" s="22" t="s">
        <v>482</v>
      </c>
      <c r="AE50" s="21" t="s">
        <v>482</v>
      </c>
      <c r="AF50" s="22" t="s">
        <v>482</v>
      </c>
      <c r="AG50" s="21" t="s">
        <v>482</v>
      </c>
      <c r="AH50" s="22" t="s">
        <v>482</v>
      </c>
      <c r="AI50" s="21" t="s">
        <v>482</v>
      </c>
      <c r="AJ50" s="22" t="s">
        <v>482</v>
      </c>
      <c r="AK50" s="21" t="s">
        <v>482</v>
      </c>
      <c r="AL50" s="22" t="s">
        <v>482</v>
      </c>
    </row>
    <row r="51" spans="1:3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c r="AC51" s="21" t="s">
        <v>482</v>
      </c>
      <c r="AD51" s="22" t="s">
        <v>482</v>
      </c>
      <c r="AE51" s="21" t="s">
        <v>482</v>
      </c>
      <c r="AF51" s="22" t="s">
        <v>482</v>
      </c>
      <c r="AG51" s="21" t="s">
        <v>482</v>
      </c>
      <c r="AH51" s="22" t="s">
        <v>482</v>
      </c>
      <c r="AI51" s="21" t="s">
        <v>482</v>
      </c>
      <c r="AJ51" s="22" t="s">
        <v>482</v>
      </c>
      <c r="AK51" s="21" t="s">
        <v>482</v>
      </c>
      <c r="AL51" s="22" t="s">
        <v>482</v>
      </c>
    </row>
    <row r="52" spans="1:3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c r="AC52" s="21" t="s">
        <v>482</v>
      </c>
      <c r="AD52" s="22" t="s">
        <v>482</v>
      </c>
      <c r="AE52" s="21" t="s">
        <v>482</v>
      </c>
      <c r="AF52" s="22" t="s">
        <v>482</v>
      </c>
      <c r="AG52" s="21" t="s">
        <v>482</v>
      </c>
      <c r="AH52" s="22" t="s">
        <v>482</v>
      </c>
      <c r="AI52" s="21" t="s">
        <v>482</v>
      </c>
      <c r="AJ52" s="22" t="s">
        <v>482</v>
      </c>
      <c r="AK52" s="21" t="s">
        <v>482</v>
      </c>
      <c r="AL52" s="22" t="s">
        <v>482</v>
      </c>
    </row>
    <row r="53" spans="1:3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c r="AC53" s="21" t="s">
        <v>482</v>
      </c>
      <c r="AD53" s="22" t="s">
        <v>482</v>
      </c>
      <c r="AE53" s="21" t="s">
        <v>482</v>
      </c>
      <c r="AF53" s="22" t="s">
        <v>482</v>
      </c>
      <c r="AG53" s="21" t="s">
        <v>482</v>
      </c>
      <c r="AH53" s="22" t="s">
        <v>482</v>
      </c>
      <c r="AI53" s="21" t="s">
        <v>482</v>
      </c>
      <c r="AJ53" s="22" t="s">
        <v>482</v>
      </c>
      <c r="AK53" s="21" t="s">
        <v>482</v>
      </c>
      <c r="AL53" s="22" t="s">
        <v>482</v>
      </c>
    </row>
    <row r="54" spans="1:3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c r="AC54" s="21" t="s">
        <v>482</v>
      </c>
      <c r="AD54" s="22" t="s">
        <v>482</v>
      </c>
      <c r="AE54" s="21" t="s">
        <v>482</v>
      </c>
      <c r="AF54" s="22" t="s">
        <v>482</v>
      </c>
      <c r="AG54" s="21" t="s">
        <v>482</v>
      </c>
      <c r="AH54" s="22" t="s">
        <v>482</v>
      </c>
      <c r="AI54" s="21" t="s">
        <v>482</v>
      </c>
      <c r="AJ54" s="22" t="s">
        <v>482</v>
      </c>
      <c r="AK54" s="21" t="s">
        <v>482</v>
      </c>
      <c r="AL54" s="22" t="s">
        <v>482</v>
      </c>
    </row>
    <row r="55" spans="1:3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c r="AC55" s="21" t="s">
        <v>482</v>
      </c>
      <c r="AD55" s="22" t="s">
        <v>482</v>
      </c>
      <c r="AE55" s="21" t="s">
        <v>482</v>
      </c>
      <c r="AF55" s="22" t="s">
        <v>482</v>
      </c>
      <c r="AG55" s="21" t="s">
        <v>482</v>
      </c>
      <c r="AH55" s="22" t="s">
        <v>482</v>
      </c>
      <c r="AI55" s="21" t="s">
        <v>482</v>
      </c>
      <c r="AJ55" s="22" t="s">
        <v>482</v>
      </c>
      <c r="AK55" s="21" t="s">
        <v>482</v>
      </c>
      <c r="AL55" s="22" t="s">
        <v>482</v>
      </c>
    </row>
    <row r="56" spans="1:3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c r="AC56" s="21" t="s">
        <v>482</v>
      </c>
      <c r="AD56" s="22" t="s">
        <v>482</v>
      </c>
      <c r="AE56" s="21" t="s">
        <v>482</v>
      </c>
      <c r="AF56" s="22" t="s">
        <v>482</v>
      </c>
      <c r="AG56" s="21" t="s">
        <v>482</v>
      </c>
      <c r="AH56" s="22" t="s">
        <v>482</v>
      </c>
      <c r="AI56" s="21" t="s">
        <v>482</v>
      </c>
      <c r="AJ56" s="22" t="s">
        <v>482</v>
      </c>
      <c r="AK56" s="21" t="s">
        <v>482</v>
      </c>
      <c r="AL56" s="22" t="s">
        <v>482</v>
      </c>
    </row>
    <row r="57" spans="1:3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c r="AC57" s="21" t="s">
        <v>482</v>
      </c>
      <c r="AD57" s="22" t="s">
        <v>482</v>
      </c>
      <c r="AE57" s="21" t="s">
        <v>482</v>
      </c>
      <c r="AF57" s="22" t="s">
        <v>482</v>
      </c>
      <c r="AG57" s="21" t="s">
        <v>482</v>
      </c>
      <c r="AH57" s="22" t="s">
        <v>482</v>
      </c>
      <c r="AI57" s="21" t="s">
        <v>482</v>
      </c>
      <c r="AJ57" s="22" t="s">
        <v>482</v>
      </c>
      <c r="AK57" s="21" t="s">
        <v>482</v>
      </c>
      <c r="AL57" s="22" t="s">
        <v>482</v>
      </c>
    </row>
    <row r="58" spans="1:3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c r="AC58" s="21" t="s">
        <v>482</v>
      </c>
      <c r="AD58" s="22" t="s">
        <v>482</v>
      </c>
      <c r="AE58" s="21" t="s">
        <v>482</v>
      </c>
      <c r="AF58" s="22" t="s">
        <v>482</v>
      </c>
      <c r="AG58" s="21" t="s">
        <v>482</v>
      </c>
      <c r="AH58" s="22" t="s">
        <v>482</v>
      </c>
      <c r="AI58" s="21" t="s">
        <v>482</v>
      </c>
      <c r="AJ58" s="22" t="s">
        <v>482</v>
      </c>
      <c r="AK58" s="21" t="s">
        <v>482</v>
      </c>
      <c r="AL58" s="22" t="s">
        <v>482</v>
      </c>
    </row>
    <row r="59" spans="1:3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c r="AC59" s="21" t="s">
        <v>482</v>
      </c>
      <c r="AD59" s="22" t="s">
        <v>482</v>
      </c>
      <c r="AE59" s="21" t="s">
        <v>482</v>
      </c>
      <c r="AF59" s="22" t="s">
        <v>482</v>
      </c>
      <c r="AG59" s="21" t="s">
        <v>482</v>
      </c>
      <c r="AH59" s="22" t="s">
        <v>482</v>
      </c>
      <c r="AI59" s="21" t="s">
        <v>482</v>
      </c>
      <c r="AJ59" s="22" t="s">
        <v>482</v>
      </c>
      <c r="AK59" s="21" t="s">
        <v>482</v>
      </c>
      <c r="AL59" s="22" t="s">
        <v>482</v>
      </c>
    </row>
    <row r="60" spans="1:3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c r="AC60" s="21" t="s">
        <v>482</v>
      </c>
      <c r="AD60" s="22" t="s">
        <v>482</v>
      </c>
      <c r="AE60" s="21" t="s">
        <v>482</v>
      </c>
      <c r="AF60" s="22" t="s">
        <v>482</v>
      </c>
      <c r="AG60" s="21" t="s">
        <v>482</v>
      </c>
      <c r="AH60" s="22" t="s">
        <v>482</v>
      </c>
      <c r="AI60" s="21" t="s">
        <v>482</v>
      </c>
      <c r="AJ60" s="22" t="s">
        <v>482</v>
      </c>
      <c r="AK60" s="21" t="s">
        <v>482</v>
      </c>
      <c r="AL60" s="22" t="s">
        <v>482</v>
      </c>
    </row>
    <row r="61" spans="1:38">
      <c r="A61" s="15" t="s">
        <v>536</v>
      </c>
      <c r="B61" s="17" t="n">
        <v>6525</v>
      </c>
      <c r="C61" s="18">
        <f>(0.0/B61*100)</f>
        <v/>
      </c>
      <c r="D61" s="19" t="n">
        <v>6525</v>
      </c>
      <c r="E61" s="18" t="n">
        <v>459.46400148</v>
      </c>
      <c r="F61" s="20" t="n">
        <v>6.48845354</v>
      </c>
      <c r="G61" s="18" t="n">
        <v>453.32748338</v>
      </c>
      <c r="H61" s="20" t="n">
        <v>6.46587957</v>
      </c>
      <c r="I61" s="18" t="n">
        <v>445.64135396</v>
      </c>
      <c r="J61" s="20" t="n">
        <v>5.66441383</v>
      </c>
      <c r="K61" s="18" t="n">
        <v>452.85594278</v>
      </c>
      <c r="L61" s="20" t="n">
        <v>7.76653919</v>
      </c>
      <c r="M61" s="18" t="n">
        <v>453.79076552</v>
      </c>
      <c r="N61" s="20" t="n">
        <v>6.51130006</v>
      </c>
      <c r="O61" s="18" t="n">
        <v>440.86613532</v>
      </c>
      <c r="P61" s="20" t="n">
        <v>6.21194228</v>
      </c>
      <c r="Q61" s="18" t="n">
        <v>452.05110269</v>
      </c>
      <c r="R61" s="20" t="n">
        <v>7.13768227</v>
      </c>
      <c r="S61" s="18" t="n">
        <v>451.2213584</v>
      </c>
      <c r="T61" s="20" t="n">
        <v>6.36695095</v>
      </c>
      <c r="U61" s="18" t="n">
        <v>449.83219408</v>
      </c>
      <c r="V61" s="20" t="n">
        <v>6.60811335</v>
      </c>
      <c r="W61" s="18" t="n">
        <v>440.77030558</v>
      </c>
      <c r="X61" s="20" t="n">
        <v>5.97768836</v>
      </c>
      <c r="Y61" s="18" t="n">
        <v>445.01825388</v>
      </c>
      <c r="Z61" s="20" t="n">
        <v>7.13486397</v>
      </c>
      <c r="AA61" s="18" t="n">
        <v>435.01053956</v>
      </c>
      <c r="AB61" s="20" t="n">
        <v>6.38490502</v>
      </c>
      <c r="AC61" s="18" t="s">
        <v>481</v>
      </c>
      <c r="AD61" s="20" t="s">
        <v>481</v>
      </c>
      <c r="AE61" s="18" t="s">
        <v>481</v>
      </c>
      <c r="AF61" s="20" t="s">
        <v>481</v>
      </c>
      <c r="AG61" s="18" t="s">
        <v>481</v>
      </c>
      <c r="AH61" s="20" t="s">
        <v>481</v>
      </c>
      <c r="AI61" s="18" t="s">
        <v>481</v>
      </c>
      <c r="AJ61" s="20" t="s">
        <v>481</v>
      </c>
      <c r="AK61" s="18" t="s">
        <v>481</v>
      </c>
      <c r="AL61" s="20" t="s">
        <v>481</v>
      </c>
    </row>
    <row r="62" spans="1:3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c r="AC62" s="21" t="s">
        <v>482</v>
      </c>
      <c r="AD62" s="22" t="s">
        <v>482</v>
      </c>
      <c r="AE62" s="21" t="s">
        <v>482</v>
      </c>
      <c r="AF62" s="22" t="s">
        <v>482</v>
      </c>
      <c r="AG62" s="21" t="s">
        <v>482</v>
      </c>
      <c r="AH62" s="22" t="s">
        <v>482</v>
      </c>
      <c r="AI62" s="21" t="s">
        <v>482</v>
      </c>
      <c r="AJ62" s="22" t="s">
        <v>482</v>
      </c>
      <c r="AK62" s="21" t="s">
        <v>482</v>
      </c>
      <c r="AL62" s="22" t="s">
        <v>482</v>
      </c>
    </row>
    <row r="63" spans="1:3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c r="AC63" s="21" t="s">
        <v>482</v>
      </c>
      <c r="AD63" s="22" t="s">
        <v>482</v>
      </c>
      <c r="AE63" s="21" t="s">
        <v>482</v>
      </c>
      <c r="AF63" s="22" t="s">
        <v>482</v>
      </c>
      <c r="AG63" s="21" t="s">
        <v>482</v>
      </c>
      <c r="AH63" s="22" t="s">
        <v>482</v>
      </c>
      <c r="AI63" s="21" t="s">
        <v>482</v>
      </c>
      <c r="AJ63" s="22" t="s">
        <v>482</v>
      </c>
      <c r="AK63" s="21" t="s">
        <v>482</v>
      </c>
      <c r="AL63" s="22" t="s">
        <v>482</v>
      </c>
    </row>
    <row r="64" spans="1:3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c r="AC64" s="21" t="s">
        <v>482</v>
      </c>
      <c r="AD64" s="22" t="s">
        <v>482</v>
      </c>
      <c r="AE64" s="21" t="s">
        <v>482</v>
      </c>
      <c r="AF64" s="22" t="s">
        <v>482</v>
      </c>
      <c r="AG64" s="21" t="s">
        <v>482</v>
      </c>
      <c r="AH64" s="22" t="s">
        <v>482</v>
      </c>
      <c r="AI64" s="21" t="s">
        <v>482</v>
      </c>
      <c r="AJ64" s="22" t="s">
        <v>482</v>
      </c>
      <c r="AK64" s="21" t="s">
        <v>482</v>
      </c>
      <c r="AL64" s="22" t="s">
        <v>482</v>
      </c>
    </row>
    <row r="65" spans="1:3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c r="AC65" s="21" t="s">
        <v>482</v>
      </c>
      <c r="AD65" s="22" t="s">
        <v>482</v>
      </c>
      <c r="AE65" s="21" t="s">
        <v>482</v>
      </c>
      <c r="AF65" s="22" t="s">
        <v>482</v>
      </c>
      <c r="AG65" s="21" t="s">
        <v>482</v>
      </c>
      <c r="AH65" s="22" t="s">
        <v>482</v>
      </c>
      <c r="AI65" s="21" t="s">
        <v>482</v>
      </c>
      <c r="AJ65" s="22" t="s">
        <v>482</v>
      </c>
      <c r="AK65" s="21" t="s">
        <v>482</v>
      </c>
      <c r="AL65" s="22" t="s">
        <v>482</v>
      </c>
    </row>
    <row r="66" spans="1:3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c r="AC66" s="21" t="s">
        <v>482</v>
      </c>
      <c r="AD66" s="22" t="s">
        <v>482</v>
      </c>
      <c r="AE66" s="21" t="s">
        <v>482</v>
      </c>
      <c r="AF66" s="22" t="s">
        <v>482</v>
      </c>
      <c r="AG66" s="21" t="s">
        <v>482</v>
      </c>
      <c r="AH66" s="22" t="s">
        <v>482</v>
      </c>
      <c r="AI66" s="21" t="s">
        <v>482</v>
      </c>
      <c r="AJ66" s="22" t="s">
        <v>482</v>
      </c>
      <c r="AK66" s="21" t="s">
        <v>482</v>
      </c>
      <c r="AL66" s="22" t="s">
        <v>482</v>
      </c>
    </row>
    <row r="67" spans="1:38">
      <c r="A67" s="15" t="s">
        <v>542</v>
      </c>
      <c r="B67" s="17" t="n">
        <v>6971</v>
      </c>
      <c r="C67" s="18">
        <f>(0.0/B67*100)</f>
        <v/>
      </c>
      <c r="D67" s="19" t="n">
        <v>6971</v>
      </c>
      <c r="E67" s="18" t="n">
        <v>398.47347258</v>
      </c>
      <c r="F67" s="20" t="n">
        <v>6.02494409</v>
      </c>
      <c r="G67" s="18" t="n">
        <v>396.16256296</v>
      </c>
      <c r="H67" s="20" t="n">
        <v>6.59544099</v>
      </c>
      <c r="I67" s="18" t="n">
        <v>403.39160634</v>
      </c>
      <c r="J67" s="20" t="n">
        <v>5.3334082</v>
      </c>
      <c r="K67" s="18" t="n">
        <v>405.47204401</v>
      </c>
      <c r="L67" s="20" t="n">
        <v>6.03404251</v>
      </c>
      <c r="M67" s="18" t="n">
        <v>410.15757987</v>
      </c>
      <c r="N67" s="20" t="n">
        <v>5.91308127</v>
      </c>
      <c r="O67" s="18" t="n">
        <v>404.76289935</v>
      </c>
      <c r="P67" s="20" t="n">
        <v>6.44353767</v>
      </c>
      <c r="Q67" s="18" t="n">
        <v>410.65784186</v>
      </c>
      <c r="R67" s="20" t="n">
        <v>6.17859155</v>
      </c>
      <c r="S67" s="18" t="n">
        <v>397.73191387</v>
      </c>
      <c r="T67" s="20" t="n">
        <v>6.07026985</v>
      </c>
      <c r="U67" s="18" t="n">
        <v>402.71061336</v>
      </c>
      <c r="V67" s="20" t="n">
        <v>6.03665805</v>
      </c>
      <c r="W67" s="18" t="n">
        <v>396.06985315</v>
      </c>
      <c r="X67" s="20" t="n">
        <v>5.71048855</v>
      </c>
      <c r="Y67" s="18" t="n">
        <v>400.69899679</v>
      </c>
      <c r="Z67" s="20" t="n">
        <v>5.90935473</v>
      </c>
      <c r="AA67" s="18" t="n">
        <v>405.28173957</v>
      </c>
      <c r="AB67" s="20" t="n">
        <v>5.41861333</v>
      </c>
      <c r="AC67" s="18" t="s">
        <v>481</v>
      </c>
      <c r="AD67" s="20" t="s">
        <v>481</v>
      </c>
      <c r="AE67" s="18" t="s">
        <v>481</v>
      </c>
      <c r="AF67" s="20" t="s">
        <v>481</v>
      </c>
      <c r="AG67" s="18" t="s">
        <v>481</v>
      </c>
      <c r="AH67" s="20" t="s">
        <v>481</v>
      </c>
      <c r="AI67" s="18" t="s">
        <v>481</v>
      </c>
      <c r="AJ67" s="20" t="s">
        <v>481</v>
      </c>
      <c r="AK67" s="18" t="s">
        <v>481</v>
      </c>
      <c r="AL67" s="20" t="s">
        <v>481</v>
      </c>
    </row>
    <row r="68" spans="1:3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c r="AC68" s="21" t="s">
        <v>482</v>
      </c>
      <c r="AD68" s="22" t="s">
        <v>482</v>
      </c>
      <c r="AE68" s="21" t="s">
        <v>482</v>
      </c>
      <c r="AF68" s="22" t="s">
        <v>482</v>
      </c>
      <c r="AG68" s="21" t="s">
        <v>482</v>
      </c>
      <c r="AH68" s="22" t="s">
        <v>482</v>
      </c>
      <c r="AI68" s="21" t="s">
        <v>482</v>
      </c>
      <c r="AJ68" s="22" t="s">
        <v>482</v>
      </c>
      <c r="AK68" s="21" t="s">
        <v>482</v>
      </c>
      <c r="AL68" s="22" t="s">
        <v>482</v>
      </c>
    </row>
    <row r="69" spans="1:3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c r="AC69" s="21" t="s">
        <v>482</v>
      </c>
      <c r="AD69" s="22" t="s">
        <v>482</v>
      </c>
      <c r="AE69" s="21" t="s">
        <v>482</v>
      </c>
      <c r="AF69" s="22" t="s">
        <v>482</v>
      </c>
      <c r="AG69" s="21" t="s">
        <v>482</v>
      </c>
      <c r="AH69" s="22" t="s">
        <v>482</v>
      </c>
      <c r="AI69" s="21" t="s">
        <v>482</v>
      </c>
      <c r="AJ69" s="22" t="s">
        <v>482</v>
      </c>
      <c r="AK69" s="21" t="s">
        <v>482</v>
      </c>
      <c r="AL69" s="22" t="s">
        <v>482</v>
      </c>
    </row>
    <row r="70" spans="1:38">
      <c r="A70" s="15" t="s">
        <v>545</v>
      </c>
      <c r="B70" s="17" t="n">
        <v>6036</v>
      </c>
      <c r="C70" s="18">
        <f>(0.0/B70*100)</f>
        <v/>
      </c>
      <c r="D70" s="19" t="n">
        <v>6036</v>
      </c>
      <c r="E70" s="18" t="n">
        <v>524.03270015</v>
      </c>
      <c r="F70" s="20" t="n">
        <v>7.10178396</v>
      </c>
      <c r="G70" s="18" t="n">
        <v>520.44527011</v>
      </c>
      <c r="H70" s="20" t="n">
        <v>6.85210475</v>
      </c>
      <c r="I70" s="18" t="n">
        <v>505.33131733</v>
      </c>
      <c r="J70" s="20" t="n">
        <v>6.28246419</v>
      </c>
      <c r="K70" s="18" t="n">
        <v>516.48224584</v>
      </c>
      <c r="L70" s="20" t="n">
        <v>5.09540516</v>
      </c>
      <c r="M70" s="18" t="n">
        <v>512.96401338</v>
      </c>
      <c r="N70" s="20" t="n">
        <v>6.84862915</v>
      </c>
      <c r="O70" s="18" t="n">
        <v>512.13140692</v>
      </c>
      <c r="P70" s="20" t="n">
        <v>5.97255706</v>
      </c>
      <c r="Q70" s="18" t="n">
        <v>516.69842223</v>
      </c>
      <c r="R70" s="20" t="n">
        <v>5.94034603</v>
      </c>
      <c r="S70" s="18" t="n">
        <v>507.09205885</v>
      </c>
      <c r="T70" s="20" t="n">
        <v>6.46912279</v>
      </c>
      <c r="U70" s="18" t="n">
        <v>507.66353934</v>
      </c>
      <c r="V70" s="20" t="n">
        <v>6.38455121</v>
      </c>
      <c r="W70" s="18" t="n">
        <v>508.46757693</v>
      </c>
      <c r="X70" s="20" t="n">
        <v>7.11444904</v>
      </c>
      <c r="Y70" s="18" t="n">
        <v>509.9863572</v>
      </c>
      <c r="Z70" s="20" t="n">
        <v>6.42894274</v>
      </c>
      <c r="AA70" s="18" t="n">
        <v>501.82383307</v>
      </c>
      <c r="AB70" s="20" t="n">
        <v>5.75206894</v>
      </c>
      <c r="AC70" s="18" t="s">
        <v>481</v>
      </c>
      <c r="AD70" s="20" t="s">
        <v>481</v>
      </c>
      <c r="AE70" s="18" t="s">
        <v>481</v>
      </c>
      <c r="AF70" s="20" t="s">
        <v>481</v>
      </c>
      <c r="AG70" s="18" t="s">
        <v>481</v>
      </c>
      <c r="AH70" s="20" t="s">
        <v>481</v>
      </c>
      <c r="AI70" s="18" t="s">
        <v>481</v>
      </c>
      <c r="AJ70" s="20" t="s">
        <v>481</v>
      </c>
      <c r="AK70" s="18" t="s">
        <v>481</v>
      </c>
      <c r="AL70" s="20" t="s">
        <v>481</v>
      </c>
    </row>
    <row r="71" spans="1:3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c r="AC71" s="21" t="s">
        <v>482</v>
      </c>
      <c r="AD71" s="22" t="s">
        <v>482</v>
      </c>
      <c r="AE71" s="21" t="s">
        <v>482</v>
      </c>
      <c r="AF71" s="22" t="s">
        <v>482</v>
      </c>
      <c r="AG71" s="21" t="s">
        <v>482</v>
      </c>
      <c r="AH71" s="22" t="s">
        <v>482</v>
      </c>
      <c r="AI71" s="21" t="s">
        <v>482</v>
      </c>
      <c r="AJ71" s="22" t="s">
        <v>482</v>
      </c>
      <c r="AK71" s="21" t="s">
        <v>482</v>
      </c>
      <c r="AL71" s="22" t="s">
        <v>482</v>
      </c>
    </row>
    <row r="72" spans="1:3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c r="AC72" s="21" t="s">
        <v>482</v>
      </c>
      <c r="AD72" s="22" t="s">
        <v>482</v>
      </c>
      <c r="AE72" s="21" t="s">
        <v>482</v>
      </c>
      <c r="AF72" s="22" t="s">
        <v>482</v>
      </c>
      <c r="AG72" s="21" t="s">
        <v>482</v>
      </c>
      <c r="AH72" s="22" t="s">
        <v>482</v>
      </c>
      <c r="AI72" s="21" t="s">
        <v>482</v>
      </c>
      <c r="AJ72" s="22" t="s">
        <v>482</v>
      </c>
      <c r="AK72" s="21" t="s">
        <v>482</v>
      </c>
      <c r="AL72" s="22" t="s">
        <v>482</v>
      </c>
    </row>
    <row r="73" spans="1:3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c r="AC73" s="21" t="s">
        <v>482</v>
      </c>
      <c r="AD73" s="22" t="s">
        <v>482</v>
      </c>
      <c r="AE73" s="21" t="s">
        <v>482</v>
      </c>
      <c r="AF73" s="22" t="s">
        <v>482</v>
      </c>
      <c r="AG73" s="21" t="s">
        <v>482</v>
      </c>
      <c r="AH73" s="22" t="s">
        <v>482</v>
      </c>
      <c r="AI73" s="21" t="s">
        <v>482</v>
      </c>
      <c r="AJ73" s="22" t="s">
        <v>482</v>
      </c>
      <c r="AK73" s="21" t="s">
        <v>482</v>
      </c>
      <c r="AL73" s="22" t="s">
        <v>482</v>
      </c>
    </row>
    <row r="74" spans="1:3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c r="AC74" s="21" t="s">
        <v>482</v>
      </c>
      <c r="AD74" s="22" t="s">
        <v>482</v>
      </c>
      <c r="AE74" s="21" t="s">
        <v>482</v>
      </c>
      <c r="AF74" s="22" t="s">
        <v>482</v>
      </c>
      <c r="AG74" s="21" t="s">
        <v>482</v>
      </c>
      <c r="AH74" s="22" t="s">
        <v>482</v>
      </c>
      <c r="AI74" s="21" t="s">
        <v>482</v>
      </c>
      <c r="AJ74" s="22" t="s">
        <v>482</v>
      </c>
      <c r="AK74" s="21" t="s">
        <v>482</v>
      </c>
      <c r="AL74" s="22" t="s">
        <v>482</v>
      </c>
    </row>
    <row r="75" spans="1:3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c r="AC75" s="21" t="s">
        <v>482</v>
      </c>
      <c r="AD75" s="22" t="s">
        <v>482</v>
      </c>
      <c r="AE75" s="21" t="s">
        <v>482</v>
      </c>
      <c r="AF75" s="22" t="s">
        <v>482</v>
      </c>
      <c r="AG75" s="21" t="s">
        <v>482</v>
      </c>
      <c r="AH75" s="22" t="s">
        <v>482</v>
      </c>
      <c r="AI75" s="21" t="s">
        <v>482</v>
      </c>
      <c r="AJ75" s="22" t="s">
        <v>482</v>
      </c>
      <c r="AK75" s="21" t="s">
        <v>482</v>
      </c>
      <c r="AL75" s="22" t="s">
        <v>482</v>
      </c>
    </row>
    <row r="76" spans="1:3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c r="AC76" s="21" t="s">
        <v>482</v>
      </c>
      <c r="AD76" s="22" t="s">
        <v>482</v>
      </c>
      <c r="AE76" s="21" t="s">
        <v>482</v>
      </c>
      <c r="AF76" s="22" t="s">
        <v>482</v>
      </c>
      <c r="AG76" s="21" t="s">
        <v>482</v>
      </c>
      <c r="AH76" s="22" t="s">
        <v>482</v>
      </c>
      <c r="AI76" s="21" t="s">
        <v>482</v>
      </c>
      <c r="AJ76" s="22" t="s">
        <v>482</v>
      </c>
      <c r="AK76" s="21" t="s">
        <v>482</v>
      </c>
      <c r="AL76" s="22" t="s">
        <v>482</v>
      </c>
    </row>
    <row r="77" spans="1:3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c r="AC77" s="21" t="s">
        <v>482</v>
      </c>
      <c r="AD77" s="22" t="s">
        <v>482</v>
      </c>
      <c r="AE77" s="21" t="s">
        <v>482</v>
      </c>
      <c r="AF77" s="22" t="s">
        <v>482</v>
      </c>
      <c r="AG77" s="21" t="s">
        <v>482</v>
      </c>
      <c r="AH77" s="22" t="s">
        <v>482</v>
      </c>
      <c r="AI77" s="21" t="s">
        <v>482</v>
      </c>
      <c r="AJ77" s="22" t="s">
        <v>482</v>
      </c>
      <c r="AK77" s="21" t="s">
        <v>482</v>
      </c>
      <c r="AL77" s="22" t="s">
        <v>482</v>
      </c>
    </row>
    <row r="78" spans="1:3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c r="AC78" s="21" t="s">
        <v>482</v>
      </c>
      <c r="AD78" s="22" t="s">
        <v>482</v>
      </c>
      <c r="AE78" s="21" t="s">
        <v>482</v>
      </c>
      <c r="AF78" s="22" t="s">
        <v>482</v>
      </c>
      <c r="AG78" s="21" t="s">
        <v>482</v>
      </c>
      <c r="AH78" s="22" t="s">
        <v>482</v>
      </c>
      <c r="AI78" s="21" t="s">
        <v>482</v>
      </c>
      <c r="AJ78" s="22" t="s">
        <v>482</v>
      </c>
      <c r="AK78" s="21" t="s">
        <v>482</v>
      </c>
      <c r="AL78" s="22" t="s">
        <v>482</v>
      </c>
    </row>
    <row customHeight="1" ht="25" r="79" spans="1:3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c r="AC79" s="21" t="s">
        <v>482</v>
      </c>
      <c r="AD79" s="22" t="s">
        <v>482</v>
      </c>
      <c r="AE79" s="21" t="s">
        <v>482</v>
      </c>
      <c r="AF79" s="22" t="s">
        <v>482</v>
      </c>
      <c r="AG79" s="21" t="s">
        <v>482</v>
      </c>
      <c r="AH79" s="22" t="s">
        <v>482</v>
      </c>
      <c r="AI79" s="21" t="s">
        <v>482</v>
      </c>
      <c r="AJ79" s="22" t="s">
        <v>482</v>
      </c>
      <c r="AK79" s="21" t="s">
        <v>482</v>
      </c>
      <c r="AL79" s="22" t="s">
        <v>482</v>
      </c>
    </row>
    <row r="80" spans="1:3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c r="AC80" s="21" t="s">
        <v>482</v>
      </c>
      <c r="AD80" s="22" t="s">
        <v>482</v>
      </c>
      <c r="AE80" s="21" t="s">
        <v>482</v>
      </c>
      <c r="AF80" s="22" t="s">
        <v>482</v>
      </c>
      <c r="AG80" s="21" t="s">
        <v>482</v>
      </c>
      <c r="AH80" s="22" t="s">
        <v>482</v>
      </c>
      <c r="AI80" s="21" t="s">
        <v>482</v>
      </c>
      <c r="AJ80" s="22" t="s">
        <v>482</v>
      </c>
      <c r="AK80" s="21" t="s">
        <v>482</v>
      </c>
      <c r="AL80" s="22" t="s">
        <v>482</v>
      </c>
    </row>
    <row r="81" spans="1:3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c r="AC81" s="21" t="s">
        <v>482</v>
      </c>
      <c r="AD81" s="22" t="s">
        <v>482</v>
      </c>
      <c r="AE81" s="21" t="s">
        <v>482</v>
      </c>
      <c r="AF81" s="22" t="s">
        <v>482</v>
      </c>
      <c r="AG81" s="21" t="s">
        <v>482</v>
      </c>
      <c r="AH81" s="22" t="s">
        <v>482</v>
      </c>
      <c r="AI81" s="21" t="s">
        <v>482</v>
      </c>
      <c r="AJ81" s="22" t="s">
        <v>482</v>
      </c>
      <c r="AK81" s="21" t="s">
        <v>482</v>
      </c>
      <c r="AL81" s="22" t="s">
        <v>482</v>
      </c>
    </row>
    <row r="82" spans="1:3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row>
    <row r="83" spans="1:38">
      <c r="A83" s="3" t="s">
        <v>558</v>
      </c>
    </row>
    <row r="84" spans="1:38">
      <c r="A84" s="25" t="s">
        <v>559</v>
      </c>
    </row>
    <row r="85" spans="1:38">
      <c r="A85" s="25" t="s">
        <v>560</v>
      </c>
    </row>
    <row customHeight="1" ht="30" r="86" spans="1:38">
      <c r="A86" s="25" t="s">
        <v>561</v>
      </c>
    </row>
    <row customHeight="1" ht="30" r="87" spans="1:38">
      <c r="A87" s="25" t="s">
        <v>557</v>
      </c>
    </row>
    <row customHeight="1" ht="30" r="88" spans="1:38">
      <c r="A88" s="25" t="s">
        <v>562</v>
      </c>
    </row>
    <row customHeight="1" ht="30" r="89" spans="1:38">
      <c r="A89" s="25" t="s">
        <v>563</v>
      </c>
    </row>
    <row customHeight="1" ht="30" r="90" spans="1:38">
      <c r="A90" s="25" t="s">
        <v>564</v>
      </c>
    </row>
    <row customHeight="1" ht="30" r="91" spans="1:38">
      <c r="A91" s="25" t="s">
        <v>565</v>
      </c>
    </row>
    <row customHeight="1" ht="30" r="92" spans="1:38">
      <c r="A92" s="25" t="s">
        <v>566</v>
      </c>
    </row>
    <row customHeight="1" ht="30" r="93" spans="1:38">
      <c r="A93" s="25" t="s">
        <v>567</v>
      </c>
    </row>
    <row customHeight="1" ht="30" r="94" spans="1:38">
      <c r="A94" s="25" t="s">
        <v>568</v>
      </c>
    </row>
    <row customHeight="1" ht="30" r="95" spans="1:38">
      <c r="A95" s="25" t="s">
        <v>569</v>
      </c>
    </row>
    <row customHeight="1" ht="30" r="96" spans="1:38">
      <c r="A96" s="25" t="s">
        <v>570</v>
      </c>
    </row>
    <row customHeight="1" ht="30" r="97" spans="1:38">
      <c r="A97" s="25" t="s">
        <v>571</v>
      </c>
    </row>
  </sheetData>
  <mergeCells count="33">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1:AL1"/>
    <mergeCell ref="A2:AL2"/>
    <mergeCell ref="A84:AL84"/>
    <mergeCell ref="A85:AL85"/>
    <mergeCell ref="A86:AL86"/>
    <mergeCell ref="A87:AL87"/>
    <mergeCell ref="A88:AL88"/>
    <mergeCell ref="A89:AL89"/>
    <mergeCell ref="A90:AL90"/>
    <mergeCell ref="A91:AL91"/>
    <mergeCell ref="A92:AL92"/>
    <mergeCell ref="A93:AL93"/>
    <mergeCell ref="A94:AL94"/>
    <mergeCell ref="A95:AL95"/>
    <mergeCell ref="A96:AL96"/>
    <mergeCell ref="A97:AL97"/>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588</v>
      </c>
    </row>
    <row customHeight="1" ht="30" r="4" spans="1:18">
      <c r="A4" s="6" t="n"/>
      <c r="B4" s="7" t="s">
        <v>462</v>
      </c>
      <c r="C4" s="7" t="s">
        <v>463</v>
      </c>
      <c r="D4" s="8" t="s">
        <v>462</v>
      </c>
      <c r="E4" s="9" t="s">
        <v>589</v>
      </c>
      <c r="F4" s="10" t="n"/>
      <c r="G4" s="9" t="s">
        <v>590</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509.68132178</v>
      </c>
      <c r="F7" s="20" t="n">
        <v>2.06313144</v>
      </c>
      <c r="G7" s="18" t="n">
        <v>497.57840216</v>
      </c>
      <c r="H7" s="20" t="n">
        <v>2.68628671</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(0.0/B9*100)</f>
        <v/>
      </c>
      <c r="D9" s="19" t="n">
        <v>5675</v>
      </c>
      <c r="E9" s="18" t="n">
        <v>540.7329056900001</v>
      </c>
      <c r="F9" s="20" t="n">
        <v>4.3011878</v>
      </c>
      <c r="G9" s="18" t="n">
        <v>540.82414913</v>
      </c>
      <c r="H9" s="20" t="n">
        <v>3.82561645</v>
      </c>
      <c r="I9" s="18" t="s">
        <v>481</v>
      </c>
      <c r="J9" s="20" t="s">
        <v>481</v>
      </c>
      <c r="K9" s="18" t="s">
        <v>481</v>
      </c>
      <c r="L9" s="20" t="s">
        <v>481</v>
      </c>
      <c r="M9" s="18" t="s">
        <v>481</v>
      </c>
      <c r="N9" s="20" t="s">
        <v>481</v>
      </c>
      <c r="O9" s="18" t="s">
        <v>481</v>
      </c>
      <c r="P9" s="20" t="s">
        <v>481</v>
      </c>
      <c r="Q9" s="18" t="s">
        <v>481</v>
      </c>
      <c r="R9" s="20" t="s">
        <v>481</v>
      </c>
    </row>
    <row r="10" spans="1:18">
      <c r="A10" s="15" t="s">
        <v>485</v>
      </c>
      <c r="B10" s="17" t="n">
        <v>13082</v>
      </c>
      <c r="C10" s="18">
        <f>(0.0/B10*100)</f>
        <v/>
      </c>
      <c r="D10" s="19" t="n">
        <v>13082</v>
      </c>
      <c r="E10" s="18" t="n">
        <v>535.78719371</v>
      </c>
      <c r="F10" s="20" t="n">
        <v>5.18900834</v>
      </c>
      <c r="G10" s="18" t="n">
        <v>530.70577954</v>
      </c>
      <c r="H10" s="20" t="n">
        <v>4.81479387</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(0.0/B11*100)</f>
        <v/>
      </c>
      <c r="D11" s="19" t="n">
        <v>7053</v>
      </c>
      <c r="E11" s="18" t="n">
        <v>430.0709237</v>
      </c>
      <c r="F11" s="20" t="n">
        <v>4.21993645</v>
      </c>
      <c r="G11" s="18" t="n">
        <v>434.41085544</v>
      </c>
      <c r="H11" s="20" t="n">
        <v>4.47585131</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(0.0/B23*100)</f>
        <v/>
      </c>
      <c r="D23" s="19" t="n">
        <v>11583</v>
      </c>
      <c r="E23" s="18" t="n">
        <v>477.92855486</v>
      </c>
      <c r="F23" s="20" t="n">
        <v>3.98132262</v>
      </c>
      <c r="G23" s="18" t="n">
        <v>489.13922051</v>
      </c>
      <c r="H23" s="20" t="n">
        <v>3.9175082</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(0.0/B29*100)</f>
        <v/>
      </c>
      <c r="D29" s="19" t="n">
        <v>5385</v>
      </c>
      <c r="E29" s="18" t="n">
        <v>511.79514228</v>
      </c>
      <c r="F29" s="20" t="n">
        <v>3.64708454</v>
      </c>
      <c r="G29" s="18" t="n">
        <v>506.70198641</v>
      </c>
      <c r="H29" s="20" t="n">
        <v>3.88690778</v>
      </c>
      <c r="I29" s="18" t="s">
        <v>481</v>
      </c>
      <c r="J29" s="20" t="s">
        <v>481</v>
      </c>
      <c r="K29" s="18" t="s">
        <v>481</v>
      </c>
      <c r="L29" s="20" t="s">
        <v>481</v>
      </c>
      <c r="M29" s="18" t="s">
        <v>481</v>
      </c>
      <c r="N29" s="20" t="s">
        <v>481</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n">
        <v>493.19660804</v>
      </c>
      <c r="F32" s="20" t="n">
        <v>3.23214728</v>
      </c>
      <c r="G32" s="18" t="n">
        <v>477.80639339</v>
      </c>
      <c r="H32" s="20" t="n">
        <v>3.60858825</v>
      </c>
      <c r="I32" s="18" t="s">
        <v>481</v>
      </c>
      <c r="J32" s="20" t="s">
        <v>481</v>
      </c>
      <c r="K32" s="18" t="s">
        <v>481</v>
      </c>
      <c r="L32" s="20" t="s">
        <v>481</v>
      </c>
      <c r="M32" s="18" t="s">
        <v>481</v>
      </c>
      <c r="N32" s="20" t="s">
        <v>481</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(0.0/B34*100)</f>
        <v/>
      </c>
      <c r="D34" s="19" t="n">
        <v>6350</v>
      </c>
      <c r="E34" s="18" t="n">
        <v>458.02368056</v>
      </c>
      <c r="F34" s="20" t="n">
        <v>5.57602138</v>
      </c>
      <c r="G34" s="18" t="n">
        <v>433.11954577</v>
      </c>
      <c r="H34" s="20" t="n">
        <v>4.88706987</v>
      </c>
      <c r="I34" s="18" t="s">
        <v>481</v>
      </c>
      <c r="J34" s="20" t="s">
        <v>481</v>
      </c>
      <c r="K34" s="18" t="s">
        <v>481</v>
      </c>
      <c r="L34" s="20" t="s">
        <v>481</v>
      </c>
      <c r="M34" s="18" t="s">
        <v>481</v>
      </c>
      <c r="N34" s="20" t="s">
        <v>481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(0.0/B36*100)</f>
        <v/>
      </c>
      <c r="D36" s="19" t="n">
        <v>6736</v>
      </c>
      <c r="E36" s="18" t="n">
        <v>473.50176893</v>
      </c>
      <c r="F36" s="20" t="n">
        <v>4.06328484</v>
      </c>
      <c r="G36" s="18" t="n">
        <v>463.7574824</v>
      </c>
      <c r="H36" s="20" t="n">
        <v>3.65153148</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(0.0/B41*100)</f>
        <v/>
      </c>
      <c r="D41" s="19" t="n">
        <v>5712</v>
      </c>
      <c r="E41" s="18" t="n">
        <v>486.50415383</v>
      </c>
      <c r="F41" s="20" t="n">
        <v>4.11088278</v>
      </c>
      <c r="G41" s="18" t="n">
        <v>488.42819905</v>
      </c>
      <c r="H41" s="20" t="n">
        <v>4.36703943</v>
      </c>
      <c r="I41" s="18" t="s">
        <v>481</v>
      </c>
      <c r="J41" s="20" t="s">
        <v>481</v>
      </c>
      <c r="K41" s="18" t="s">
        <v>481</v>
      </c>
      <c r="L41" s="20" t="s">
        <v>481</v>
      </c>
      <c r="M41" s="18" t="s">
        <v>481</v>
      </c>
      <c r="N41" s="20" t="s">
        <v>481</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(0.0/B46*100)</f>
        <v/>
      </c>
      <c r="D46" s="19" t="n">
        <v>23141</v>
      </c>
      <c r="E46" s="18" t="n">
        <v>397.473447</v>
      </c>
      <c r="F46" s="20" t="n">
        <v>4.32597298</v>
      </c>
      <c r="G46" s="18" t="n">
        <v>389.19797623</v>
      </c>
      <c r="H46" s="20" t="n">
        <v>4.50773597</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(0.0/B48*100)</f>
        <v/>
      </c>
      <c r="D48" s="19" t="n">
        <v>9841</v>
      </c>
      <c r="E48" s="18" t="n">
        <v>563.39565455</v>
      </c>
      <c r="F48" s="20" t="n">
        <v>6.7244315</v>
      </c>
      <c r="G48" s="18" t="n">
        <v>568.35457042</v>
      </c>
      <c r="H48" s="20" t="n">
        <v>6.08671254</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(0.0/B61*100)</f>
        <v/>
      </c>
      <c r="D61" s="19" t="n">
        <v>6525</v>
      </c>
      <c r="E61" s="18" t="n">
        <v>462.32447327</v>
      </c>
      <c r="F61" s="20" t="n">
        <v>3.17227164</v>
      </c>
      <c r="G61" s="18" t="n">
        <v>435.27880845</v>
      </c>
      <c r="H61" s="20" t="n">
        <v>3.65578963</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(0.0/B67*100)</f>
        <v/>
      </c>
      <c r="D67" s="19" t="n">
        <v>6971</v>
      </c>
      <c r="E67" s="18" t="n">
        <v>405.15553002</v>
      </c>
      <c r="F67" s="20" t="n">
        <v>4.01815031</v>
      </c>
      <c r="G67" s="18" t="n">
        <v>400.36414104</v>
      </c>
      <c r="H67" s="20" t="n">
        <v>4.11935385</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(0.0/B70*100)</f>
        <v/>
      </c>
      <c r="D70" s="19" t="n">
        <v>6036</v>
      </c>
      <c r="E70" s="18" t="n">
        <v>513.7754876400001</v>
      </c>
      <c r="F70" s="20" t="n">
        <v>3.33600662</v>
      </c>
      <c r="G70" s="18" t="n">
        <v>510.39111145</v>
      </c>
      <c r="H70" s="20" t="n">
        <v>4.1964065</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591</v>
      </c>
    </row>
    <row customHeight="1" ht="30" r="4" spans="1:24">
      <c r="A4" s="6" t="n"/>
      <c r="B4" s="7" t="s">
        <v>462</v>
      </c>
      <c r="C4" s="7" t="s">
        <v>463</v>
      </c>
      <c r="D4" s="8" t="s">
        <v>462</v>
      </c>
      <c r="E4" s="9" t="s">
        <v>592</v>
      </c>
      <c r="F4" s="10" t="n"/>
      <c r="G4" s="9" t="s">
        <v>593</v>
      </c>
      <c r="H4" s="10" t="n"/>
      <c r="I4" s="9" t="s">
        <v>594</v>
      </c>
      <c r="J4" s="10" t="n"/>
      <c r="K4" s="9" t="s">
        <v>595</v>
      </c>
      <c r="L4" s="10" t="n"/>
      <c r="M4" s="9" t="s">
        <v>596</v>
      </c>
      <c r="N4" s="10" t="n"/>
      <c r="O4" s="9" t="s">
        <v>585</v>
      </c>
      <c r="P4" s="10" t="n"/>
      <c r="Q4" s="9" t="s">
        <v>586</v>
      </c>
      <c r="R4" s="10" t="n"/>
      <c r="S4" s="9" t="s">
        <v>472</v>
      </c>
      <c r="T4" s="10" t="n"/>
      <c r="U4" s="9" t="s">
        <v>473</v>
      </c>
      <c r="V4" s="10" t="n"/>
      <c r="W4" s="9" t="s">
        <v>587</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(343.0/B7*100)</f>
        <v/>
      </c>
      <c r="D7" s="19" t="n">
        <v>14187</v>
      </c>
      <c r="E7" s="18" t="n">
        <v>522.92604561</v>
      </c>
      <c r="F7" s="20" t="n">
        <v>2.20247115</v>
      </c>
      <c r="G7" s="18" t="n">
        <v>492.75864324</v>
      </c>
      <c r="H7" s="20" t="n">
        <v>3.71226834</v>
      </c>
      <c r="I7" s="18" t="n">
        <v>479.18209449</v>
      </c>
      <c r="J7" s="20" t="n">
        <v>2.89342691</v>
      </c>
      <c r="K7" s="18" t="n">
        <v>449.97943657</v>
      </c>
      <c r="L7" s="20" t="n">
        <v>6.82388839</v>
      </c>
      <c r="M7" s="18" t="n">
        <v>446.28232195</v>
      </c>
      <c r="N7" s="20" t="n">
        <v>14.16089867</v>
      </c>
      <c r="O7" s="18" t="s">
        <v>481</v>
      </c>
      <c r="P7" s="20" t="s">
        <v>481</v>
      </c>
      <c r="Q7" s="18" t="s">
        <v>481</v>
      </c>
      <c r="R7" s="20" t="s">
        <v>481</v>
      </c>
      <c r="S7" s="18" t="s">
        <v>481</v>
      </c>
      <c r="T7" s="20" t="s">
        <v>481</v>
      </c>
      <c r="U7" s="18" t="s">
        <v>481</v>
      </c>
      <c r="V7" s="20" t="s">
        <v>481</v>
      </c>
      <c r="W7" s="18" t="n">
        <v>419.16694708</v>
      </c>
      <c r="X7" s="20" t="n">
        <v>7.39900046</v>
      </c>
    </row>
    <row r="8" spans="1:24">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row>
    <row r="9" spans="1:24">
      <c r="A9" s="15" t="s">
        <v>484</v>
      </c>
      <c r="B9" s="17" t="n">
        <v>5675</v>
      </c>
      <c r="C9" s="18">
        <f>(49.0/B9*100)</f>
        <v/>
      </c>
      <c r="D9" s="19" t="n">
        <v>5626</v>
      </c>
      <c r="E9" s="18" t="n">
        <v>576.99570636</v>
      </c>
      <c r="F9" s="20" t="n">
        <v>2.73160545</v>
      </c>
      <c r="G9" s="18" t="n">
        <v>498.67156041</v>
      </c>
      <c r="H9" s="20" t="n">
        <v>4.18670125</v>
      </c>
      <c r="I9" s="18" t="n">
        <v>500.02074283</v>
      </c>
      <c r="J9" s="20" t="n">
        <v>7.3468049</v>
      </c>
      <c r="K9" s="18" t="n">
        <v>436.99486517</v>
      </c>
      <c r="L9" s="20" t="n">
        <v>13.1546969</v>
      </c>
      <c r="M9" s="18" t="n">
        <v>428.4616268</v>
      </c>
      <c r="N9" s="20" t="n">
        <v>12.83095288</v>
      </c>
      <c r="O9" s="18" t="s">
        <v>481</v>
      </c>
      <c r="P9" s="20" t="s">
        <v>481</v>
      </c>
      <c r="Q9" s="18" t="s">
        <v>481</v>
      </c>
      <c r="R9" s="20" t="s">
        <v>481</v>
      </c>
      <c r="S9" s="18" t="s">
        <v>481</v>
      </c>
      <c r="T9" s="20" t="s">
        <v>481</v>
      </c>
      <c r="U9" s="18" t="s">
        <v>481</v>
      </c>
      <c r="V9" s="20" t="s">
        <v>481</v>
      </c>
      <c r="W9" s="18" t="n">
        <v>447.93335088</v>
      </c>
      <c r="X9" s="20" t="n">
        <v>9.12851603</v>
      </c>
    </row>
    <row r="10" spans="1:24">
      <c r="A10" s="15" t="s">
        <v>485</v>
      </c>
      <c r="B10" s="17" t="n">
        <v>13082</v>
      </c>
      <c r="C10" s="18">
        <f>(316.0/B10*100)</f>
        <v/>
      </c>
      <c r="D10" s="19" t="n">
        <v>12766</v>
      </c>
      <c r="E10" s="18" t="n">
        <v>539.9502952399999</v>
      </c>
      <c r="F10" s="20" t="n">
        <v>4.62530485</v>
      </c>
      <c r="G10" s="18" t="s">
        <v>481</v>
      </c>
      <c r="H10" s="20" t="s">
        <v>481</v>
      </c>
      <c r="I10" s="18" t="n">
        <v>483.94617441</v>
      </c>
      <c r="J10" s="20" t="n">
        <v>10.53588455</v>
      </c>
      <c r="K10" s="18" t="n">
        <v>469.34599065</v>
      </c>
      <c r="L10" s="20" t="n">
        <v>30.39008446</v>
      </c>
      <c r="M10" s="18" t="n">
        <v>497.31302269</v>
      </c>
      <c r="N10" s="20" t="n">
        <v>31.64780499</v>
      </c>
      <c r="O10" s="18" t="s">
        <v>481</v>
      </c>
      <c r="P10" s="20" t="s">
        <v>481</v>
      </c>
      <c r="Q10" s="18" t="s">
        <v>481</v>
      </c>
      <c r="R10" s="20" t="s">
        <v>481</v>
      </c>
      <c r="S10" s="18" t="s">
        <v>481</v>
      </c>
      <c r="T10" s="20" t="s">
        <v>481</v>
      </c>
      <c r="U10" s="18" t="s">
        <v>481</v>
      </c>
      <c r="V10" s="20" t="s">
        <v>481</v>
      </c>
      <c r="W10" s="18" t="n">
        <v>509.00797387</v>
      </c>
      <c r="X10" s="20" t="n">
        <v>15.95899227</v>
      </c>
    </row>
    <row r="11" spans="1:24">
      <c r="A11" s="15" t="s">
        <v>486</v>
      </c>
      <c r="B11" s="17" t="n">
        <v>7053</v>
      </c>
      <c r="C11" s="18">
        <f>(45.0/B11*100)</f>
        <v/>
      </c>
      <c r="D11" s="19" t="n">
        <v>7008</v>
      </c>
      <c r="E11" s="18" t="n">
        <v>460.50593114</v>
      </c>
      <c r="F11" s="20" t="n">
        <v>3.79836639</v>
      </c>
      <c r="G11" s="18" t="n">
        <v>443.11947411</v>
      </c>
      <c r="H11" s="20" t="n">
        <v>5.1032844</v>
      </c>
      <c r="I11" s="18" t="n">
        <v>394.70189669</v>
      </c>
      <c r="J11" s="20" t="n">
        <v>6.0567993</v>
      </c>
      <c r="K11" s="18" t="n">
        <v>349.13854576</v>
      </c>
      <c r="L11" s="20" t="n">
        <v>11.0173518</v>
      </c>
      <c r="M11" s="18" t="n">
        <v>353.49151169</v>
      </c>
      <c r="N11" s="20" t="n">
        <v>12.30926303</v>
      </c>
      <c r="O11" s="18" t="s">
        <v>481</v>
      </c>
      <c r="P11" s="20" t="s">
        <v>481</v>
      </c>
      <c r="Q11" s="18" t="s">
        <v>481</v>
      </c>
      <c r="R11" s="20" t="s">
        <v>481</v>
      </c>
      <c r="S11" s="18" t="s">
        <v>481</v>
      </c>
      <c r="T11" s="20" t="s">
        <v>481</v>
      </c>
      <c r="U11" s="18" t="s">
        <v>481</v>
      </c>
      <c r="V11" s="20" t="s">
        <v>481</v>
      </c>
      <c r="W11" s="18" t="n">
        <v>404.29406422</v>
      </c>
      <c r="X11" s="20" t="n">
        <v>9.54791224</v>
      </c>
    </row>
    <row r="12" spans="1:24">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row>
    <row r="13" spans="1:24">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row>
    <row r="14" spans="1:24">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row>
    <row r="15" spans="1:24">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row>
    <row r="16" spans="1:24">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row>
    <row r="17" spans="1:24">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row>
    <row r="18" spans="1:24">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row>
    <row r="19" spans="1:24">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row>
    <row r="20" spans="1:24">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row>
    <row r="21" spans="1:24">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row>
    <row r="22" spans="1:24">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row>
    <row r="23" spans="1:24">
      <c r="A23" s="15" t="s">
        <v>498</v>
      </c>
      <c r="B23" s="17" t="n">
        <v>11583</v>
      </c>
      <c r="C23" s="18">
        <f>(210.0/B23*100)</f>
        <v/>
      </c>
      <c r="D23" s="19" t="n">
        <v>11373</v>
      </c>
      <c r="E23" s="18" t="n">
        <v>502.3733094</v>
      </c>
      <c r="F23" s="20" t="n">
        <v>3.19988358</v>
      </c>
      <c r="G23" s="18" t="n">
        <v>490.9905999</v>
      </c>
      <c r="H23" s="20" t="n">
        <v>4.5921459</v>
      </c>
      <c r="I23" s="18" t="n">
        <v>463.78384959</v>
      </c>
      <c r="J23" s="20" t="n">
        <v>4.33417658</v>
      </c>
      <c r="K23" s="18" t="n">
        <v>436.93921052</v>
      </c>
      <c r="L23" s="20" t="n">
        <v>13.2484619</v>
      </c>
      <c r="M23" s="18" t="n">
        <v>419.7915809</v>
      </c>
      <c r="N23" s="20" t="n">
        <v>34.38793712</v>
      </c>
      <c r="O23" s="18" t="s">
        <v>481</v>
      </c>
      <c r="P23" s="20" t="s">
        <v>481</v>
      </c>
      <c r="Q23" s="18" t="s">
        <v>481</v>
      </c>
      <c r="R23" s="20" t="s">
        <v>481</v>
      </c>
      <c r="S23" s="18" t="s">
        <v>481</v>
      </c>
      <c r="T23" s="20" t="s">
        <v>481</v>
      </c>
      <c r="U23" s="18" t="s">
        <v>481</v>
      </c>
      <c r="V23" s="20" t="s">
        <v>481</v>
      </c>
      <c r="W23" s="18" t="n">
        <v>417.78574922</v>
      </c>
      <c r="X23" s="20" t="n">
        <v>16.19789619</v>
      </c>
    </row>
    <row r="24" spans="1:24">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row>
    <row r="25" spans="1:24">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row>
    <row r="26" spans="1:24">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row>
    <row r="27" spans="1:24">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row>
    <row r="28" spans="1:24">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row>
    <row r="29" spans="1:24">
      <c r="A29" s="15" t="s">
        <v>504</v>
      </c>
      <c r="B29" s="17" t="n">
        <v>5385</v>
      </c>
      <c r="C29" s="18">
        <f>(30.0/B29*100)</f>
        <v/>
      </c>
      <c r="D29" s="19" t="n">
        <v>5355</v>
      </c>
      <c r="E29" s="18" t="n">
        <v>539.87281122</v>
      </c>
      <c r="F29" s="20" t="n">
        <v>3.24559851</v>
      </c>
      <c r="G29" s="18" t="s">
        <v>481</v>
      </c>
      <c r="H29" s="20" t="s">
        <v>481</v>
      </c>
      <c r="I29" s="18" t="n">
        <v>491.57179371</v>
      </c>
      <c r="J29" s="20" t="n">
        <v>4.33352286</v>
      </c>
      <c r="K29" s="18" t="n">
        <v>456.93721519</v>
      </c>
      <c r="L29" s="20" t="n">
        <v>18.0869642</v>
      </c>
      <c r="M29" s="18" t="n">
        <v>417.39054659</v>
      </c>
      <c r="N29" s="20" t="n">
        <v>17.16493108</v>
      </c>
      <c r="O29" s="18" t="s">
        <v>481</v>
      </c>
      <c r="P29" s="20" t="s">
        <v>481</v>
      </c>
      <c r="Q29" s="18" t="s">
        <v>481</v>
      </c>
      <c r="R29" s="20" t="s">
        <v>481</v>
      </c>
      <c r="S29" s="18" t="s">
        <v>481</v>
      </c>
      <c r="T29" s="20" t="s">
        <v>481</v>
      </c>
      <c r="U29" s="18" t="s">
        <v>481</v>
      </c>
      <c r="V29" s="20" t="s">
        <v>481</v>
      </c>
      <c r="W29" s="18" t="n">
        <v>440.6264391</v>
      </c>
      <c r="X29" s="20" t="n">
        <v>18.29789645</v>
      </c>
    </row>
    <row r="30" spans="1:24">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row>
    <row r="31" spans="1:24">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row>
    <row r="32" spans="1:24">
      <c r="A32" s="15" t="s">
        <v>507</v>
      </c>
      <c r="B32" s="17" t="n">
        <v>4478</v>
      </c>
      <c r="C32" s="18">
        <f>(5.0/B32*100)</f>
        <v/>
      </c>
      <c r="D32" s="19" t="n">
        <v>4473</v>
      </c>
      <c r="E32" s="18" t="n">
        <v>499.20505831</v>
      </c>
      <c r="F32" s="20" t="n">
        <v>3.29292447</v>
      </c>
      <c r="G32" s="18" t="n">
        <v>462.12135338</v>
      </c>
      <c r="H32" s="20" t="n">
        <v>4.14734858</v>
      </c>
      <c r="I32" s="18" t="n">
        <v>464.192716</v>
      </c>
      <c r="J32" s="20" t="n">
        <v>5.93893395</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422.85721534</v>
      </c>
      <c r="X32" s="20" t="n">
        <v>17.05002526</v>
      </c>
    </row>
    <row r="33" spans="1:24">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row>
    <row r="34" spans="1:24">
      <c r="A34" s="15" t="s">
        <v>509</v>
      </c>
      <c r="B34" s="17" t="n">
        <v>6350</v>
      </c>
      <c r="C34" s="18">
        <f>(65.0/B34*100)</f>
        <v/>
      </c>
      <c r="D34" s="19" t="n">
        <v>6285</v>
      </c>
      <c r="E34" s="18" t="n">
        <v>461.78249731</v>
      </c>
      <c r="F34" s="20" t="n">
        <v>4.01078376</v>
      </c>
      <c r="G34" s="18" t="n">
        <v>419.58382593</v>
      </c>
      <c r="H34" s="20" t="n">
        <v>7.09539663</v>
      </c>
      <c r="I34" s="18" t="n">
        <v>373.90463962</v>
      </c>
      <c r="J34" s="20" t="n">
        <v>16.94717869</v>
      </c>
      <c r="K34" s="18" t="n">
        <v>312.77422808</v>
      </c>
      <c r="L34" s="20" t="n">
        <v>29.07864745</v>
      </c>
      <c r="M34" s="18" t="n">
        <v>315.53995516</v>
      </c>
      <c r="N34" s="20" t="n">
        <v>52.41233374</v>
      </c>
      <c r="O34" s="18" t="s">
        <v>481</v>
      </c>
      <c r="P34" s="20" t="s">
        <v>481</v>
      </c>
      <c r="Q34" s="18" t="s">
        <v>481</v>
      </c>
      <c r="R34" s="20" t="s">
        <v>481</v>
      </c>
      <c r="S34" s="18" t="s">
        <v>481</v>
      </c>
      <c r="T34" s="20" t="s">
        <v>481</v>
      </c>
      <c r="U34" s="18" t="s">
        <v>481</v>
      </c>
      <c r="V34" s="20" t="s">
        <v>481</v>
      </c>
      <c r="W34" s="18" t="n">
        <v>402.02217042</v>
      </c>
      <c r="X34" s="20" t="n">
        <v>23.95449459</v>
      </c>
    </row>
    <row r="35" spans="1:24">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row>
    <row r="36" spans="1:24">
      <c r="A36" s="15" t="s">
        <v>511</v>
      </c>
      <c r="B36" s="17" t="n">
        <v>6736</v>
      </c>
      <c r="C36" s="18">
        <f>(26.0/B36*100)</f>
        <v/>
      </c>
      <c r="D36" s="19" t="n">
        <v>6710</v>
      </c>
      <c r="E36" s="18" t="n">
        <v>492.19639394</v>
      </c>
      <c r="F36" s="20" t="n">
        <v>3.41634635</v>
      </c>
      <c r="G36" s="18" t="n">
        <v>477.67144724</v>
      </c>
      <c r="H36" s="20" t="n">
        <v>6.0213546</v>
      </c>
      <c r="I36" s="18" t="n">
        <v>446.95830228</v>
      </c>
      <c r="J36" s="20" t="n">
        <v>4.57790876</v>
      </c>
      <c r="K36" s="18" t="n">
        <v>446.94515141</v>
      </c>
      <c r="L36" s="20" t="n">
        <v>5.90309655</v>
      </c>
      <c r="M36" s="18" t="n">
        <v>404.37852289</v>
      </c>
      <c r="N36" s="20" t="n">
        <v>9.98113674</v>
      </c>
      <c r="O36" s="18" t="s">
        <v>481</v>
      </c>
      <c r="P36" s="20" t="s">
        <v>481</v>
      </c>
      <c r="Q36" s="18" t="s">
        <v>481</v>
      </c>
      <c r="R36" s="20" t="s">
        <v>481</v>
      </c>
      <c r="S36" s="18" t="s">
        <v>481</v>
      </c>
      <c r="T36" s="20" t="s">
        <v>481</v>
      </c>
      <c r="U36" s="18" t="s">
        <v>481</v>
      </c>
      <c r="V36" s="20" t="s">
        <v>481</v>
      </c>
      <c r="W36" s="18" t="n">
        <v>409.44617498</v>
      </c>
      <c r="X36" s="20" t="n">
        <v>13.21518698</v>
      </c>
    </row>
    <row r="37" spans="1:24">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row>
    <row r="38" spans="1:24">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row>
    <row r="39" spans="1:24">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row>
    <row r="40" spans="1:24">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row>
    <row r="41" spans="1:24">
      <c r="A41" s="15" t="s">
        <v>516</v>
      </c>
      <c r="B41" s="17" t="n">
        <v>5712</v>
      </c>
      <c r="C41" s="18">
        <f>(40.0/B41*100)</f>
        <v/>
      </c>
      <c r="D41" s="19" t="n">
        <v>5672</v>
      </c>
      <c r="E41" s="18" t="n">
        <v>499.63975044</v>
      </c>
      <c r="F41" s="20" t="n">
        <v>3.70173965</v>
      </c>
      <c r="G41" s="18" t="s">
        <v>481</v>
      </c>
      <c r="H41" s="20" t="s">
        <v>481</v>
      </c>
      <c r="I41" s="18" t="n">
        <v>438.59598218</v>
      </c>
      <c r="J41" s="20" t="n">
        <v>6.56633099</v>
      </c>
      <c r="K41" s="18" t="n">
        <v>439.52755642</v>
      </c>
      <c r="L41" s="20" t="n">
        <v>10.4189259</v>
      </c>
      <c r="M41" s="18" t="n">
        <v>458.51604917</v>
      </c>
      <c r="N41" s="20" t="n">
        <v>11.22731854</v>
      </c>
      <c r="O41" s="18" t="s">
        <v>481</v>
      </c>
      <c r="P41" s="20" t="s">
        <v>481</v>
      </c>
      <c r="Q41" s="18" t="s">
        <v>481</v>
      </c>
      <c r="R41" s="20" t="s">
        <v>481</v>
      </c>
      <c r="S41" s="18" t="s">
        <v>481</v>
      </c>
      <c r="T41" s="20" t="s">
        <v>481</v>
      </c>
      <c r="U41" s="18" t="s">
        <v>481</v>
      </c>
      <c r="V41" s="20" t="s">
        <v>481</v>
      </c>
      <c r="W41" s="18" t="n">
        <v>406.46337381</v>
      </c>
      <c r="X41" s="20" t="n">
        <v>20.72387612</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row>
    <row r="45" spans="1:24">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row>
    <row r="46" spans="1:24">
      <c r="A46" s="15" t="s">
        <v>521</v>
      </c>
      <c r="B46" s="17" t="n">
        <v>23141</v>
      </c>
      <c r="C46" s="18">
        <f>(1128.0/B46*100)</f>
        <v/>
      </c>
      <c r="D46" s="19" t="n">
        <v>22013</v>
      </c>
      <c r="E46" s="18" t="n">
        <v>420.367399</v>
      </c>
      <c r="F46" s="20" t="n">
        <v>5.07783634</v>
      </c>
      <c r="G46" s="18" t="n">
        <v>416.17430175</v>
      </c>
      <c r="H46" s="20" t="n">
        <v>6.54089566</v>
      </c>
      <c r="I46" s="18" t="n">
        <v>375.83394872</v>
      </c>
      <c r="J46" s="20" t="n">
        <v>5.0613889</v>
      </c>
      <c r="K46" s="18" t="n">
        <v>371.35761876</v>
      </c>
      <c r="L46" s="20" t="n">
        <v>5.78105234</v>
      </c>
      <c r="M46" s="18" t="n">
        <v>377.38111716</v>
      </c>
      <c r="N46" s="20" t="n">
        <v>6.65969528</v>
      </c>
      <c r="O46" s="18" t="s">
        <v>481</v>
      </c>
      <c r="P46" s="20" t="s">
        <v>481</v>
      </c>
      <c r="Q46" s="18" t="s">
        <v>481</v>
      </c>
      <c r="R46" s="20" t="s">
        <v>481</v>
      </c>
      <c r="S46" s="18" t="s">
        <v>481</v>
      </c>
      <c r="T46" s="20" t="s">
        <v>481</v>
      </c>
      <c r="U46" s="18" t="s">
        <v>481</v>
      </c>
      <c r="V46" s="20" t="s">
        <v>481</v>
      </c>
      <c r="W46" s="18" t="n">
        <v>335.63396383</v>
      </c>
      <c r="X46" s="20" t="n">
        <v>6.62633837</v>
      </c>
    </row>
    <row r="47" spans="1:24">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row>
    <row r="48" spans="1:24">
      <c r="A48" s="15" t="s">
        <v>523</v>
      </c>
      <c r="B48" s="17" t="n">
        <v>9841</v>
      </c>
      <c r="C48" s="18">
        <f>(7.0/B48*100)</f>
        <v/>
      </c>
      <c r="D48" s="19" t="n">
        <v>9834</v>
      </c>
      <c r="E48" s="18" t="n">
        <v>626.8632966</v>
      </c>
      <c r="F48" s="20" t="n">
        <v>10.56383891</v>
      </c>
      <c r="G48" s="18" t="n">
        <v>613.24358932</v>
      </c>
      <c r="H48" s="20" t="n">
        <v>7.80274292</v>
      </c>
      <c r="I48" s="18" t="n">
        <v>545.30662018</v>
      </c>
      <c r="J48" s="20" t="n">
        <v>6.70484223</v>
      </c>
      <c r="K48" s="18" t="n">
        <v>558.86898917</v>
      </c>
      <c r="L48" s="20" t="n">
        <v>7.22228734</v>
      </c>
      <c r="M48" s="18" t="n">
        <v>528.28062937</v>
      </c>
      <c r="N48" s="20" t="n">
        <v>7.31438976</v>
      </c>
      <c r="O48" s="18" t="s">
        <v>481</v>
      </c>
      <c r="P48" s="20" t="s">
        <v>481</v>
      </c>
      <c r="Q48" s="18" t="s">
        <v>481</v>
      </c>
      <c r="R48" s="20" t="s">
        <v>481</v>
      </c>
      <c r="S48" s="18" t="s">
        <v>481</v>
      </c>
      <c r="T48" s="20" t="s">
        <v>481</v>
      </c>
      <c r="U48" s="18" t="s">
        <v>481</v>
      </c>
      <c r="V48" s="20" t="s">
        <v>481</v>
      </c>
      <c r="W48" s="18" t="n">
        <v>515.8182854200001</v>
      </c>
      <c r="X48" s="20" t="n">
        <v>49.04317264</v>
      </c>
    </row>
    <row r="49" spans="1:24">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row>
    <row r="50" spans="1:24">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row>
    <row r="51" spans="1:24">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row>
    <row r="52" spans="1:24">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row>
    <row r="53" spans="1:24">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row>
    <row r="54" spans="1:24">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row>
    <row r="55" spans="1:24">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row>
    <row r="56" spans="1:24">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row>
    <row r="57" spans="1:24">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row>
    <row r="58" spans="1:24">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row>
    <row r="59" spans="1:24">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row>
    <row r="60" spans="1:24">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row>
    <row r="61" spans="1:24">
      <c r="A61" s="15" t="s">
        <v>536</v>
      </c>
      <c r="B61" s="17" t="n">
        <v>6525</v>
      </c>
      <c r="C61" s="18">
        <f>(135.0/B61*100)</f>
        <v/>
      </c>
      <c r="D61" s="19" t="n">
        <v>6390</v>
      </c>
      <c r="E61" s="18" t="n">
        <v>464.7310589</v>
      </c>
      <c r="F61" s="20" t="n">
        <v>3.62815045</v>
      </c>
      <c r="G61" s="18" t="n">
        <v>444.02240588</v>
      </c>
      <c r="H61" s="20" t="n">
        <v>3.53970955</v>
      </c>
      <c r="I61" s="18" t="n">
        <v>421.98652325</v>
      </c>
      <c r="J61" s="20" t="n">
        <v>5.61312517</v>
      </c>
      <c r="K61" s="18" t="n">
        <v>406.90851637</v>
      </c>
      <c r="L61" s="20" t="n">
        <v>15.08845138</v>
      </c>
      <c r="M61" s="18" t="n">
        <v>367.00994178</v>
      </c>
      <c r="N61" s="20" t="n">
        <v>28.59668407</v>
      </c>
      <c r="O61" s="18" t="s">
        <v>481</v>
      </c>
      <c r="P61" s="20" t="s">
        <v>481</v>
      </c>
      <c r="Q61" s="18" t="s">
        <v>481</v>
      </c>
      <c r="R61" s="20" t="s">
        <v>481</v>
      </c>
      <c r="S61" s="18" t="s">
        <v>481</v>
      </c>
      <c r="T61" s="20" t="s">
        <v>481</v>
      </c>
      <c r="U61" s="18" t="s">
        <v>481</v>
      </c>
      <c r="V61" s="20" t="s">
        <v>481</v>
      </c>
      <c r="W61" s="18" t="n">
        <v>407.46269728</v>
      </c>
      <c r="X61" s="20" t="n">
        <v>9.639510639999999</v>
      </c>
    </row>
    <row r="62" spans="1:24">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row>
    <row r="63" spans="1:24">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row>
    <row r="64" spans="1:24">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row>
    <row r="65" spans="1:24">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row>
    <row r="66" spans="1:24">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row>
    <row r="67" spans="1:24">
      <c r="A67" s="15" t="s">
        <v>542</v>
      </c>
      <c r="B67" s="17" t="n">
        <v>6971</v>
      </c>
      <c r="C67" s="18">
        <f>(21.0/B67*100)</f>
        <v/>
      </c>
      <c r="D67" s="19" t="n">
        <v>6950</v>
      </c>
      <c r="E67" s="18" t="n">
        <v>444.42403039</v>
      </c>
      <c r="F67" s="20" t="n">
        <v>4.09852464</v>
      </c>
      <c r="G67" s="18" t="n">
        <v>383.87623585</v>
      </c>
      <c r="H67" s="20" t="n">
        <v>4.94504569</v>
      </c>
      <c r="I67" s="18" t="n">
        <v>359.83281976</v>
      </c>
      <c r="J67" s="20" t="n">
        <v>4.71155066</v>
      </c>
      <c r="K67" s="18" t="n">
        <v>357.2831405</v>
      </c>
      <c r="L67" s="20" t="n">
        <v>4.66710533</v>
      </c>
      <c r="M67" s="18" t="n">
        <v>336.30049347</v>
      </c>
      <c r="N67" s="20" t="n">
        <v>6.90260202</v>
      </c>
      <c r="O67" s="18" t="s">
        <v>481</v>
      </c>
      <c r="P67" s="20" t="s">
        <v>481</v>
      </c>
      <c r="Q67" s="18" t="s">
        <v>481</v>
      </c>
      <c r="R67" s="20" t="s">
        <v>481</v>
      </c>
      <c r="S67" s="18" t="s">
        <v>481</v>
      </c>
      <c r="T67" s="20" t="s">
        <v>481</v>
      </c>
      <c r="U67" s="18" t="s">
        <v>481</v>
      </c>
      <c r="V67" s="20" t="s">
        <v>481</v>
      </c>
      <c r="W67" s="18" t="n">
        <v>338.22821462</v>
      </c>
      <c r="X67" s="20" t="n">
        <v>20.2410394</v>
      </c>
    </row>
    <row r="68" spans="1:24">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row>
    <row r="69" spans="1:24">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row>
    <row r="70" spans="1:24">
      <c r="A70" s="15" t="s">
        <v>545</v>
      </c>
      <c r="B70" s="17" t="n">
        <v>6036</v>
      </c>
      <c r="C70" s="18">
        <f>(223.0/B70*100)</f>
        <v/>
      </c>
      <c r="D70" s="19" t="n">
        <v>5813</v>
      </c>
      <c r="E70" s="18" t="n">
        <v>518.5376475</v>
      </c>
      <c r="F70" s="20" t="n">
        <v>3.55660042</v>
      </c>
      <c r="G70" s="18" t="n">
        <v>527.56430703</v>
      </c>
      <c r="H70" s="20" t="n">
        <v>3.81655743</v>
      </c>
      <c r="I70" s="18" t="n">
        <v>479.18720501</v>
      </c>
      <c r="J70" s="20" t="n">
        <v>4.79592893</v>
      </c>
      <c r="K70" s="18" t="n">
        <v>458.83588237</v>
      </c>
      <c r="L70" s="20" t="n">
        <v>31.18057088</v>
      </c>
      <c r="M70" s="18" t="n">
        <v>415.71920113</v>
      </c>
      <c r="N70" s="20" t="n">
        <v>43.70994619</v>
      </c>
      <c r="O70" s="18" t="s">
        <v>481</v>
      </c>
      <c r="P70" s="20" t="s">
        <v>481</v>
      </c>
      <c r="Q70" s="18" t="s">
        <v>481</v>
      </c>
      <c r="R70" s="20" t="s">
        <v>481</v>
      </c>
      <c r="S70" s="18" t="s">
        <v>481</v>
      </c>
      <c r="T70" s="20" t="s">
        <v>481</v>
      </c>
      <c r="U70" s="18" t="s">
        <v>481</v>
      </c>
      <c r="V70" s="20" t="s">
        <v>481</v>
      </c>
      <c r="W70" s="18" t="n">
        <v>465.11868779</v>
      </c>
      <c r="X70" s="20" t="n">
        <v>13.53243988</v>
      </c>
    </row>
    <row r="71" spans="1:24">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row>
    <row r="72" spans="1:24">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row>
    <row r="73" spans="1:24">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row>
    <row r="74" spans="1:24">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row>
    <row r="75" spans="1:24">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row>
    <row r="76" spans="1:24">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row>
    <row r="77" spans="1:24">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row>
    <row r="78" spans="1:24">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row>
    <row customHeight="1" ht="25" r="79" spans="1:24">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row>
    <row r="80" spans="1:24">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row>
    <row r="81" spans="1:24">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row customHeight="1" ht="30" r="97" spans="1:24">
      <c r="A97" s="25" t="s">
        <v>571</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597</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483.14542651</v>
      </c>
      <c r="F7" s="20" t="n">
        <v>6.19308698</v>
      </c>
      <c r="G7" s="18" t="n">
        <v>514.30434648</v>
      </c>
      <c r="H7" s="20" t="n">
        <v>2.06156459</v>
      </c>
      <c r="I7" s="18" t="s">
        <v>481</v>
      </c>
      <c r="J7" s="20" t="s">
        <v>481</v>
      </c>
      <c r="K7" s="18" t="s">
        <v>481</v>
      </c>
      <c r="L7" s="20" t="s">
        <v>481</v>
      </c>
      <c r="M7" s="18" t="s">
        <v>481</v>
      </c>
      <c r="N7" s="20" t="s">
        <v>481</v>
      </c>
      <c r="O7" s="18" t="s">
        <v>481</v>
      </c>
      <c r="P7" s="20" t="s">
        <v>481</v>
      </c>
      <c r="Q7" s="18" t="n">
        <v>477.66386081</v>
      </c>
      <c r="R7" s="20" t="n">
        <v>3.05112363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(49.0/B9*100)</f>
        <v/>
      </c>
      <c r="D9" s="19" t="n">
        <v>5626</v>
      </c>
      <c r="E9" s="18" t="n">
        <v>532.60195158</v>
      </c>
      <c r="F9" s="20" t="n">
        <v>9.19096682</v>
      </c>
      <c r="G9" s="18" t="n">
        <v>551.6956750000001</v>
      </c>
      <c r="H9" s="20" t="n">
        <v>3.08151567</v>
      </c>
      <c r="I9" s="18" t="s">
        <v>481</v>
      </c>
      <c r="J9" s="20" t="s">
        <v>481</v>
      </c>
      <c r="K9" s="18" t="s">
        <v>481</v>
      </c>
      <c r="L9" s="20" t="s">
        <v>481</v>
      </c>
      <c r="M9" s="18" t="s">
        <v>481</v>
      </c>
      <c r="N9" s="20" t="s">
        <v>481</v>
      </c>
      <c r="O9" s="18" t="s">
        <v>481</v>
      </c>
      <c r="P9" s="20" t="s">
        <v>481</v>
      </c>
      <c r="Q9" s="18" t="n">
        <v>496.07386195</v>
      </c>
      <c r="R9" s="20" t="n">
        <v>6.17061456</v>
      </c>
    </row>
    <row r="10" spans="1:18">
      <c r="A10" s="15" t="s">
        <v>485</v>
      </c>
      <c r="B10" s="17" t="n">
        <v>13082</v>
      </c>
      <c r="C10" s="18">
        <f>(313.0/B10*100)</f>
        <v/>
      </c>
      <c r="D10" s="19" t="n">
        <v>12769</v>
      </c>
      <c r="E10" s="18" t="n">
        <v>528.64316856</v>
      </c>
      <c r="F10" s="20" t="n">
        <v>8.4911993</v>
      </c>
      <c r="G10" s="18" t="n">
        <v>541.86398331</v>
      </c>
      <c r="H10" s="20" t="n">
        <v>4.5475557</v>
      </c>
      <c r="I10" s="18" t="s">
        <v>481</v>
      </c>
      <c r="J10" s="20" t="s">
        <v>481</v>
      </c>
      <c r="K10" s="18" t="s">
        <v>481</v>
      </c>
      <c r="L10" s="20" t="s">
        <v>481</v>
      </c>
      <c r="M10" s="18" t="s">
        <v>481</v>
      </c>
      <c r="N10" s="20" t="s">
        <v>481</v>
      </c>
      <c r="O10" s="18" t="s">
        <v>481</v>
      </c>
      <c r="P10" s="20" t="s">
        <v>481</v>
      </c>
      <c r="Q10" s="18" t="n">
        <v>513.69590071</v>
      </c>
      <c r="R10" s="20" t="n">
        <v>6.60747124</v>
      </c>
    </row>
    <row r="11" spans="1:18">
      <c r="A11" s="15" t="s">
        <v>486</v>
      </c>
      <c r="B11" s="17" t="n">
        <v>7053</v>
      </c>
      <c r="C11" s="18">
        <f>(45.0/B11*100)</f>
        <v/>
      </c>
      <c r="D11" s="19" t="n">
        <v>7008</v>
      </c>
      <c r="E11" s="18" t="n">
        <v>465.12080723</v>
      </c>
      <c r="F11" s="20" t="n">
        <v>7.64738011</v>
      </c>
      <c r="G11" s="18" t="n">
        <v>438.90207458</v>
      </c>
      <c r="H11" s="20" t="n">
        <v>4.21014944</v>
      </c>
      <c r="I11" s="18" t="s">
        <v>481</v>
      </c>
      <c r="J11" s="20" t="s">
        <v>481</v>
      </c>
      <c r="K11" s="18" t="s">
        <v>481</v>
      </c>
      <c r="L11" s="20" t="s">
        <v>481</v>
      </c>
      <c r="M11" s="18" t="s">
        <v>481</v>
      </c>
      <c r="N11" s="20" t="s">
        <v>481</v>
      </c>
      <c r="O11" s="18" t="s">
        <v>481</v>
      </c>
      <c r="P11" s="20" t="s">
        <v>481</v>
      </c>
      <c r="Q11" s="18" t="n">
        <v>397.50230941</v>
      </c>
      <c r="R11" s="20" t="n">
        <v>4.99993798</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469.98058278</v>
      </c>
      <c r="F23" s="20" t="n">
        <v>10.06652364</v>
      </c>
      <c r="G23" s="18" t="n">
        <v>490.63818316</v>
      </c>
      <c r="H23" s="20" t="n">
        <v>2.9683851</v>
      </c>
      <c r="I23" s="18" t="s">
        <v>481</v>
      </c>
      <c r="J23" s="20" t="s">
        <v>481</v>
      </c>
      <c r="K23" s="18" t="s">
        <v>481</v>
      </c>
      <c r="L23" s="20" t="s">
        <v>481</v>
      </c>
      <c r="M23" s="18" t="s">
        <v>481</v>
      </c>
      <c r="N23" s="20" t="s">
        <v>481</v>
      </c>
      <c r="O23" s="18" t="s">
        <v>481</v>
      </c>
      <c r="P23" s="20" t="s">
        <v>481</v>
      </c>
      <c r="Q23" s="18" t="n">
        <v>449.96593343</v>
      </c>
      <c r="R23" s="20" t="n">
        <v>5.53523269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518.59599799</v>
      </c>
      <c r="F29" s="20" t="n">
        <v>13.24776724</v>
      </c>
      <c r="G29" s="18" t="n">
        <v>518.5295839200001</v>
      </c>
      <c r="H29" s="20" t="n">
        <v>3.12379807</v>
      </c>
      <c r="I29" s="18" t="s">
        <v>481</v>
      </c>
      <c r="J29" s="20" t="s">
        <v>481</v>
      </c>
      <c r="K29" s="18" t="s">
        <v>481</v>
      </c>
      <c r="L29" s="20" t="s">
        <v>481</v>
      </c>
      <c r="M29" s="18" t="s">
        <v>481</v>
      </c>
      <c r="N29" s="20" t="s">
        <v>481</v>
      </c>
      <c r="O29" s="18" t="s">
        <v>481</v>
      </c>
      <c r="P29" s="20" t="s">
        <v>481</v>
      </c>
      <c r="Q29" s="18" t="n">
        <v>469.19704879</v>
      </c>
      <c r="R29" s="20" t="n">
        <v>6.06401599</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462.61340829</v>
      </c>
      <c r="F32" s="20" t="n">
        <v>15.39673805</v>
      </c>
      <c r="G32" s="18" t="n">
        <v>487.23666769</v>
      </c>
      <c r="H32" s="20" t="n">
        <v>2.88563793</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410.79557264</v>
      </c>
      <c r="F34" s="20" t="n">
        <v>14.42015199</v>
      </c>
      <c r="G34" s="18" t="n">
        <v>454.14305708</v>
      </c>
      <c r="H34" s="20" t="n">
        <v>4.60030024</v>
      </c>
      <c r="I34" s="18" t="s">
        <v>481</v>
      </c>
      <c r="J34" s="20" t="s">
        <v>481</v>
      </c>
      <c r="K34" s="18" t="s">
        <v>481</v>
      </c>
      <c r="L34" s="20" t="s">
        <v>481</v>
      </c>
      <c r="M34" s="18" t="s">
        <v>481</v>
      </c>
      <c r="N34" s="20" t="s">
        <v>481</v>
      </c>
      <c r="O34" s="18" t="s">
        <v>481</v>
      </c>
      <c r="P34" s="20" t="s">
        <v>481</v>
      </c>
      <c r="Q34" s="18" t="n">
        <v>399.61782361</v>
      </c>
      <c r="R34" s="20" t="n">
        <v>7.90790465</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473.14263926</v>
      </c>
      <c r="F36" s="20" t="n">
        <v>7.603024</v>
      </c>
      <c r="G36" s="18" t="n">
        <v>471.29865091</v>
      </c>
      <c r="H36" s="20" t="n">
        <v>3.20344508</v>
      </c>
      <c r="I36" s="18" t="s">
        <v>481</v>
      </c>
      <c r="J36" s="20" t="s">
        <v>481</v>
      </c>
      <c r="K36" s="18" t="s">
        <v>481</v>
      </c>
      <c r="L36" s="20" t="s">
        <v>481</v>
      </c>
      <c r="M36" s="18" t="s">
        <v>481</v>
      </c>
      <c r="N36" s="20" t="s">
        <v>481</v>
      </c>
      <c r="O36" s="18" t="s">
        <v>481</v>
      </c>
      <c r="P36" s="20" t="s">
        <v>481</v>
      </c>
      <c r="Q36" s="18" t="n">
        <v>453.00780761</v>
      </c>
      <c r="R36" s="20" t="n">
        <v>5.07059353</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499.25714148</v>
      </c>
      <c r="F41" s="20" t="n">
        <v>6.28859923</v>
      </c>
      <c r="G41" s="18" t="n">
        <v>490.83185291</v>
      </c>
      <c r="H41" s="20" t="n">
        <v>3.98060528</v>
      </c>
      <c r="I41" s="18" t="s">
        <v>481</v>
      </c>
      <c r="J41" s="20" t="s">
        <v>481</v>
      </c>
      <c r="K41" s="18" t="s">
        <v>481</v>
      </c>
      <c r="L41" s="20" t="s">
        <v>481</v>
      </c>
      <c r="M41" s="18" t="s">
        <v>481</v>
      </c>
      <c r="N41" s="20" t="s">
        <v>481</v>
      </c>
      <c r="O41" s="18" t="s">
        <v>481</v>
      </c>
      <c r="P41" s="20" t="s">
        <v>481</v>
      </c>
      <c r="Q41" s="18" t="n">
        <v>464.25436688</v>
      </c>
      <c r="R41" s="20" t="n">
        <v>7.60997642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(1130.0/B46*100)</f>
        <v/>
      </c>
      <c r="D46" s="19" t="n">
        <v>22011</v>
      </c>
      <c r="E46" s="18" t="n">
        <v>411.76698105</v>
      </c>
      <c r="F46" s="20" t="n">
        <v>7.61655219</v>
      </c>
      <c r="G46" s="18" t="n">
        <v>400.04905679</v>
      </c>
      <c r="H46" s="20" t="n">
        <v>3.65331671</v>
      </c>
      <c r="I46" s="18" t="s">
        <v>481</v>
      </c>
      <c r="J46" s="20" t="s">
        <v>481</v>
      </c>
      <c r="K46" s="18" t="s">
        <v>481</v>
      </c>
      <c r="L46" s="20" t="s">
        <v>481</v>
      </c>
      <c r="M46" s="18" t="s">
        <v>481</v>
      </c>
      <c r="N46" s="20" t="s">
        <v>481</v>
      </c>
      <c r="O46" s="18" t="s">
        <v>481</v>
      </c>
      <c r="P46" s="20" t="s">
        <v>481</v>
      </c>
      <c r="Q46" s="18" t="n">
        <v>354.11016098</v>
      </c>
      <c r="R46" s="20" t="n">
        <v>6.46794645</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596.89291665</v>
      </c>
      <c r="F48" s="20" t="n">
        <v>29.14578392</v>
      </c>
      <c r="G48" s="18" t="n">
        <v>567.47186063</v>
      </c>
      <c r="H48" s="20" t="n">
        <v>5.90560441</v>
      </c>
      <c r="I48" s="18" t="s">
        <v>481</v>
      </c>
      <c r="J48" s="20" t="s">
        <v>481</v>
      </c>
      <c r="K48" s="18" t="s">
        <v>481</v>
      </c>
      <c r="L48" s="20" t="s">
        <v>481</v>
      </c>
      <c r="M48" s="18" t="s">
        <v>481</v>
      </c>
      <c r="N48" s="20" t="s">
        <v>481</v>
      </c>
      <c r="O48" s="18" t="s">
        <v>481</v>
      </c>
      <c r="P48" s="20" t="s">
        <v>481</v>
      </c>
      <c r="Q48" s="18" t="n">
        <v>523.50857475</v>
      </c>
      <c r="R48" s="20" t="n">
        <v>13.99968432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411.00883996</v>
      </c>
      <c r="F61" s="20" t="n">
        <v>8.418327509999999</v>
      </c>
      <c r="G61" s="18" t="n">
        <v>459.10061441</v>
      </c>
      <c r="H61" s="20" t="n">
        <v>3.12160528</v>
      </c>
      <c r="I61" s="18" t="s">
        <v>481</v>
      </c>
      <c r="J61" s="20" t="s">
        <v>481</v>
      </c>
      <c r="K61" s="18" t="s">
        <v>481</v>
      </c>
      <c r="L61" s="20" t="s">
        <v>481</v>
      </c>
      <c r="M61" s="18" t="s">
        <v>481</v>
      </c>
      <c r="N61" s="20" t="s">
        <v>481</v>
      </c>
      <c r="O61" s="18" t="s">
        <v>481</v>
      </c>
      <c r="P61" s="20" t="s">
        <v>481</v>
      </c>
      <c r="Q61" s="18" t="n">
        <v>419.95101259</v>
      </c>
      <c r="R61" s="20" t="n">
        <v>4.54122695</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387.35112269</v>
      </c>
      <c r="F67" s="20" t="n">
        <v>8.29529471</v>
      </c>
      <c r="G67" s="18" t="n">
        <v>406.15482567</v>
      </c>
      <c r="H67" s="20" t="n">
        <v>3.39673323</v>
      </c>
      <c r="I67" s="18" t="s">
        <v>481</v>
      </c>
      <c r="J67" s="20" t="s">
        <v>481</v>
      </c>
      <c r="K67" s="18" t="s">
        <v>481</v>
      </c>
      <c r="L67" s="20" t="s">
        <v>481</v>
      </c>
      <c r="M67" s="18" t="s">
        <v>481</v>
      </c>
      <c r="N67" s="20" t="s">
        <v>481</v>
      </c>
      <c r="O67" s="18" t="s">
        <v>481</v>
      </c>
      <c r="P67" s="20" t="s">
        <v>481</v>
      </c>
      <c r="Q67" s="18" t="n">
        <v>382.71185191</v>
      </c>
      <c r="R67" s="20" t="n">
        <v>7.24692258</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477.40710966</v>
      </c>
      <c r="F70" s="20" t="n">
        <v>13.35939836</v>
      </c>
      <c r="G70" s="18" t="n">
        <v>520.89821051</v>
      </c>
      <c r="H70" s="20" t="n">
        <v>3.18301576</v>
      </c>
      <c r="I70" s="18" t="s">
        <v>481</v>
      </c>
      <c r="J70" s="20" t="s">
        <v>481</v>
      </c>
      <c r="K70" s="18" t="s">
        <v>481</v>
      </c>
      <c r="L70" s="20" t="s">
        <v>481</v>
      </c>
      <c r="M70" s="18" t="s">
        <v>481</v>
      </c>
      <c r="N70" s="20" t="s">
        <v>481</v>
      </c>
      <c r="O70" s="18" t="s">
        <v>481</v>
      </c>
      <c r="P70" s="20" t="s">
        <v>481</v>
      </c>
      <c r="Q70" s="18" t="n">
        <v>489.69574605</v>
      </c>
      <c r="R70" s="20" t="n">
        <v>5.26766374</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600</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545.60644659</v>
      </c>
      <c r="F7" s="20" t="n">
        <v>2.47556846</v>
      </c>
      <c r="G7" s="18" t="n">
        <v>492.18216629</v>
      </c>
      <c r="H7" s="20" t="n">
        <v>2.16191997</v>
      </c>
      <c r="I7" s="18" t="s">
        <v>481</v>
      </c>
      <c r="J7" s="20" t="s">
        <v>481</v>
      </c>
      <c r="K7" s="18" t="s">
        <v>481</v>
      </c>
      <c r="L7" s="20" t="s">
        <v>481</v>
      </c>
      <c r="M7" s="18" t="s">
        <v>481</v>
      </c>
      <c r="N7" s="20" t="s">
        <v>481</v>
      </c>
      <c r="O7" s="18" t="s">
        <v>481</v>
      </c>
      <c r="P7" s="20" t="s">
        <v>481</v>
      </c>
      <c r="Q7" s="18" t="n">
        <v>446.72773641</v>
      </c>
      <c r="R7" s="20" t="n">
        <v>3.93819055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(49.0/B9*100)</f>
        <v/>
      </c>
      <c r="D9" s="19" t="n">
        <v>5626</v>
      </c>
      <c r="E9" s="18" t="n">
        <v>583.0362010600001</v>
      </c>
      <c r="F9" s="20" t="n">
        <v>3.75523006</v>
      </c>
      <c r="G9" s="18" t="n">
        <v>532.53594386</v>
      </c>
      <c r="H9" s="20" t="n">
        <v>3.47665267</v>
      </c>
      <c r="I9" s="18" t="s">
        <v>481</v>
      </c>
      <c r="J9" s="20" t="s">
        <v>481</v>
      </c>
      <c r="K9" s="18" t="s">
        <v>481</v>
      </c>
      <c r="L9" s="20" t="s">
        <v>481</v>
      </c>
      <c r="M9" s="18" t="s">
        <v>481</v>
      </c>
      <c r="N9" s="20" t="s">
        <v>481</v>
      </c>
      <c r="O9" s="18" t="s">
        <v>481</v>
      </c>
      <c r="P9" s="20" t="s">
        <v>481</v>
      </c>
      <c r="Q9" s="18" t="n">
        <v>478.73415385</v>
      </c>
      <c r="R9" s="20" t="n">
        <v>7.05071469</v>
      </c>
    </row>
    <row r="10" spans="1:18">
      <c r="A10" s="15" t="s">
        <v>485</v>
      </c>
      <c r="B10" s="17" t="n">
        <v>13082</v>
      </c>
      <c r="C10" s="18">
        <f>(313.0/B10*100)</f>
        <v/>
      </c>
      <c r="D10" s="19" t="n">
        <v>12769</v>
      </c>
      <c r="E10" s="18" t="n">
        <v>554.91376384</v>
      </c>
      <c r="F10" s="20" t="n">
        <v>5.18959114</v>
      </c>
      <c r="G10" s="18" t="n">
        <v>525.46696506</v>
      </c>
      <c r="H10" s="20" t="n">
        <v>4.85841171</v>
      </c>
      <c r="I10" s="18" t="s">
        <v>481</v>
      </c>
      <c r="J10" s="20" t="s">
        <v>481</v>
      </c>
      <c r="K10" s="18" t="s">
        <v>481</v>
      </c>
      <c r="L10" s="20" t="s">
        <v>481</v>
      </c>
      <c r="M10" s="18" t="s">
        <v>481</v>
      </c>
      <c r="N10" s="20" t="s">
        <v>481</v>
      </c>
      <c r="O10" s="18" t="s">
        <v>481</v>
      </c>
      <c r="P10" s="20" t="s">
        <v>481</v>
      </c>
      <c r="Q10" s="18" t="n">
        <v>501.35177455</v>
      </c>
      <c r="R10" s="20" t="n">
        <v>7.8031159</v>
      </c>
    </row>
    <row r="11" spans="1:18">
      <c r="A11" s="15" t="s">
        <v>486</v>
      </c>
      <c r="B11" s="17" t="n">
        <v>7053</v>
      </c>
      <c r="C11" s="18">
        <f>(45.0/B11*100)</f>
        <v/>
      </c>
      <c r="D11" s="19" t="n">
        <v>7008</v>
      </c>
      <c r="E11" s="18" t="n">
        <v>475.11662736</v>
      </c>
      <c r="F11" s="20" t="n">
        <v>5.23627903</v>
      </c>
      <c r="G11" s="18" t="n">
        <v>431.78904653</v>
      </c>
      <c r="H11" s="20" t="n">
        <v>4.56983101</v>
      </c>
      <c r="I11" s="18" t="s">
        <v>481</v>
      </c>
      <c r="J11" s="20" t="s">
        <v>481</v>
      </c>
      <c r="K11" s="18" t="s">
        <v>481</v>
      </c>
      <c r="L11" s="20" t="s">
        <v>481</v>
      </c>
      <c r="M11" s="18" t="s">
        <v>481</v>
      </c>
      <c r="N11" s="20" t="s">
        <v>481</v>
      </c>
      <c r="O11" s="18" t="s">
        <v>481</v>
      </c>
      <c r="P11" s="20" t="s">
        <v>481</v>
      </c>
      <c r="Q11" s="18" t="n">
        <v>388.6624582</v>
      </c>
      <c r="R11" s="20" t="n">
        <v>4.92195006</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495.86339542</v>
      </c>
      <c r="F23" s="20" t="n">
        <v>4.10686656</v>
      </c>
      <c r="G23" s="18" t="n">
        <v>486.99244448</v>
      </c>
      <c r="H23" s="20" t="n">
        <v>3.15723813</v>
      </c>
      <c r="I23" s="18" t="s">
        <v>481</v>
      </c>
      <c r="J23" s="20" t="s">
        <v>481</v>
      </c>
      <c r="K23" s="18" t="s">
        <v>481</v>
      </c>
      <c r="L23" s="20" t="s">
        <v>481</v>
      </c>
      <c r="M23" s="18" t="s">
        <v>481</v>
      </c>
      <c r="N23" s="20" t="s">
        <v>481</v>
      </c>
      <c r="O23" s="18" t="s">
        <v>481</v>
      </c>
      <c r="P23" s="20" t="s">
        <v>481</v>
      </c>
      <c r="Q23" s="18" t="n">
        <v>439.74845562</v>
      </c>
      <c r="R23" s="20" t="n">
        <v>6.15679276</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552.81284578</v>
      </c>
      <c r="F29" s="20" t="n">
        <v>8.1336712</v>
      </c>
      <c r="G29" s="18" t="n">
        <v>515.1156157299999</v>
      </c>
      <c r="H29" s="20" t="n">
        <v>3.16497453</v>
      </c>
      <c r="I29" s="18" t="s">
        <v>481</v>
      </c>
      <c r="J29" s="20" t="s">
        <v>481</v>
      </c>
      <c r="K29" s="18" t="s">
        <v>481</v>
      </c>
      <c r="L29" s="20" t="s">
        <v>481</v>
      </c>
      <c r="M29" s="18" t="s">
        <v>481</v>
      </c>
      <c r="N29" s="20" t="s">
        <v>481</v>
      </c>
      <c r="O29" s="18" t="s">
        <v>481</v>
      </c>
      <c r="P29" s="20" t="s">
        <v>481</v>
      </c>
      <c r="Q29" s="18" t="n">
        <v>467.45223548</v>
      </c>
      <c r="R29" s="20" t="n">
        <v>6.24300763</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522.40474767</v>
      </c>
      <c r="F32" s="20" t="n">
        <v>5.36226071</v>
      </c>
      <c r="G32" s="18" t="n">
        <v>476.20969096</v>
      </c>
      <c r="H32" s="20" t="n">
        <v>2.78364727</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476.24911351</v>
      </c>
      <c r="F34" s="20" t="n">
        <v>6.20132596</v>
      </c>
      <c r="G34" s="18" t="n">
        <v>446.09981925</v>
      </c>
      <c r="H34" s="20" t="n">
        <v>4.76641723</v>
      </c>
      <c r="I34" s="18" t="s">
        <v>481</v>
      </c>
      <c r="J34" s="20" t="s">
        <v>481</v>
      </c>
      <c r="K34" s="18" t="s">
        <v>481</v>
      </c>
      <c r="L34" s="20" t="s">
        <v>481</v>
      </c>
      <c r="M34" s="18" t="s">
        <v>481</v>
      </c>
      <c r="N34" s="20" t="s">
        <v>481</v>
      </c>
      <c r="O34" s="18" t="s">
        <v>481</v>
      </c>
      <c r="P34" s="20" t="s">
        <v>481</v>
      </c>
      <c r="Q34" s="18" t="n">
        <v>376.95499691</v>
      </c>
      <c r="R34" s="20" t="n">
        <v>9.13253246</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497.25476202</v>
      </c>
      <c r="F36" s="20" t="n">
        <v>4.23550708</v>
      </c>
      <c r="G36" s="18" t="n">
        <v>461.57328891</v>
      </c>
      <c r="H36" s="20" t="n">
        <v>3.34085083</v>
      </c>
      <c r="I36" s="18" t="s">
        <v>481</v>
      </c>
      <c r="J36" s="20" t="s">
        <v>481</v>
      </c>
      <c r="K36" s="18" t="s">
        <v>481</v>
      </c>
      <c r="L36" s="20" t="s">
        <v>481</v>
      </c>
      <c r="M36" s="18" t="s">
        <v>481</v>
      </c>
      <c r="N36" s="20" t="s">
        <v>481</v>
      </c>
      <c r="O36" s="18" t="s">
        <v>481</v>
      </c>
      <c r="P36" s="20" t="s">
        <v>481</v>
      </c>
      <c r="Q36" s="18" t="n">
        <v>431.15186005</v>
      </c>
      <c r="R36" s="20" t="n">
        <v>5.85134304</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520.10568052</v>
      </c>
      <c r="F41" s="20" t="n">
        <v>5.04495684</v>
      </c>
      <c r="G41" s="18" t="n">
        <v>476.29691113</v>
      </c>
      <c r="H41" s="20" t="n">
        <v>4.18212004</v>
      </c>
      <c r="I41" s="18" t="s">
        <v>481</v>
      </c>
      <c r="J41" s="20" t="s">
        <v>481</v>
      </c>
      <c r="K41" s="18" t="s">
        <v>481</v>
      </c>
      <c r="L41" s="20" t="s">
        <v>481</v>
      </c>
      <c r="M41" s="18" t="s">
        <v>481</v>
      </c>
      <c r="N41" s="20" t="s">
        <v>481</v>
      </c>
      <c r="O41" s="18" t="s">
        <v>481</v>
      </c>
      <c r="P41" s="20" t="s">
        <v>481</v>
      </c>
      <c r="Q41" s="18" t="n">
        <v>449.19262126</v>
      </c>
      <c r="R41" s="20" t="n">
        <v>8.201929010000001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(1130.0/B46*100)</f>
        <v/>
      </c>
      <c r="D46" s="19" t="n">
        <v>22011</v>
      </c>
      <c r="E46" s="18" t="n">
        <v>441.82896007</v>
      </c>
      <c r="F46" s="20" t="n">
        <v>7.61003498</v>
      </c>
      <c r="G46" s="18" t="n">
        <v>396.06535826</v>
      </c>
      <c r="H46" s="20" t="n">
        <v>3.6255553</v>
      </c>
      <c r="I46" s="18" t="s">
        <v>481</v>
      </c>
      <c r="J46" s="20" t="s">
        <v>481</v>
      </c>
      <c r="K46" s="18" t="s">
        <v>481</v>
      </c>
      <c r="L46" s="20" t="s">
        <v>481</v>
      </c>
      <c r="M46" s="18" t="s">
        <v>481</v>
      </c>
      <c r="N46" s="20" t="s">
        <v>481</v>
      </c>
      <c r="O46" s="18" t="s">
        <v>481</v>
      </c>
      <c r="P46" s="20" t="s">
        <v>481</v>
      </c>
      <c r="Q46" s="18" t="n">
        <v>349.35475434</v>
      </c>
      <c r="R46" s="20" t="n">
        <v>5.91439863</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606.5709891400001</v>
      </c>
      <c r="F48" s="20" t="n">
        <v>17.46410487</v>
      </c>
      <c r="G48" s="18" t="n">
        <v>563.8339416699999</v>
      </c>
      <c r="H48" s="20" t="n">
        <v>5.56210821</v>
      </c>
      <c r="I48" s="18" t="s">
        <v>481</v>
      </c>
      <c r="J48" s="20" t="s">
        <v>481</v>
      </c>
      <c r="K48" s="18" t="s">
        <v>481</v>
      </c>
      <c r="L48" s="20" t="s">
        <v>481</v>
      </c>
      <c r="M48" s="18" t="s">
        <v>481</v>
      </c>
      <c r="N48" s="20" t="s">
        <v>481</v>
      </c>
      <c r="O48" s="18" t="s">
        <v>481</v>
      </c>
      <c r="P48" s="20" t="s">
        <v>481</v>
      </c>
      <c r="Q48" s="18" t="n">
        <v>513.67834901</v>
      </c>
      <c r="R48" s="20" t="n">
        <v>15.12064042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472.05805803</v>
      </c>
      <c r="F61" s="20" t="n">
        <v>4.44900423</v>
      </c>
      <c r="G61" s="18" t="n">
        <v>441.80310233</v>
      </c>
      <c r="H61" s="20" t="n">
        <v>3.35129428</v>
      </c>
      <c r="I61" s="18" t="s">
        <v>481</v>
      </c>
      <c r="J61" s="20" t="s">
        <v>481</v>
      </c>
      <c r="K61" s="18" t="s">
        <v>481</v>
      </c>
      <c r="L61" s="20" t="s">
        <v>481</v>
      </c>
      <c r="M61" s="18" t="s">
        <v>481</v>
      </c>
      <c r="N61" s="20" t="s">
        <v>481</v>
      </c>
      <c r="O61" s="18" t="s">
        <v>481</v>
      </c>
      <c r="P61" s="20" t="s">
        <v>481</v>
      </c>
      <c r="Q61" s="18" t="n">
        <v>406.22122835</v>
      </c>
      <c r="R61" s="20" t="n">
        <v>5.8215092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445.31664223</v>
      </c>
      <c r="F67" s="20" t="n">
        <v>7.86077768</v>
      </c>
      <c r="G67" s="18" t="n">
        <v>399.03301269</v>
      </c>
      <c r="H67" s="20" t="n">
        <v>3.17217861</v>
      </c>
      <c r="I67" s="18" t="s">
        <v>481</v>
      </c>
      <c r="J67" s="20" t="s">
        <v>481</v>
      </c>
      <c r="K67" s="18" t="s">
        <v>481</v>
      </c>
      <c r="L67" s="20" t="s">
        <v>481</v>
      </c>
      <c r="M67" s="18" t="s">
        <v>481</v>
      </c>
      <c r="N67" s="20" t="s">
        <v>481</v>
      </c>
      <c r="O67" s="18" t="s">
        <v>481</v>
      </c>
      <c r="P67" s="20" t="s">
        <v>481</v>
      </c>
      <c r="Q67" s="18" t="n">
        <v>376.92124963</v>
      </c>
      <c r="R67" s="20" t="n">
        <v>6.91991756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525.71966974</v>
      </c>
      <c r="F70" s="20" t="n">
        <v>3.59710552</v>
      </c>
      <c r="G70" s="18" t="n">
        <v>508.7444697</v>
      </c>
      <c r="H70" s="20" t="n">
        <v>4.0410272</v>
      </c>
      <c r="I70" s="18" t="s">
        <v>481</v>
      </c>
      <c r="J70" s="20" t="s">
        <v>481</v>
      </c>
      <c r="K70" s="18" t="s">
        <v>481</v>
      </c>
      <c r="L70" s="20" t="s">
        <v>481</v>
      </c>
      <c r="M70" s="18" t="s">
        <v>481</v>
      </c>
      <c r="N70" s="20" t="s">
        <v>481</v>
      </c>
      <c r="O70" s="18" t="s">
        <v>481</v>
      </c>
      <c r="P70" s="20" t="s">
        <v>481</v>
      </c>
      <c r="Q70" s="18" t="n">
        <v>482.34693912</v>
      </c>
      <c r="R70" s="20" t="n">
        <v>6.00080896</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601</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502.55768956</v>
      </c>
      <c r="F7" s="20" t="n">
        <v>3.33385748</v>
      </c>
      <c r="G7" s="18" t="n">
        <v>513.42599304</v>
      </c>
      <c r="H7" s="20" t="n">
        <v>2.15439276</v>
      </c>
      <c r="I7" s="18" t="s">
        <v>481</v>
      </c>
      <c r="J7" s="20" t="s">
        <v>481</v>
      </c>
      <c r="K7" s="18" t="s">
        <v>481</v>
      </c>
      <c r="L7" s="20" t="s">
        <v>481</v>
      </c>
      <c r="M7" s="18" t="s">
        <v>481</v>
      </c>
      <c r="N7" s="20" t="s">
        <v>481</v>
      </c>
      <c r="O7" s="18" t="s">
        <v>481</v>
      </c>
      <c r="P7" s="20" t="s">
        <v>481</v>
      </c>
      <c r="Q7" s="18" t="n">
        <v>479.1594108</v>
      </c>
      <c r="R7" s="20" t="n">
        <v>3.3431061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(49.0/B9*100)</f>
        <v/>
      </c>
      <c r="D9" s="19" t="n">
        <v>5626</v>
      </c>
      <c r="E9" s="18" t="n">
        <v>556.9125802</v>
      </c>
      <c r="F9" s="20" t="n">
        <v>3.90243588</v>
      </c>
      <c r="G9" s="18" t="n">
        <v>545.66277457</v>
      </c>
      <c r="H9" s="20" t="n">
        <v>3.35406803</v>
      </c>
      <c r="I9" s="18" t="s">
        <v>481</v>
      </c>
      <c r="J9" s="20" t="s">
        <v>481</v>
      </c>
      <c r="K9" s="18" t="s">
        <v>481</v>
      </c>
      <c r="L9" s="20" t="s">
        <v>481</v>
      </c>
      <c r="M9" s="18" t="s">
        <v>481</v>
      </c>
      <c r="N9" s="20" t="s">
        <v>481</v>
      </c>
      <c r="O9" s="18" t="s">
        <v>481</v>
      </c>
      <c r="P9" s="20" t="s">
        <v>481</v>
      </c>
      <c r="Q9" s="18" t="n">
        <v>491.85829</v>
      </c>
      <c r="R9" s="20" t="n">
        <v>6.56180125</v>
      </c>
    </row>
    <row r="10" spans="1:18">
      <c r="A10" s="15" t="s">
        <v>485</v>
      </c>
      <c r="B10" s="17" t="n">
        <v>13082</v>
      </c>
      <c r="C10" s="18">
        <f>(313.0/B10*100)</f>
        <v/>
      </c>
      <c r="D10" s="19" t="n">
        <v>12769</v>
      </c>
      <c r="E10" s="18" t="n">
        <v>531.61369608</v>
      </c>
      <c r="F10" s="20" t="n">
        <v>4.91321904</v>
      </c>
      <c r="G10" s="18" t="n">
        <v>542.5390212900001</v>
      </c>
      <c r="H10" s="20" t="n">
        <v>5.56051871</v>
      </c>
      <c r="I10" s="18" t="s">
        <v>481</v>
      </c>
      <c r="J10" s="20" t="s">
        <v>481</v>
      </c>
      <c r="K10" s="18" t="s">
        <v>481</v>
      </c>
      <c r="L10" s="20" t="s">
        <v>481</v>
      </c>
      <c r="M10" s="18" t="s">
        <v>481</v>
      </c>
      <c r="N10" s="20" t="s">
        <v>481</v>
      </c>
      <c r="O10" s="18" t="s">
        <v>481</v>
      </c>
      <c r="P10" s="20" t="s">
        <v>481</v>
      </c>
      <c r="Q10" s="18" t="n">
        <v>519.52573577</v>
      </c>
      <c r="R10" s="20" t="n">
        <v>7.0997281</v>
      </c>
    </row>
    <row r="11" spans="1:18">
      <c r="A11" s="15" t="s">
        <v>486</v>
      </c>
      <c r="B11" s="17" t="n">
        <v>7053</v>
      </c>
      <c r="C11" s="18">
        <f>(45.0/B11*100)</f>
        <v/>
      </c>
      <c r="D11" s="19" t="n">
        <v>7008</v>
      </c>
      <c r="E11" s="18" t="n">
        <v>454.88817447</v>
      </c>
      <c r="F11" s="20" t="n">
        <v>5.80563851</v>
      </c>
      <c r="G11" s="18" t="n">
        <v>436.15908637</v>
      </c>
      <c r="H11" s="20" t="n">
        <v>4.23031173</v>
      </c>
      <c r="I11" s="18" t="s">
        <v>481</v>
      </c>
      <c r="J11" s="20" t="s">
        <v>481</v>
      </c>
      <c r="K11" s="18" t="s">
        <v>481</v>
      </c>
      <c r="L11" s="20" t="s">
        <v>481</v>
      </c>
      <c r="M11" s="18" t="s">
        <v>481</v>
      </c>
      <c r="N11" s="20" t="s">
        <v>481</v>
      </c>
      <c r="O11" s="18" t="s">
        <v>481</v>
      </c>
      <c r="P11" s="20" t="s">
        <v>481</v>
      </c>
      <c r="Q11" s="18" t="n">
        <v>394.39791882</v>
      </c>
      <c r="R11" s="20" t="n">
        <v>5.06539799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461.18714488</v>
      </c>
      <c r="F23" s="20" t="n">
        <v>5.09975984</v>
      </c>
      <c r="G23" s="18" t="n">
        <v>492.35339379</v>
      </c>
      <c r="H23" s="20" t="n">
        <v>3.01302941</v>
      </c>
      <c r="I23" s="18" t="s">
        <v>481</v>
      </c>
      <c r="J23" s="20" t="s">
        <v>481</v>
      </c>
      <c r="K23" s="18" t="s">
        <v>481</v>
      </c>
      <c r="L23" s="20" t="s">
        <v>481</v>
      </c>
      <c r="M23" s="18" t="s">
        <v>481</v>
      </c>
      <c r="N23" s="20" t="s">
        <v>481</v>
      </c>
      <c r="O23" s="18" t="s">
        <v>481</v>
      </c>
      <c r="P23" s="20" t="s">
        <v>481</v>
      </c>
      <c r="Q23" s="18" t="n">
        <v>449.45137298</v>
      </c>
      <c r="R23" s="20" t="n">
        <v>4.99396388</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520.77987924</v>
      </c>
      <c r="F29" s="20" t="n">
        <v>3.69824534</v>
      </c>
      <c r="G29" s="18" t="n">
        <v>513.0570933400001</v>
      </c>
      <c r="H29" s="20" t="n">
        <v>3.85345542</v>
      </c>
      <c r="I29" s="18" t="s">
        <v>481</v>
      </c>
      <c r="J29" s="20" t="s">
        <v>481</v>
      </c>
      <c r="K29" s="18" t="s">
        <v>481</v>
      </c>
      <c r="L29" s="20" t="s">
        <v>481</v>
      </c>
      <c r="M29" s="18" t="s">
        <v>481</v>
      </c>
      <c r="N29" s="20" t="s">
        <v>481</v>
      </c>
      <c r="O29" s="18" t="s">
        <v>481</v>
      </c>
      <c r="P29" s="20" t="s">
        <v>481</v>
      </c>
      <c r="Q29" s="18" t="n">
        <v>464.00364924</v>
      </c>
      <c r="R29" s="20" t="n">
        <v>8.23753441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s">
        <v>481</v>
      </c>
      <c r="F32" s="20" t="s">
        <v>481</v>
      </c>
      <c r="G32" s="18" t="n">
        <v>486.74973138</v>
      </c>
      <c r="H32" s="20" t="n">
        <v>2.91638982</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470.39421255</v>
      </c>
      <c r="F34" s="20" t="n">
        <v>5.81057655</v>
      </c>
      <c r="G34" s="18" t="n">
        <v>449.19143456</v>
      </c>
      <c r="H34" s="20" t="n">
        <v>4.79584022</v>
      </c>
      <c r="I34" s="18" t="s">
        <v>481</v>
      </c>
      <c r="J34" s="20" t="s">
        <v>481</v>
      </c>
      <c r="K34" s="18" t="s">
        <v>481</v>
      </c>
      <c r="L34" s="20" t="s">
        <v>481</v>
      </c>
      <c r="M34" s="18" t="s">
        <v>481</v>
      </c>
      <c r="N34" s="20" t="s">
        <v>481</v>
      </c>
      <c r="O34" s="18" t="s">
        <v>481</v>
      </c>
      <c r="P34" s="20" t="s">
        <v>481</v>
      </c>
      <c r="Q34" s="18" t="n">
        <v>388.39822576</v>
      </c>
      <c r="R34" s="20" t="n">
        <v>8.83237096</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469.26494152</v>
      </c>
      <c r="F36" s="20" t="n">
        <v>4.74843945</v>
      </c>
      <c r="G36" s="18" t="n">
        <v>471.64936739</v>
      </c>
      <c r="H36" s="20" t="n">
        <v>3.48392073</v>
      </c>
      <c r="I36" s="18" t="s">
        <v>481</v>
      </c>
      <c r="J36" s="20" t="s">
        <v>481</v>
      </c>
      <c r="K36" s="18" t="s">
        <v>481</v>
      </c>
      <c r="L36" s="20" t="s">
        <v>481</v>
      </c>
      <c r="M36" s="18" t="s">
        <v>481</v>
      </c>
      <c r="N36" s="20" t="s">
        <v>481</v>
      </c>
      <c r="O36" s="18" t="s">
        <v>481</v>
      </c>
      <c r="P36" s="20" t="s">
        <v>481</v>
      </c>
      <c r="Q36" s="18" t="n">
        <v>454.34053789</v>
      </c>
      <c r="R36" s="20" t="n">
        <v>5.16354931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495.89424962</v>
      </c>
      <c r="F41" s="20" t="n">
        <v>4.8824189</v>
      </c>
      <c r="G41" s="18" t="n">
        <v>488.78391341</v>
      </c>
      <c r="H41" s="20" t="n">
        <v>4.43182413</v>
      </c>
      <c r="I41" s="18" t="s">
        <v>481</v>
      </c>
      <c r="J41" s="20" t="s">
        <v>481</v>
      </c>
      <c r="K41" s="18" t="s">
        <v>481</v>
      </c>
      <c r="L41" s="20" t="s">
        <v>481</v>
      </c>
      <c r="M41" s="18" t="s">
        <v>481</v>
      </c>
      <c r="N41" s="20" t="s">
        <v>481</v>
      </c>
      <c r="O41" s="18" t="s">
        <v>481</v>
      </c>
      <c r="P41" s="20" t="s">
        <v>481</v>
      </c>
      <c r="Q41" s="18" t="n">
        <v>467.53043205</v>
      </c>
      <c r="R41" s="20" t="n">
        <v>8.001677770000001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(1130.0/B46*100)</f>
        <v/>
      </c>
      <c r="D46" s="19" t="n">
        <v>22011</v>
      </c>
      <c r="E46" s="18" t="n">
        <v>403.6140912</v>
      </c>
      <c r="F46" s="20" t="n">
        <v>8.89915588</v>
      </c>
      <c r="G46" s="18" t="n">
        <v>403.59607479</v>
      </c>
      <c r="H46" s="20" t="n">
        <v>3.76949773</v>
      </c>
      <c r="I46" s="18" t="s">
        <v>481</v>
      </c>
      <c r="J46" s="20" t="s">
        <v>481</v>
      </c>
      <c r="K46" s="18" t="s">
        <v>481</v>
      </c>
      <c r="L46" s="20" t="s">
        <v>481</v>
      </c>
      <c r="M46" s="18" t="s">
        <v>481</v>
      </c>
      <c r="N46" s="20" t="s">
        <v>481</v>
      </c>
      <c r="O46" s="18" t="s">
        <v>481</v>
      </c>
      <c r="P46" s="20" t="s">
        <v>481</v>
      </c>
      <c r="Q46" s="18" t="n">
        <v>354.12996655</v>
      </c>
      <c r="R46" s="20" t="n">
        <v>6.04083051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628.30144452</v>
      </c>
      <c r="F48" s="20" t="n">
        <v>13.92905429</v>
      </c>
      <c r="G48" s="18" t="n">
        <v>561.29577101</v>
      </c>
      <c r="H48" s="20" t="n">
        <v>5.57078039</v>
      </c>
      <c r="I48" s="18" t="s">
        <v>481</v>
      </c>
      <c r="J48" s="20" t="s">
        <v>481</v>
      </c>
      <c r="K48" s="18" t="s">
        <v>481</v>
      </c>
      <c r="L48" s="20" t="s">
        <v>481</v>
      </c>
      <c r="M48" s="18" t="s">
        <v>481</v>
      </c>
      <c r="N48" s="20" t="s">
        <v>481</v>
      </c>
      <c r="O48" s="18" t="s">
        <v>481</v>
      </c>
      <c r="P48" s="20" t="s">
        <v>481</v>
      </c>
      <c r="Q48" s="18" t="n">
        <v>511.28217001</v>
      </c>
      <c r="R48" s="20" t="n">
        <v>13.9219619</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455.64881057</v>
      </c>
      <c r="F61" s="20" t="n">
        <v>3.54146137</v>
      </c>
      <c r="G61" s="18" t="n">
        <v>456.71707312</v>
      </c>
      <c r="H61" s="20" t="n">
        <v>3.6156388</v>
      </c>
      <c r="I61" s="18" t="s">
        <v>481</v>
      </c>
      <c r="J61" s="20" t="s">
        <v>481</v>
      </c>
      <c r="K61" s="18" t="s">
        <v>481</v>
      </c>
      <c r="L61" s="20" t="s">
        <v>481</v>
      </c>
      <c r="M61" s="18" t="s">
        <v>481</v>
      </c>
      <c r="N61" s="20" t="s">
        <v>481</v>
      </c>
      <c r="O61" s="18" t="s">
        <v>481</v>
      </c>
      <c r="P61" s="20" t="s">
        <v>481</v>
      </c>
      <c r="Q61" s="18" t="n">
        <v>412.9849352</v>
      </c>
      <c r="R61" s="20" t="n">
        <v>4.82446061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442.3171791</v>
      </c>
      <c r="F67" s="20" t="n">
        <v>6.36240639</v>
      </c>
      <c r="G67" s="18" t="n">
        <v>400.18964335</v>
      </c>
      <c r="H67" s="20" t="n">
        <v>3.35740802</v>
      </c>
      <c r="I67" s="18" t="s">
        <v>481</v>
      </c>
      <c r="J67" s="20" t="s">
        <v>481</v>
      </c>
      <c r="K67" s="18" t="s">
        <v>481</v>
      </c>
      <c r="L67" s="20" t="s">
        <v>481</v>
      </c>
      <c r="M67" s="18" t="s">
        <v>481</v>
      </c>
      <c r="N67" s="20" t="s">
        <v>481</v>
      </c>
      <c r="O67" s="18" t="s">
        <v>481</v>
      </c>
      <c r="P67" s="20" t="s">
        <v>481</v>
      </c>
      <c r="Q67" s="18" t="n">
        <v>374.63810432</v>
      </c>
      <c r="R67" s="20" t="n">
        <v>7.20687555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511.25728769</v>
      </c>
      <c r="F70" s="20" t="n">
        <v>3.50543511</v>
      </c>
      <c r="G70" s="18" t="n">
        <v>526.22782602</v>
      </c>
      <c r="H70" s="20" t="n">
        <v>4.38284187</v>
      </c>
      <c r="I70" s="18" t="s">
        <v>481</v>
      </c>
      <c r="J70" s="20" t="s">
        <v>481</v>
      </c>
      <c r="K70" s="18" t="s">
        <v>481</v>
      </c>
      <c r="L70" s="20" t="s">
        <v>481</v>
      </c>
      <c r="M70" s="18" t="s">
        <v>481</v>
      </c>
      <c r="N70" s="20" t="s">
        <v>481</v>
      </c>
      <c r="O70" s="18" t="s">
        <v>481</v>
      </c>
      <c r="P70" s="20" t="s">
        <v>481</v>
      </c>
      <c r="Q70" s="18" t="n">
        <v>488.69583575</v>
      </c>
      <c r="R70" s="20" t="n">
        <v>5.41216747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602</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498.58314748</v>
      </c>
      <c r="F7" s="20" t="n">
        <v>3.50482981</v>
      </c>
      <c r="G7" s="18" t="n">
        <v>514.91015233</v>
      </c>
      <c r="H7" s="20" t="n">
        <v>2.08105003</v>
      </c>
      <c r="I7" s="18" t="s">
        <v>481</v>
      </c>
      <c r="J7" s="20" t="s">
        <v>481</v>
      </c>
      <c r="K7" s="18" t="s">
        <v>481</v>
      </c>
      <c r="L7" s="20" t="s">
        <v>481</v>
      </c>
      <c r="M7" s="18" t="s">
        <v>481</v>
      </c>
      <c r="N7" s="20" t="s">
        <v>481</v>
      </c>
      <c r="O7" s="18" t="s">
        <v>481</v>
      </c>
      <c r="P7" s="20" t="s">
        <v>481</v>
      </c>
      <c r="Q7" s="18" t="n">
        <v>478.40054148</v>
      </c>
      <c r="R7" s="20" t="n">
        <v>3.24874289</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(49.0/B9*100)</f>
        <v/>
      </c>
      <c r="D9" s="19" t="n">
        <v>5626</v>
      </c>
      <c r="E9" s="18" t="n">
        <v>503.43950409</v>
      </c>
      <c r="F9" s="20" t="n">
        <v>4.23422744</v>
      </c>
      <c r="G9" s="18" t="n">
        <v>565.57579279</v>
      </c>
      <c r="H9" s="20" t="n">
        <v>3.21573717</v>
      </c>
      <c r="I9" s="18" t="s">
        <v>481</v>
      </c>
      <c r="J9" s="20" t="s">
        <v>481</v>
      </c>
      <c r="K9" s="18" t="s">
        <v>481</v>
      </c>
      <c r="L9" s="20" t="s">
        <v>481</v>
      </c>
      <c r="M9" s="18" t="s">
        <v>481</v>
      </c>
      <c r="N9" s="20" t="s">
        <v>481</v>
      </c>
      <c r="O9" s="18" t="s">
        <v>481</v>
      </c>
      <c r="P9" s="20" t="s">
        <v>481</v>
      </c>
      <c r="Q9" s="18" t="n">
        <v>500.55098127</v>
      </c>
      <c r="R9" s="20" t="n">
        <v>6.5950002</v>
      </c>
    </row>
    <row r="10" spans="1:18">
      <c r="A10" s="15" t="s">
        <v>485</v>
      </c>
      <c r="B10" s="17" t="n">
        <v>13082</v>
      </c>
      <c r="C10" s="18">
        <f>(313.0/B10*100)</f>
        <v/>
      </c>
      <c r="D10" s="19" t="n">
        <v>12769</v>
      </c>
      <c r="E10" s="18" t="n">
        <v>511.66864248</v>
      </c>
      <c r="F10" s="20" t="n">
        <v>5.95560743</v>
      </c>
      <c r="G10" s="18" t="n">
        <v>546.95645479</v>
      </c>
      <c r="H10" s="20" t="n">
        <v>4.80139158</v>
      </c>
      <c r="I10" s="18" t="s">
        <v>481</v>
      </c>
      <c r="J10" s="20" t="s">
        <v>481</v>
      </c>
      <c r="K10" s="18" t="s">
        <v>481</v>
      </c>
      <c r="L10" s="20" t="s">
        <v>481</v>
      </c>
      <c r="M10" s="18" t="s">
        <v>481</v>
      </c>
      <c r="N10" s="20" t="s">
        <v>481</v>
      </c>
      <c r="O10" s="18" t="s">
        <v>481</v>
      </c>
      <c r="P10" s="20" t="s">
        <v>481</v>
      </c>
      <c r="Q10" s="18" t="n">
        <v>516.16979578</v>
      </c>
      <c r="R10" s="20" t="n">
        <v>6.97942323</v>
      </c>
    </row>
    <row r="11" spans="1:18">
      <c r="A11" s="15" t="s">
        <v>486</v>
      </c>
      <c r="B11" s="17" t="n">
        <v>7053</v>
      </c>
      <c r="C11" s="18">
        <f>(45.0/B11*100)</f>
        <v/>
      </c>
      <c r="D11" s="19" t="n">
        <v>7008</v>
      </c>
      <c r="E11" s="18" t="n">
        <v>453.4706402</v>
      </c>
      <c r="F11" s="20" t="n">
        <v>5.46465986</v>
      </c>
      <c r="G11" s="18" t="n">
        <v>436.26036292</v>
      </c>
      <c r="H11" s="20" t="n">
        <v>4.39322303</v>
      </c>
      <c r="I11" s="18" t="s">
        <v>481</v>
      </c>
      <c r="J11" s="20" t="s">
        <v>481</v>
      </c>
      <c r="K11" s="18" t="s">
        <v>481</v>
      </c>
      <c r="L11" s="20" t="s">
        <v>481</v>
      </c>
      <c r="M11" s="18" t="s">
        <v>481</v>
      </c>
      <c r="N11" s="20" t="s">
        <v>481</v>
      </c>
      <c r="O11" s="18" t="s">
        <v>481</v>
      </c>
      <c r="P11" s="20" t="s">
        <v>481</v>
      </c>
      <c r="Q11" s="18" t="n">
        <v>399.1793599</v>
      </c>
      <c r="R11" s="20" t="n">
        <v>5.0495048</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471.47953229</v>
      </c>
      <c r="F23" s="20" t="n">
        <v>3.2988669</v>
      </c>
      <c r="G23" s="18" t="n">
        <v>496.5154516</v>
      </c>
      <c r="H23" s="20" t="n">
        <v>3.4605425</v>
      </c>
      <c r="I23" s="18" t="s">
        <v>481</v>
      </c>
      <c r="J23" s="20" t="s">
        <v>481</v>
      </c>
      <c r="K23" s="18" t="s">
        <v>481</v>
      </c>
      <c r="L23" s="20" t="s">
        <v>481</v>
      </c>
      <c r="M23" s="18" t="s">
        <v>481</v>
      </c>
      <c r="N23" s="20" t="s">
        <v>481</v>
      </c>
      <c r="O23" s="18" t="s">
        <v>481</v>
      </c>
      <c r="P23" s="20" t="s">
        <v>481</v>
      </c>
      <c r="Q23" s="18" t="n">
        <v>452.13624319</v>
      </c>
      <c r="R23" s="20" t="n">
        <v>5.46299679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496.15757591</v>
      </c>
      <c r="F29" s="20" t="n">
        <v>3.78767204</v>
      </c>
      <c r="G29" s="18" t="n">
        <v>538.49937803</v>
      </c>
      <c r="H29" s="20" t="n">
        <v>3.93244811</v>
      </c>
      <c r="I29" s="18" t="s">
        <v>481</v>
      </c>
      <c r="J29" s="20" t="s">
        <v>481</v>
      </c>
      <c r="K29" s="18" t="s">
        <v>481</v>
      </c>
      <c r="L29" s="20" t="s">
        <v>481</v>
      </c>
      <c r="M29" s="18" t="s">
        <v>481</v>
      </c>
      <c r="N29" s="20" t="s">
        <v>481</v>
      </c>
      <c r="O29" s="18" t="s">
        <v>481</v>
      </c>
      <c r="P29" s="20" t="s">
        <v>481</v>
      </c>
      <c r="Q29" s="18" t="n">
        <v>482.07471797</v>
      </c>
      <c r="R29" s="20" t="n">
        <v>6.97545549</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519.93438093</v>
      </c>
      <c r="F32" s="20" t="n">
        <v>7.9298452</v>
      </c>
      <c r="G32" s="18" t="n">
        <v>485.29459596</v>
      </c>
      <c r="H32" s="20" t="n">
        <v>2.94014856</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432.97178392</v>
      </c>
      <c r="F34" s="20" t="n">
        <v>4.84071289</v>
      </c>
      <c r="G34" s="18" t="n">
        <v>457.36031552</v>
      </c>
      <c r="H34" s="20" t="n">
        <v>4.81950496</v>
      </c>
      <c r="I34" s="18" t="s">
        <v>481</v>
      </c>
      <c r="J34" s="20" t="s">
        <v>481</v>
      </c>
      <c r="K34" s="18" t="s">
        <v>481</v>
      </c>
      <c r="L34" s="20" t="s">
        <v>481</v>
      </c>
      <c r="M34" s="18" t="s">
        <v>481</v>
      </c>
      <c r="N34" s="20" t="s">
        <v>481</v>
      </c>
      <c r="O34" s="18" t="s">
        <v>481</v>
      </c>
      <c r="P34" s="20" t="s">
        <v>481</v>
      </c>
      <c r="Q34" s="18" t="n">
        <v>396.82047102</v>
      </c>
      <c r="R34" s="20" t="n">
        <v>9.79253937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468.63612539</v>
      </c>
      <c r="N36" s="20" t="n">
        <v>3.19409661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472.09412583</v>
      </c>
      <c r="F41" s="20" t="n">
        <v>5.63966939</v>
      </c>
      <c r="G41" s="18" t="n">
        <v>495.08355665</v>
      </c>
      <c r="H41" s="20" t="n">
        <v>4.07436045</v>
      </c>
      <c r="I41" s="18" t="s">
        <v>481</v>
      </c>
      <c r="J41" s="20" t="s">
        <v>481</v>
      </c>
      <c r="K41" s="18" t="s">
        <v>481</v>
      </c>
      <c r="L41" s="20" t="s">
        <v>481</v>
      </c>
      <c r="M41" s="18" t="s">
        <v>481</v>
      </c>
      <c r="N41" s="20" t="s">
        <v>481</v>
      </c>
      <c r="O41" s="18" t="s">
        <v>481</v>
      </c>
      <c r="P41" s="20" t="s">
        <v>481</v>
      </c>
      <c r="Q41" s="18" t="n">
        <v>472.36688686</v>
      </c>
      <c r="R41" s="20" t="n">
        <v>7.09217255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(1130.0/B46*100)</f>
        <v/>
      </c>
      <c r="D46" s="19" t="n">
        <v>22011</v>
      </c>
      <c r="E46" s="18" t="n">
        <v>407.62954076</v>
      </c>
      <c r="F46" s="20" t="n">
        <v>5.86950533</v>
      </c>
      <c r="G46" s="18" t="n">
        <v>401.99794405</v>
      </c>
      <c r="H46" s="20" t="n">
        <v>3.81544218</v>
      </c>
      <c r="I46" s="18" t="s">
        <v>481</v>
      </c>
      <c r="J46" s="20" t="s">
        <v>481</v>
      </c>
      <c r="K46" s="18" t="s">
        <v>481</v>
      </c>
      <c r="L46" s="20" t="s">
        <v>481</v>
      </c>
      <c r="M46" s="18" t="s">
        <v>481</v>
      </c>
      <c r="N46" s="20" t="s">
        <v>481</v>
      </c>
      <c r="O46" s="18" t="s">
        <v>481</v>
      </c>
      <c r="P46" s="20" t="s">
        <v>481</v>
      </c>
      <c r="Q46" s="18" t="n">
        <v>350.62565598</v>
      </c>
      <c r="R46" s="20" t="n">
        <v>5.92242521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616.28863839</v>
      </c>
      <c r="F48" s="20" t="n">
        <v>9.379321470000001</v>
      </c>
      <c r="G48" s="18" t="n">
        <v>562.5579246</v>
      </c>
      <c r="H48" s="20" t="n">
        <v>5.84538172</v>
      </c>
      <c r="I48" s="18" t="s">
        <v>481</v>
      </c>
      <c r="J48" s="20" t="s">
        <v>481</v>
      </c>
      <c r="K48" s="18" t="s">
        <v>481</v>
      </c>
      <c r="L48" s="20" t="s">
        <v>481</v>
      </c>
      <c r="M48" s="18" t="s">
        <v>481</v>
      </c>
      <c r="N48" s="20" t="s">
        <v>481</v>
      </c>
      <c r="O48" s="18" t="s">
        <v>481</v>
      </c>
      <c r="P48" s="20" t="s">
        <v>481</v>
      </c>
      <c r="Q48" s="18" t="n">
        <v>512.17398153</v>
      </c>
      <c r="R48" s="20" t="n">
        <v>14.14478153</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437.47097268</v>
      </c>
      <c r="F61" s="20" t="n">
        <v>3.48859551</v>
      </c>
      <c r="G61" s="18" t="n">
        <v>468.99351478</v>
      </c>
      <c r="H61" s="20" t="n">
        <v>3.72393878</v>
      </c>
      <c r="I61" s="18" t="s">
        <v>481</v>
      </c>
      <c r="J61" s="20" t="s">
        <v>481</v>
      </c>
      <c r="K61" s="18" t="s">
        <v>481</v>
      </c>
      <c r="L61" s="20" t="s">
        <v>481</v>
      </c>
      <c r="M61" s="18" t="s">
        <v>481</v>
      </c>
      <c r="N61" s="20" t="s">
        <v>481</v>
      </c>
      <c r="O61" s="18" t="s">
        <v>481</v>
      </c>
      <c r="P61" s="20" t="s">
        <v>481</v>
      </c>
      <c r="Q61" s="18" t="n">
        <v>419.31937308</v>
      </c>
      <c r="R61" s="20" t="n">
        <v>4.90866132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429.38013353</v>
      </c>
      <c r="F67" s="20" t="n">
        <v>4.59485</v>
      </c>
      <c r="G67" s="18" t="n">
        <v>394.86973173</v>
      </c>
      <c r="H67" s="20" t="n">
        <v>3.53704605</v>
      </c>
      <c r="I67" s="18" t="s">
        <v>481</v>
      </c>
      <c r="J67" s="20" t="s">
        <v>481</v>
      </c>
      <c r="K67" s="18" t="s">
        <v>481</v>
      </c>
      <c r="L67" s="20" t="s">
        <v>481</v>
      </c>
      <c r="M67" s="18" t="s">
        <v>481</v>
      </c>
      <c r="N67" s="20" t="s">
        <v>481</v>
      </c>
      <c r="O67" s="18" t="s">
        <v>481</v>
      </c>
      <c r="P67" s="20" t="s">
        <v>481</v>
      </c>
      <c r="Q67" s="18" t="n">
        <v>374.6655336</v>
      </c>
      <c r="R67" s="20" t="n">
        <v>7.4444499</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516.50820648</v>
      </c>
      <c r="F70" s="20" t="n">
        <v>4.79094616</v>
      </c>
      <c r="G70" s="18" t="n">
        <v>522.07262322</v>
      </c>
      <c r="H70" s="20" t="n">
        <v>3.3567395</v>
      </c>
      <c r="I70" s="18" t="s">
        <v>481</v>
      </c>
      <c r="J70" s="20" t="s">
        <v>481</v>
      </c>
      <c r="K70" s="18" t="s">
        <v>481</v>
      </c>
      <c r="L70" s="20" t="s">
        <v>481</v>
      </c>
      <c r="M70" s="18" t="s">
        <v>481</v>
      </c>
      <c r="N70" s="20" t="s">
        <v>481</v>
      </c>
      <c r="O70" s="18" t="s">
        <v>481</v>
      </c>
      <c r="P70" s="20" t="s">
        <v>481</v>
      </c>
      <c r="Q70" s="18" t="n">
        <v>487.47991444</v>
      </c>
      <c r="R70" s="20" t="n">
        <v>4.88940579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603</v>
      </c>
    </row>
    <row customHeight="1" ht="30" r="4" spans="1:24">
      <c r="A4" s="6" t="n"/>
      <c r="B4" s="7" t="s">
        <v>462</v>
      </c>
      <c r="C4" s="7" t="s">
        <v>463</v>
      </c>
      <c r="D4" s="8" t="s">
        <v>462</v>
      </c>
      <c r="E4" s="9" t="s">
        <v>592</v>
      </c>
      <c r="F4" s="10" t="n"/>
      <c r="G4" s="9" t="s">
        <v>593</v>
      </c>
      <c r="H4" s="10" t="n"/>
      <c r="I4" s="9" t="s">
        <v>594</v>
      </c>
      <c r="J4" s="10" t="n"/>
      <c r="K4" s="9" t="s">
        <v>595</v>
      </c>
      <c r="L4" s="10" t="n"/>
      <c r="M4" s="9" t="s">
        <v>604</v>
      </c>
      <c r="N4" s="10" t="n"/>
      <c r="O4" s="9" t="s">
        <v>585</v>
      </c>
      <c r="P4" s="10" t="n"/>
      <c r="Q4" s="9" t="s">
        <v>586</v>
      </c>
      <c r="R4" s="10" t="n"/>
      <c r="S4" s="9" t="s">
        <v>472</v>
      </c>
      <c r="T4" s="10" t="n"/>
      <c r="U4" s="9" t="s">
        <v>473</v>
      </c>
      <c r="V4" s="10" t="n"/>
      <c r="W4" s="9" t="s">
        <v>587</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(345.0/B7*100)</f>
        <v/>
      </c>
      <c r="D7" s="19" t="n">
        <v>14185</v>
      </c>
      <c r="E7" s="18" t="n">
        <v>528.04114342</v>
      </c>
      <c r="F7" s="20" t="n">
        <v>2.28351336</v>
      </c>
      <c r="G7" s="18" t="n">
        <v>503.02497985</v>
      </c>
      <c r="H7" s="20" t="n">
        <v>3.98150182</v>
      </c>
      <c r="I7" s="18" t="n">
        <v>480.84074241</v>
      </c>
      <c r="J7" s="20" t="n">
        <v>3.11276082</v>
      </c>
      <c r="K7" s="18" t="n">
        <v>462.94104439</v>
      </c>
      <c r="L7" s="20" t="n">
        <v>5.24178914</v>
      </c>
      <c r="M7" s="18" t="n">
        <v>431.31777091</v>
      </c>
      <c r="N7" s="20" t="n">
        <v>16.25943747</v>
      </c>
      <c r="O7" s="18" t="s">
        <v>481</v>
      </c>
      <c r="P7" s="20" t="s">
        <v>481</v>
      </c>
      <c r="Q7" s="18" t="s">
        <v>481</v>
      </c>
      <c r="R7" s="20" t="s">
        <v>481</v>
      </c>
      <c r="S7" s="18" t="s">
        <v>481</v>
      </c>
      <c r="T7" s="20" t="s">
        <v>481</v>
      </c>
      <c r="U7" s="18" t="s">
        <v>481</v>
      </c>
      <c r="V7" s="20" t="s">
        <v>481</v>
      </c>
      <c r="W7" s="18" t="n">
        <v>430.66908204</v>
      </c>
      <c r="X7" s="20" t="n">
        <v>4.80901436</v>
      </c>
    </row>
    <row r="8" spans="1:24">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row>
    <row r="9" spans="1:24">
      <c r="A9" s="15" t="s">
        <v>484</v>
      </c>
      <c r="B9" s="17" t="n">
        <v>5675</v>
      </c>
      <c r="C9" s="18">
        <f>(49.0/B9*100)</f>
        <v/>
      </c>
      <c r="D9" s="19" t="n">
        <v>5626</v>
      </c>
      <c r="E9" s="18" t="n">
        <v>576.30566271</v>
      </c>
      <c r="F9" s="20" t="n">
        <v>2.83289565</v>
      </c>
      <c r="G9" s="18" t="n">
        <v>508.07660112</v>
      </c>
      <c r="H9" s="20" t="n">
        <v>4.48574558</v>
      </c>
      <c r="I9" s="18" t="n">
        <v>520.81096744</v>
      </c>
      <c r="J9" s="20" t="n">
        <v>7.35658796</v>
      </c>
      <c r="K9" s="18" t="n">
        <v>434.8802951</v>
      </c>
      <c r="L9" s="20" t="n">
        <v>11.71007219</v>
      </c>
      <c r="M9" s="18" t="n">
        <v>444.50900591</v>
      </c>
      <c r="N9" s="20" t="n">
        <v>10.45204829</v>
      </c>
      <c r="O9" s="18" t="s">
        <v>481</v>
      </c>
      <c r="P9" s="20" t="s">
        <v>481</v>
      </c>
      <c r="Q9" s="18" t="s">
        <v>481</v>
      </c>
      <c r="R9" s="20" t="s">
        <v>481</v>
      </c>
      <c r="S9" s="18" t="s">
        <v>481</v>
      </c>
      <c r="T9" s="20" t="s">
        <v>481</v>
      </c>
      <c r="U9" s="18" t="s">
        <v>481</v>
      </c>
      <c r="V9" s="20" t="s">
        <v>481</v>
      </c>
      <c r="W9" s="18" t="n">
        <v>457.52841682</v>
      </c>
      <c r="X9" s="20" t="n">
        <v>7.70988006</v>
      </c>
    </row>
    <row r="10" spans="1:24">
      <c r="A10" s="15" t="s">
        <v>485</v>
      </c>
      <c r="B10" s="17" t="n">
        <v>13082</v>
      </c>
      <c r="C10" s="18">
        <f>(317.0/B10*100)</f>
        <v/>
      </c>
      <c r="D10" s="19" t="n">
        <v>12765</v>
      </c>
      <c r="E10" s="18" t="n">
        <v>539.73084769</v>
      </c>
      <c r="F10" s="20" t="n">
        <v>4.73980717</v>
      </c>
      <c r="G10" s="18" t="s">
        <v>481</v>
      </c>
      <c r="H10" s="20" t="s">
        <v>481</v>
      </c>
      <c r="I10" s="18" t="n">
        <v>491.66422283</v>
      </c>
      <c r="J10" s="20" t="n">
        <v>7.51188291</v>
      </c>
      <c r="K10" s="18" t="n">
        <v>500.3953612</v>
      </c>
      <c r="L10" s="20" t="n">
        <v>19.95393133</v>
      </c>
      <c r="M10" s="18" t="n">
        <v>482.70364995</v>
      </c>
      <c r="N10" s="20" t="n">
        <v>22.94504015</v>
      </c>
      <c r="O10" s="18" t="s">
        <v>481</v>
      </c>
      <c r="P10" s="20" t="s">
        <v>481</v>
      </c>
      <c r="Q10" s="18" t="s">
        <v>481</v>
      </c>
      <c r="R10" s="20" t="s">
        <v>481</v>
      </c>
      <c r="S10" s="18" t="s">
        <v>481</v>
      </c>
      <c r="T10" s="20" t="s">
        <v>481</v>
      </c>
      <c r="U10" s="18" t="s">
        <v>481</v>
      </c>
      <c r="V10" s="20" t="s">
        <v>481</v>
      </c>
      <c r="W10" s="18" t="n">
        <v>513.79227302</v>
      </c>
      <c r="X10" s="20" t="n">
        <v>13.70922937</v>
      </c>
    </row>
    <row r="11" spans="1:24">
      <c r="A11" s="15" t="s">
        <v>486</v>
      </c>
      <c r="B11" s="17" t="n">
        <v>7053</v>
      </c>
      <c r="C11" s="18">
        <f>(45.0/B11*100)</f>
        <v/>
      </c>
      <c r="D11" s="19" t="n">
        <v>7008</v>
      </c>
      <c r="E11" s="18" t="n">
        <v>459.3966093</v>
      </c>
      <c r="F11" s="20" t="n">
        <v>4.07735966</v>
      </c>
      <c r="G11" s="18" t="n">
        <v>448.59986904</v>
      </c>
      <c r="H11" s="20" t="n">
        <v>5.12040155</v>
      </c>
      <c r="I11" s="18" t="n">
        <v>396.02666003</v>
      </c>
      <c r="J11" s="20" t="n">
        <v>5.60016892</v>
      </c>
      <c r="K11" s="18" t="n">
        <v>368.12068721</v>
      </c>
      <c r="L11" s="20" t="n">
        <v>10.16953942</v>
      </c>
      <c r="M11" s="18" t="n">
        <v>369.47510196</v>
      </c>
      <c r="N11" s="20" t="n">
        <v>13.10403699</v>
      </c>
      <c r="O11" s="18" t="s">
        <v>481</v>
      </c>
      <c r="P11" s="20" t="s">
        <v>481</v>
      </c>
      <c r="Q11" s="18" t="s">
        <v>481</v>
      </c>
      <c r="R11" s="20" t="s">
        <v>481</v>
      </c>
      <c r="S11" s="18" t="s">
        <v>481</v>
      </c>
      <c r="T11" s="20" t="s">
        <v>481</v>
      </c>
      <c r="U11" s="18" t="s">
        <v>481</v>
      </c>
      <c r="V11" s="20" t="s">
        <v>481</v>
      </c>
      <c r="W11" s="18" t="n">
        <v>398.16917541</v>
      </c>
      <c r="X11" s="20" t="n">
        <v>7.07155215</v>
      </c>
    </row>
    <row r="12" spans="1:24">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row>
    <row r="13" spans="1:24">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row>
    <row r="14" spans="1:24">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row>
    <row r="15" spans="1:24">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row>
    <row r="16" spans="1:24">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row>
    <row r="17" spans="1:24">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row>
    <row r="18" spans="1:24">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row>
    <row r="19" spans="1:24">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row>
    <row r="20" spans="1:24">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row>
    <row r="21" spans="1:24">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row>
    <row r="22" spans="1:24">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row>
    <row r="23" spans="1:24">
      <c r="A23" s="15" t="s">
        <v>498</v>
      </c>
      <c r="B23" s="17" t="n">
        <v>11583</v>
      </c>
      <c r="C23" s="18">
        <f>(210.0/B23*100)</f>
        <v/>
      </c>
      <c r="D23" s="19" t="n">
        <v>11373</v>
      </c>
      <c r="E23" s="18" t="n">
        <v>505.11646028</v>
      </c>
      <c r="F23" s="20" t="n">
        <v>3.06843083</v>
      </c>
      <c r="G23" s="18" t="n">
        <v>482.258355</v>
      </c>
      <c r="H23" s="20" t="n">
        <v>4.87078493</v>
      </c>
      <c r="I23" s="18" t="n">
        <v>464.32105169</v>
      </c>
      <c r="J23" s="20" t="n">
        <v>4.16315993</v>
      </c>
      <c r="K23" s="18" t="n">
        <v>463.15033367</v>
      </c>
      <c r="L23" s="20" t="n">
        <v>11.15760265</v>
      </c>
      <c r="M23" s="18" t="n">
        <v>443.32826901</v>
      </c>
      <c r="N23" s="20" t="n">
        <v>27.21450782</v>
      </c>
      <c r="O23" s="18" t="s">
        <v>481</v>
      </c>
      <c r="P23" s="20" t="s">
        <v>481</v>
      </c>
      <c r="Q23" s="18" t="s">
        <v>481</v>
      </c>
      <c r="R23" s="20" t="s">
        <v>481</v>
      </c>
      <c r="S23" s="18" t="s">
        <v>481</v>
      </c>
      <c r="T23" s="20" t="s">
        <v>481</v>
      </c>
      <c r="U23" s="18" t="s">
        <v>481</v>
      </c>
      <c r="V23" s="20" t="s">
        <v>481</v>
      </c>
      <c r="W23" s="18" t="n">
        <v>442.68823975</v>
      </c>
      <c r="X23" s="20" t="n">
        <v>11.79894801</v>
      </c>
    </row>
    <row r="24" spans="1:24">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row>
    <row r="25" spans="1:24">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row>
    <row r="26" spans="1:24">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row>
    <row r="27" spans="1:24">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row>
    <row r="28" spans="1:24">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row>
    <row r="29" spans="1:24">
      <c r="A29" s="15" t="s">
        <v>504</v>
      </c>
      <c r="B29" s="17" t="n">
        <v>5385</v>
      </c>
      <c r="C29" s="18">
        <f>(30.0/B29*100)</f>
        <v/>
      </c>
      <c r="D29" s="19" t="n">
        <v>5355</v>
      </c>
      <c r="E29" s="18" t="n">
        <v>535.62910621</v>
      </c>
      <c r="F29" s="20" t="n">
        <v>3.60792097</v>
      </c>
      <c r="G29" s="18" t="s">
        <v>481</v>
      </c>
      <c r="H29" s="20" t="s">
        <v>481</v>
      </c>
      <c r="I29" s="18" t="n">
        <v>498.94895294</v>
      </c>
      <c r="J29" s="20" t="n">
        <v>4.0586014</v>
      </c>
      <c r="K29" s="18" t="n">
        <v>476.01995816</v>
      </c>
      <c r="L29" s="20" t="n">
        <v>15.54088733</v>
      </c>
      <c r="M29" s="18" t="n">
        <v>423.59153741</v>
      </c>
      <c r="N29" s="20" t="n">
        <v>16.58634024</v>
      </c>
      <c r="O29" s="18" t="s">
        <v>481</v>
      </c>
      <c r="P29" s="20" t="s">
        <v>481</v>
      </c>
      <c r="Q29" s="18" t="s">
        <v>481</v>
      </c>
      <c r="R29" s="20" t="s">
        <v>481</v>
      </c>
      <c r="S29" s="18" t="s">
        <v>481</v>
      </c>
      <c r="T29" s="20" t="s">
        <v>481</v>
      </c>
      <c r="U29" s="18" t="s">
        <v>481</v>
      </c>
      <c r="V29" s="20" t="s">
        <v>481</v>
      </c>
      <c r="W29" s="18" t="n">
        <v>425.16907894</v>
      </c>
      <c r="X29" s="20" t="n">
        <v>14.96546661</v>
      </c>
    </row>
    <row r="30" spans="1:24">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row>
    <row r="31" spans="1:24">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row>
    <row r="32" spans="1:24">
      <c r="A32" s="15" t="s">
        <v>507</v>
      </c>
      <c r="B32" s="17" t="n">
        <v>4478</v>
      </c>
      <c r="C32" s="18">
        <f>(5.0/B32*100)</f>
        <v/>
      </c>
      <c r="D32" s="19" t="n">
        <v>4473</v>
      </c>
      <c r="E32" s="18" t="n">
        <v>498.90272624</v>
      </c>
      <c r="F32" s="20" t="n">
        <v>3.40745098</v>
      </c>
      <c r="G32" s="18" t="n">
        <v>468.32239741</v>
      </c>
      <c r="H32" s="20" t="n">
        <v>4.1493339</v>
      </c>
      <c r="I32" s="18" t="n">
        <v>455.30601184</v>
      </c>
      <c r="J32" s="20" t="n">
        <v>6.12931562</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448.48292344</v>
      </c>
      <c r="X32" s="20" t="n">
        <v>14.28259484</v>
      </c>
    </row>
    <row r="33" spans="1:24">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row>
    <row r="34" spans="1:24">
      <c r="A34" s="15" t="s">
        <v>509</v>
      </c>
      <c r="B34" s="17" t="n">
        <v>6350</v>
      </c>
      <c r="C34" s="18">
        <f>(65.0/B34*100)</f>
        <v/>
      </c>
      <c r="D34" s="19" t="n">
        <v>6285</v>
      </c>
      <c r="E34" s="18" t="n">
        <v>461.60571311</v>
      </c>
      <c r="F34" s="20" t="n">
        <v>4.00733157</v>
      </c>
      <c r="G34" s="18" t="n">
        <v>428.14883984</v>
      </c>
      <c r="H34" s="20" t="n">
        <v>6.2737219</v>
      </c>
      <c r="I34" s="18" t="n">
        <v>375.14080906</v>
      </c>
      <c r="J34" s="20" t="n">
        <v>21.8422013</v>
      </c>
      <c r="K34" s="18" t="n">
        <v>330.53344157</v>
      </c>
      <c r="L34" s="20" t="n">
        <v>41.85427223</v>
      </c>
      <c r="M34" s="18" t="n">
        <v>317.33802197</v>
      </c>
      <c r="N34" s="20" t="n">
        <v>44.17537107</v>
      </c>
      <c r="O34" s="18" t="s">
        <v>481</v>
      </c>
      <c r="P34" s="20" t="s">
        <v>481</v>
      </c>
      <c r="Q34" s="18" t="s">
        <v>481</v>
      </c>
      <c r="R34" s="20" t="s">
        <v>481</v>
      </c>
      <c r="S34" s="18" t="s">
        <v>481</v>
      </c>
      <c r="T34" s="20" t="s">
        <v>481</v>
      </c>
      <c r="U34" s="18" t="s">
        <v>481</v>
      </c>
      <c r="V34" s="20" t="s">
        <v>481</v>
      </c>
      <c r="W34" s="18" t="n">
        <v>387.02804408</v>
      </c>
      <c r="X34" s="20" t="n">
        <v>19.62863017</v>
      </c>
    </row>
    <row r="35" spans="1:24">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row>
    <row r="36" spans="1:24">
      <c r="A36" s="15" t="s">
        <v>511</v>
      </c>
      <c r="B36" s="17" t="n">
        <v>6736</v>
      </c>
      <c r="C36" s="18">
        <f>(26.0/B36*100)</f>
        <v/>
      </c>
      <c r="D36" s="19" t="n">
        <v>6710</v>
      </c>
      <c r="E36" s="18" t="n">
        <v>494.73992364</v>
      </c>
      <c r="F36" s="20" t="n">
        <v>3.60457448</v>
      </c>
      <c r="G36" s="18" t="n">
        <v>480.65659101</v>
      </c>
      <c r="H36" s="20" t="n">
        <v>4.98061448</v>
      </c>
      <c r="I36" s="18" t="n">
        <v>452.41523904</v>
      </c>
      <c r="J36" s="20" t="n">
        <v>4.32255941</v>
      </c>
      <c r="K36" s="18" t="n">
        <v>442.28812327</v>
      </c>
      <c r="L36" s="20" t="n">
        <v>6.25832053</v>
      </c>
      <c r="M36" s="18" t="n">
        <v>404.46778439</v>
      </c>
      <c r="N36" s="20" t="n">
        <v>8.129202579999999</v>
      </c>
      <c r="O36" s="18" t="s">
        <v>481</v>
      </c>
      <c r="P36" s="20" t="s">
        <v>481</v>
      </c>
      <c r="Q36" s="18" t="s">
        <v>481</v>
      </c>
      <c r="R36" s="20" t="s">
        <v>481</v>
      </c>
      <c r="S36" s="18" t="s">
        <v>481</v>
      </c>
      <c r="T36" s="20" t="s">
        <v>481</v>
      </c>
      <c r="U36" s="18" t="s">
        <v>481</v>
      </c>
      <c r="V36" s="20" t="s">
        <v>481</v>
      </c>
      <c r="W36" s="18" t="n">
        <v>409.89152756</v>
      </c>
      <c r="X36" s="20" t="n">
        <v>11.23198584</v>
      </c>
    </row>
    <row r="37" spans="1:24">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row>
    <row r="38" spans="1:24">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row>
    <row r="39" spans="1:24">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row>
    <row r="40" spans="1:24">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row>
    <row r="41" spans="1:24">
      <c r="A41" s="15" t="s">
        <v>516</v>
      </c>
      <c r="B41" s="17" t="n">
        <v>5712</v>
      </c>
      <c r="C41" s="18">
        <f>(40.0/B41*100)</f>
        <v/>
      </c>
      <c r="D41" s="19" t="n">
        <v>5672</v>
      </c>
      <c r="E41" s="18" t="n">
        <v>500.69198494</v>
      </c>
      <c r="F41" s="20" t="n">
        <v>3.69165281</v>
      </c>
      <c r="G41" s="18" t="s">
        <v>481</v>
      </c>
      <c r="H41" s="20" t="s">
        <v>481</v>
      </c>
      <c r="I41" s="18" t="n">
        <v>451.08933972</v>
      </c>
      <c r="J41" s="20" t="n">
        <v>5.43476049</v>
      </c>
      <c r="K41" s="18" t="n">
        <v>447.92386702</v>
      </c>
      <c r="L41" s="20" t="n">
        <v>10.09815102</v>
      </c>
      <c r="M41" s="18" t="n">
        <v>451.9596533</v>
      </c>
      <c r="N41" s="20" t="n">
        <v>9.591970330000001</v>
      </c>
      <c r="O41" s="18" t="s">
        <v>481</v>
      </c>
      <c r="P41" s="20" t="s">
        <v>481</v>
      </c>
      <c r="Q41" s="18" t="s">
        <v>481</v>
      </c>
      <c r="R41" s="20" t="s">
        <v>481</v>
      </c>
      <c r="S41" s="18" t="s">
        <v>481</v>
      </c>
      <c r="T41" s="20" t="s">
        <v>481</v>
      </c>
      <c r="U41" s="18" t="s">
        <v>481</v>
      </c>
      <c r="V41" s="20" t="s">
        <v>481</v>
      </c>
      <c r="W41" s="18" t="n">
        <v>420.08377201</v>
      </c>
      <c r="X41" s="20" t="n">
        <v>12.72158189</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row>
    <row r="45" spans="1:24">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row>
    <row r="46" spans="1:24">
      <c r="A46" s="15" t="s">
        <v>521</v>
      </c>
      <c r="B46" s="17" t="n">
        <v>23141</v>
      </c>
      <c r="C46" s="18">
        <f>(1129.0/B46*100)</f>
        <v/>
      </c>
      <c r="D46" s="19" t="n">
        <v>22012</v>
      </c>
      <c r="E46" s="18" t="n">
        <v>420.43210917</v>
      </c>
      <c r="F46" s="20" t="n">
        <v>5.34630112</v>
      </c>
      <c r="G46" s="18" t="n">
        <v>422.21563352</v>
      </c>
      <c r="H46" s="20" t="n">
        <v>7.08403801</v>
      </c>
      <c r="I46" s="18" t="n">
        <v>377.86473098</v>
      </c>
      <c r="J46" s="20" t="n">
        <v>4.49504299</v>
      </c>
      <c r="K46" s="18" t="n">
        <v>380.49587696</v>
      </c>
      <c r="L46" s="20" t="n">
        <v>5.41548625</v>
      </c>
      <c r="M46" s="18" t="n">
        <v>371.20392843</v>
      </c>
      <c r="N46" s="20" t="n">
        <v>5.33058387</v>
      </c>
      <c r="O46" s="18" t="s">
        <v>481</v>
      </c>
      <c r="P46" s="20" t="s">
        <v>481</v>
      </c>
      <c r="Q46" s="18" t="s">
        <v>481</v>
      </c>
      <c r="R46" s="20" t="s">
        <v>481</v>
      </c>
      <c r="S46" s="18" t="s">
        <v>481</v>
      </c>
      <c r="T46" s="20" t="s">
        <v>481</v>
      </c>
      <c r="U46" s="18" t="s">
        <v>481</v>
      </c>
      <c r="V46" s="20" t="s">
        <v>481</v>
      </c>
      <c r="W46" s="18" t="n">
        <v>351.13065909</v>
      </c>
      <c r="X46" s="20" t="n">
        <v>4.9556819</v>
      </c>
    </row>
    <row r="47" spans="1:24">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row>
    <row r="48" spans="1:24">
      <c r="A48" s="15" t="s">
        <v>523</v>
      </c>
      <c r="B48" s="17" t="n">
        <v>9841</v>
      </c>
      <c r="C48" s="18">
        <f>(7.0/B48*100)</f>
        <v/>
      </c>
      <c r="D48" s="19" t="n">
        <v>9834</v>
      </c>
      <c r="E48" s="18" t="n">
        <v>617.38165182</v>
      </c>
      <c r="F48" s="20" t="n">
        <v>9.1684033</v>
      </c>
      <c r="G48" s="18" t="n">
        <v>607.2006509300001</v>
      </c>
      <c r="H48" s="20" t="n">
        <v>6.68685678</v>
      </c>
      <c r="I48" s="18" t="n">
        <v>544.86928835</v>
      </c>
      <c r="J48" s="20" t="n">
        <v>6.66650274</v>
      </c>
      <c r="K48" s="18" t="n">
        <v>526.3367826899999</v>
      </c>
      <c r="L48" s="20" t="n">
        <v>6.78284714</v>
      </c>
      <c r="M48" s="18" t="n">
        <v>521.57522388</v>
      </c>
      <c r="N48" s="20" t="n">
        <v>10.02252233</v>
      </c>
      <c r="O48" s="18" t="s">
        <v>481</v>
      </c>
      <c r="P48" s="20" t="s">
        <v>481</v>
      </c>
      <c r="Q48" s="18" t="s">
        <v>481</v>
      </c>
      <c r="R48" s="20" t="s">
        <v>481</v>
      </c>
      <c r="S48" s="18" t="s">
        <v>481</v>
      </c>
      <c r="T48" s="20" t="s">
        <v>481</v>
      </c>
      <c r="U48" s="18" t="s">
        <v>481</v>
      </c>
      <c r="V48" s="20" t="s">
        <v>481</v>
      </c>
      <c r="W48" s="18" t="n">
        <v>526.2510830799999</v>
      </c>
      <c r="X48" s="20" t="n">
        <v>42.25968039</v>
      </c>
    </row>
    <row r="49" spans="1:24">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row>
    <row r="50" spans="1:24">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row>
    <row r="51" spans="1:24">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row>
    <row r="52" spans="1:24">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row>
    <row r="53" spans="1:24">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row>
    <row r="54" spans="1:24">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row>
    <row r="55" spans="1:24">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row>
    <row r="56" spans="1:24">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row>
    <row r="57" spans="1:24">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row>
    <row r="58" spans="1:24">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row>
    <row r="59" spans="1:24">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row>
    <row r="60" spans="1:24">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row>
    <row r="61" spans="1:24">
      <c r="A61" s="15" t="s">
        <v>536</v>
      </c>
      <c r="B61" s="17" t="n">
        <v>6525</v>
      </c>
      <c r="C61" s="18">
        <f>(135.0/B61*100)</f>
        <v/>
      </c>
      <c r="D61" s="19" t="n">
        <v>6390</v>
      </c>
      <c r="E61" s="18" t="n">
        <v>469.28127014</v>
      </c>
      <c r="F61" s="20" t="n">
        <v>3.8528414</v>
      </c>
      <c r="G61" s="18" t="n">
        <v>442.15142704</v>
      </c>
      <c r="H61" s="20" t="n">
        <v>3.58022425</v>
      </c>
      <c r="I61" s="18" t="n">
        <v>425.46388681</v>
      </c>
      <c r="J61" s="20" t="n">
        <v>5.47980768</v>
      </c>
      <c r="K61" s="18" t="n">
        <v>395.60875888</v>
      </c>
      <c r="L61" s="20" t="n">
        <v>17.71893214</v>
      </c>
      <c r="M61" s="18" t="n">
        <v>385.37342671</v>
      </c>
      <c r="N61" s="20" t="n">
        <v>16.90308279</v>
      </c>
      <c r="O61" s="18" t="s">
        <v>481</v>
      </c>
      <c r="P61" s="20" t="s">
        <v>481</v>
      </c>
      <c r="Q61" s="18" t="s">
        <v>481</v>
      </c>
      <c r="R61" s="20" t="s">
        <v>481</v>
      </c>
      <c r="S61" s="18" t="s">
        <v>481</v>
      </c>
      <c r="T61" s="20" t="s">
        <v>481</v>
      </c>
      <c r="U61" s="18" t="s">
        <v>481</v>
      </c>
      <c r="V61" s="20" t="s">
        <v>481</v>
      </c>
      <c r="W61" s="18" t="n">
        <v>406.907489</v>
      </c>
      <c r="X61" s="20" t="n">
        <v>6.58644429</v>
      </c>
    </row>
    <row r="62" spans="1:24">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row>
    <row r="63" spans="1:24">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row>
    <row r="64" spans="1:24">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row>
    <row r="65" spans="1:24">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row>
    <row r="66" spans="1:24">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row>
    <row r="67" spans="1:24">
      <c r="A67" s="15" t="s">
        <v>542</v>
      </c>
      <c r="B67" s="17" t="n">
        <v>6971</v>
      </c>
      <c r="C67" s="18">
        <f>(21.0/B67*100)</f>
        <v/>
      </c>
      <c r="D67" s="19" t="n">
        <v>6950</v>
      </c>
      <c r="E67" s="18" t="n">
        <v>434.44424734</v>
      </c>
      <c r="F67" s="20" t="n">
        <v>3.83703413</v>
      </c>
      <c r="G67" s="18" t="n">
        <v>368.85399537</v>
      </c>
      <c r="H67" s="20" t="n">
        <v>6.31264849</v>
      </c>
      <c r="I67" s="18" t="n">
        <v>346.1375914</v>
      </c>
      <c r="J67" s="20" t="n">
        <v>4.87573084</v>
      </c>
      <c r="K67" s="18" t="n">
        <v>349.2800302</v>
      </c>
      <c r="L67" s="20" t="n">
        <v>7.13973646</v>
      </c>
      <c r="M67" s="18" t="n">
        <v>326.57529955</v>
      </c>
      <c r="N67" s="20" t="n">
        <v>12.07295038</v>
      </c>
      <c r="O67" s="18" t="s">
        <v>481</v>
      </c>
      <c r="P67" s="20" t="s">
        <v>481</v>
      </c>
      <c r="Q67" s="18" t="s">
        <v>481</v>
      </c>
      <c r="R67" s="20" t="s">
        <v>481</v>
      </c>
      <c r="S67" s="18" t="s">
        <v>481</v>
      </c>
      <c r="T67" s="20" t="s">
        <v>481</v>
      </c>
      <c r="U67" s="18" t="s">
        <v>481</v>
      </c>
      <c r="V67" s="20" t="s">
        <v>481</v>
      </c>
      <c r="W67" s="18" t="n">
        <v>352.61457559</v>
      </c>
      <c r="X67" s="20" t="n">
        <v>15.76165567</v>
      </c>
    </row>
    <row r="68" spans="1:24">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row>
    <row r="69" spans="1:24">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row>
    <row r="70" spans="1:24">
      <c r="A70" s="15" t="s">
        <v>545</v>
      </c>
      <c r="B70" s="17" t="n">
        <v>6036</v>
      </c>
      <c r="C70" s="18">
        <f>(223.0/B70*100)</f>
        <v/>
      </c>
      <c r="D70" s="19" t="n">
        <v>5813</v>
      </c>
      <c r="E70" s="18" t="n">
        <v>521.07656071</v>
      </c>
      <c r="F70" s="20" t="n">
        <v>3.65126504</v>
      </c>
      <c r="G70" s="18" t="n">
        <v>532.4558414000001</v>
      </c>
      <c r="H70" s="20" t="n">
        <v>3.9995703</v>
      </c>
      <c r="I70" s="18" t="n">
        <v>482.54483242</v>
      </c>
      <c r="J70" s="20" t="n">
        <v>4.8725157</v>
      </c>
      <c r="K70" s="18" t="n">
        <v>498.44019546</v>
      </c>
      <c r="L70" s="20" t="n">
        <v>53.13951472</v>
      </c>
      <c r="M70" s="18" t="n">
        <v>423.96642977</v>
      </c>
      <c r="N70" s="20" t="n">
        <v>25.08481866</v>
      </c>
      <c r="O70" s="18" t="s">
        <v>481</v>
      </c>
      <c r="P70" s="20" t="s">
        <v>481</v>
      </c>
      <c r="Q70" s="18" t="s">
        <v>481</v>
      </c>
      <c r="R70" s="20" t="s">
        <v>481</v>
      </c>
      <c r="S70" s="18" t="s">
        <v>481</v>
      </c>
      <c r="T70" s="20" t="s">
        <v>481</v>
      </c>
      <c r="U70" s="18" t="s">
        <v>481</v>
      </c>
      <c r="V70" s="20" t="s">
        <v>481</v>
      </c>
      <c r="W70" s="18" t="n">
        <v>486.95128904</v>
      </c>
      <c r="X70" s="20" t="n">
        <v>9.59459741</v>
      </c>
    </row>
    <row r="71" spans="1:24">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row>
    <row r="72" spans="1:24">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row>
    <row r="73" spans="1:24">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row>
    <row r="74" spans="1:24">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row>
    <row r="75" spans="1:24">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row>
    <row r="76" spans="1:24">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row>
    <row r="77" spans="1:24">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row>
    <row r="78" spans="1:24">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row>
    <row customHeight="1" ht="25" r="79" spans="1:24">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row>
    <row r="80" spans="1:24">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row>
    <row r="81" spans="1:24">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row customHeight="1" ht="30" r="97" spans="1:24">
      <c r="A97" s="25" t="s">
        <v>571</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605</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509.1413251</v>
      </c>
      <c r="F7" s="20" t="n">
        <v>6.6892536</v>
      </c>
      <c r="G7" s="18" t="n">
        <v>514.93487727</v>
      </c>
      <c r="H7" s="20" t="n">
        <v>2.0811379</v>
      </c>
      <c r="I7" s="18" t="s">
        <v>481</v>
      </c>
      <c r="J7" s="20" t="s">
        <v>481</v>
      </c>
      <c r="K7" s="18" t="s">
        <v>481</v>
      </c>
      <c r="L7" s="20" t="s">
        <v>481</v>
      </c>
      <c r="M7" s="18" t="s">
        <v>481</v>
      </c>
      <c r="N7" s="20" t="s">
        <v>481</v>
      </c>
      <c r="O7" s="18" t="s">
        <v>481</v>
      </c>
      <c r="P7" s="20" t="s">
        <v>481</v>
      </c>
      <c r="Q7" s="18" t="n">
        <v>475.28491709</v>
      </c>
      <c r="R7" s="20" t="n">
        <v>3.1735081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544.35894252</v>
      </c>
      <c r="F9" s="20" t="n">
        <v>10.04985723</v>
      </c>
      <c r="G9" s="18" t="n">
        <v>553.8157348</v>
      </c>
      <c r="H9" s="20" t="n">
        <v>2.98097799</v>
      </c>
      <c r="I9" s="18" t="s">
        <v>481</v>
      </c>
      <c r="J9" s="20" t="s">
        <v>481</v>
      </c>
      <c r="K9" s="18" t="s">
        <v>481</v>
      </c>
      <c r="L9" s="20" t="s">
        <v>481</v>
      </c>
      <c r="M9" s="18" t="s">
        <v>481</v>
      </c>
      <c r="N9" s="20" t="s">
        <v>481</v>
      </c>
      <c r="O9" s="18" t="s">
        <v>481</v>
      </c>
      <c r="P9" s="20" t="s">
        <v>481</v>
      </c>
      <c r="Q9" s="18" t="n">
        <v>494.55422959</v>
      </c>
      <c r="R9" s="20" t="n">
        <v>5.48250304</v>
      </c>
    </row>
    <row r="10" spans="1:18">
      <c r="A10" s="15" t="s">
        <v>485</v>
      </c>
      <c r="B10" s="17" t="n">
        <v>13082</v>
      </c>
      <c r="C10" s="18">
        <f>(313.0/B10*100)</f>
        <v/>
      </c>
      <c r="D10" s="19" t="n">
        <v>12769</v>
      </c>
      <c r="E10" s="18" t="n">
        <v>535.62732482</v>
      </c>
      <c r="F10" s="20" t="n">
        <v>8.526765210000001</v>
      </c>
      <c r="G10" s="18" t="n">
        <v>542.86040289</v>
      </c>
      <c r="H10" s="20" t="n">
        <v>4.59732738</v>
      </c>
      <c r="I10" s="18" t="s">
        <v>481</v>
      </c>
      <c r="J10" s="20" t="s">
        <v>481</v>
      </c>
      <c r="K10" s="18" t="s">
        <v>481</v>
      </c>
      <c r="L10" s="20" t="s">
        <v>481</v>
      </c>
      <c r="M10" s="18" t="s">
        <v>481</v>
      </c>
      <c r="N10" s="20" t="s">
        <v>481</v>
      </c>
      <c r="O10" s="18" t="s">
        <v>481</v>
      </c>
      <c r="P10" s="20" t="s">
        <v>481</v>
      </c>
      <c r="Q10" s="18" t="n">
        <v>511.81432143</v>
      </c>
      <c r="R10" s="20" t="n">
        <v>6.59011253</v>
      </c>
    </row>
    <row r="11" spans="1:18">
      <c r="A11" s="15" t="s">
        <v>486</v>
      </c>
      <c r="B11" s="17" t="n">
        <v>7053</v>
      </c>
      <c r="C11" s="18">
        <f>(45.0/B11*100)</f>
        <v/>
      </c>
      <c r="D11" s="19" t="n">
        <v>7008</v>
      </c>
      <c r="E11" s="18" t="n">
        <v>470.44903985</v>
      </c>
      <c r="F11" s="20" t="n">
        <v>8.044339109999999</v>
      </c>
      <c r="G11" s="18" t="n">
        <v>438.56315002</v>
      </c>
      <c r="H11" s="20" t="n">
        <v>4.17394889</v>
      </c>
      <c r="I11" s="18" t="s">
        <v>481</v>
      </c>
      <c r="J11" s="20" t="s">
        <v>481</v>
      </c>
      <c r="K11" s="18" t="s">
        <v>481</v>
      </c>
      <c r="L11" s="20" t="s">
        <v>481</v>
      </c>
      <c r="M11" s="18" t="s">
        <v>481</v>
      </c>
      <c r="N11" s="20" t="s">
        <v>481</v>
      </c>
      <c r="O11" s="18" t="s">
        <v>481</v>
      </c>
      <c r="P11" s="20" t="s">
        <v>481</v>
      </c>
      <c r="Q11" s="18" t="n">
        <v>401.58986283</v>
      </c>
      <c r="R11" s="20" t="n">
        <v>5.23312032</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482.66153591</v>
      </c>
      <c r="F23" s="20" t="n">
        <v>7.54009092</v>
      </c>
      <c r="G23" s="18" t="n">
        <v>490.81046679</v>
      </c>
      <c r="H23" s="20" t="n">
        <v>2.96421526</v>
      </c>
      <c r="I23" s="18" t="s">
        <v>481</v>
      </c>
      <c r="J23" s="20" t="s">
        <v>481</v>
      </c>
      <c r="K23" s="18" t="s">
        <v>481</v>
      </c>
      <c r="L23" s="20" t="s">
        <v>481</v>
      </c>
      <c r="M23" s="18" t="s">
        <v>481</v>
      </c>
      <c r="N23" s="20" t="s">
        <v>481</v>
      </c>
      <c r="O23" s="18" t="s">
        <v>481</v>
      </c>
      <c r="P23" s="20" t="s">
        <v>481</v>
      </c>
      <c r="Q23" s="18" t="n">
        <v>451.82215172</v>
      </c>
      <c r="R23" s="20" t="n">
        <v>5.00116532</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536.0186382000001</v>
      </c>
      <c r="F29" s="20" t="n">
        <v>9.04677027</v>
      </c>
      <c r="G29" s="18" t="n">
        <v>518.1691912</v>
      </c>
      <c r="H29" s="20" t="n">
        <v>3.07175556</v>
      </c>
      <c r="I29" s="18" t="s">
        <v>481</v>
      </c>
      <c r="J29" s="20" t="s">
        <v>481</v>
      </c>
      <c r="K29" s="18" t="s">
        <v>481</v>
      </c>
      <c r="L29" s="20" t="s">
        <v>481</v>
      </c>
      <c r="M29" s="18" t="s">
        <v>481</v>
      </c>
      <c r="N29" s="20" t="s">
        <v>481</v>
      </c>
      <c r="O29" s="18" t="s">
        <v>481</v>
      </c>
      <c r="P29" s="20" t="s">
        <v>481</v>
      </c>
      <c r="Q29" s="18" t="n">
        <v>469.39786231</v>
      </c>
      <c r="R29" s="20" t="n">
        <v>6.56966664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462.61340829</v>
      </c>
      <c r="F32" s="20" t="n">
        <v>15.39673805</v>
      </c>
      <c r="G32" s="18" t="n">
        <v>487.23666769</v>
      </c>
      <c r="H32" s="20" t="n">
        <v>2.88563793</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414.63275386</v>
      </c>
      <c r="F34" s="20" t="n">
        <v>13.63858082</v>
      </c>
      <c r="G34" s="18" t="n">
        <v>453.6488972</v>
      </c>
      <c r="H34" s="20" t="n">
        <v>4.70244228</v>
      </c>
      <c r="I34" s="18" t="s">
        <v>481</v>
      </c>
      <c r="J34" s="20" t="s">
        <v>481</v>
      </c>
      <c r="K34" s="18" t="s">
        <v>481</v>
      </c>
      <c r="L34" s="20" t="s">
        <v>481</v>
      </c>
      <c r="M34" s="18" t="s">
        <v>481</v>
      </c>
      <c r="N34" s="20" t="s">
        <v>481</v>
      </c>
      <c r="O34" s="18" t="s">
        <v>481</v>
      </c>
      <c r="P34" s="20" t="s">
        <v>481</v>
      </c>
      <c r="Q34" s="18" t="n">
        <v>407.43181421</v>
      </c>
      <c r="R34" s="20" t="n">
        <v>7.51436697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484.36312019</v>
      </c>
      <c r="F36" s="20" t="n">
        <v>6.49535821</v>
      </c>
      <c r="G36" s="18" t="n">
        <v>470.93763251</v>
      </c>
      <c r="H36" s="20" t="n">
        <v>3.21650852</v>
      </c>
      <c r="I36" s="18" t="s">
        <v>481</v>
      </c>
      <c r="J36" s="20" t="s">
        <v>481</v>
      </c>
      <c r="K36" s="18" t="s">
        <v>481</v>
      </c>
      <c r="L36" s="20" t="s">
        <v>481</v>
      </c>
      <c r="M36" s="18" t="s">
        <v>481</v>
      </c>
      <c r="N36" s="20" t="s">
        <v>481</v>
      </c>
      <c r="O36" s="18" t="s">
        <v>481</v>
      </c>
      <c r="P36" s="20" t="s">
        <v>481</v>
      </c>
      <c r="Q36" s="18" t="n">
        <v>453.79703625</v>
      </c>
      <c r="R36" s="20" t="n">
        <v>5.3078255</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524.6004362</v>
      </c>
      <c r="F41" s="20" t="n">
        <v>7.32796975</v>
      </c>
      <c r="G41" s="18" t="n">
        <v>489.35181266</v>
      </c>
      <c r="H41" s="20" t="n">
        <v>3.91222206</v>
      </c>
      <c r="I41" s="18" t="s">
        <v>481</v>
      </c>
      <c r="J41" s="20" t="s">
        <v>481</v>
      </c>
      <c r="K41" s="18" t="s">
        <v>481</v>
      </c>
      <c r="L41" s="20" t="s">
        <v>481</v>
      </c>
      <c r="M41" s="18" t="s">
        <v>481</v>
      </c>
      <c r="N41" s="20" t="s">
        <v>481</v>
      </c>
      <c r="O41" s="18" t="s">
        <v>481</v>
      </c>
      <c r="P41" s="20" t="s">
        <v>481</v>
      </c>
      <c r="Q41" s="18" t="n">
        <v>461.46310481</v>
      </c>
      <c r="R41" s="20" t="n">
        <v>7.12692431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407.59687808</v>
      </c>
      <c r="F46" s="20" t="n">
        <v>8.550227870000001</v>
      </c>
      <c r="G46" s="18" t="n">
        <v>401.77313535</v>
      </c>
      <c r="H46" s="20" t="n">
        <v>3.6865719</v>
      </c>
      <c r="I46" s="18" t="s">
        <v>481</v>
      </c>
      <c r="J46" s="20" t="s">
        <v>481</v>
      </c>
      <c r="K46" s="18" t="s">
        <v>481</v>
      </c>
      <c r="L46" s="20" t="s">
        <v>481</v>
      </c>
      <c r="M46" s="18" t="s">
        <v>481</v>
      </c>
      <c r="N46" s="20" t="s">
        <v>481</v>
      </c>
      <c r="O46" s="18" t="s">
        <v>481</v>
      </c>
      <c r="P46" s="20" t="s">
        <v>481</v>
      </c>
      <c r="Q46" s="18" t="n">
        <v>359.62614052</v>
      </c>
      <c r="R46" s="20" t="n">
        <v>5.63327819</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618.9609781299999</v>
      </c>
      <c r="F48" s="20" t="n">
        <v>24.04366612</v>
      </c>
      <c r="G48" s="18" t="n">
        <v>567.40394395</v>
      </c>
      <c r="H48" s="20" t="n">
        <v>5.8554726</v>
      </c>
      <c r="I48" s="18" t="s">
        <v>481</v>
      </c>
      <c r="J48" s="20" t="s">
        <v>481</v>
      </c>
      <c r="K48" s="18" t="s">
        <v>481</v>
      </c>
      <c r="L48" s="20" t="s">
        <v>481</v>
      </c>
      <c r="M48" s="18" t="s">
        <v>481</v>
      </c>
      <c r="N48" s="20" t="s">
        <v>481</v>
      </c>
      <c r="O48" s="18" t="s">
        <v>481</v>
      </c>
      <c r="P48" s="20" t="s">
        <v>481</v>
      </c>
      <c r="Q48" s="18" t="n">
        <v>522.37360396</v>
      </c>
      <c r="R48" s="20" t="n">
        <v>14.50624247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404.92006427</v>
      </c>
      <c r="F61" s="20" t="n">
        <v>11.0053919</v>
      </c>
      <c r="G61" s="18" t="n">
        <v>460.77233008</v>
      </c>
      <c r="H61" s="20" t="n">
        <v>3.28263791</v>
      </c>
      <c r="I61" s="18" t="s">
        <v>481</v>
      </c>
      <c r="J61" s="20" t="s">
        <v>481</v>
      </c>
      <c r="K61" s="18" t="s">
        <v>481</v>
      </c>
      <c r="L61" s="20" t="s">
        <v>481</v>
      </c>
      <c r="M61" s="18" t="s">
        <v>481</v>
      </c>
      <c r="N61" s="20" t="s">
        <v>481</v>
      </c>
      <c r="O61" s="18" t="s">
        <v>481</v>
      </c>
      <c r="P61" s="20" t="s">
        <v>481</v>
      </c>
      <c r="Q61" s="18" t="n">
        <v>419.82957131</v>
      </c>
      <c r="R61" s="20" t="n">
        <v>4.33710746</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402.95615365</v>
      </c>
      <c r="F67" s="20" t="n">
        <v>8.53696208</v>
      </c>
      <c r="G67" s="18" t="n">
        <v>405.63479945</v>
      </c>
      <c r="H67" s="20" t="n">
        <v>3.38075817</v>
      </c>
      <c r="I67" s="18" t="s">
        <v>481</v>
      </c>
      <c r="J67" s="20" t="s">
        <v>481</v>
      </c>
      <c r="K67" s="18" t="s">
        <v>481</v>
      </c>
      <c r="L67" s="20" t="s">
        <v>481</v>
      </c>
      <c r="M67" s="18" t="s">
        <v>481</v>
      </c>
      <c r="N67" s="20" t="s">
        <v>481</v>
      </c>
      <c r="O67" s="18" t="s">
        <v>481</v>
      </c>
      <c r="P67" s="20" t="s">
        <v>481</v>
      </c>
      <c r="Q67" s="18" t="n">
        <v>383.62554083</v>
      </c>
      <c r="R67" s="20" t="n">
        <v>6.27701972</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498.23644976</v>
      </c>
      <c r="F70" s="20" t="n">
        <v>10.97796189</v>
      </c>
      <c r="G70" s="18" t="n">
        <v>522.28405207</v>
      </c>
      <c r="H70" s="20" t="n">
        <v>3.092086</v>
      </c>
      <c r="I70" s="18" t="s">
        <v>481</v>
      </c>
      <c r="J70" s="20" t="s">
        <v>481</v>
      </c>
      <c r="K70" s="18" t="s">
        <v>481</v>
      </c>
      <c r="L70" s="20" t="s">
        <v>481</v>
      </c>
      <c r="M70" s="18" t="s">
        <v>481</v>
      </c>
      <c r="N70" s="20" t="s">
        <v>481</v>
      </c>
      <c r="O70" s="18" t="s">
        <v>481</v>
      </c>
      <c r="P70" s="20" t="s">
        <v>481</v>
      </c>
      <c r="Q70" s="18" t="n">
        <v>488.8603601</v>
      </c>
      <c r="R70" s="20" t="n">
        <v>4.40305787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606</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551.87365817</v>
      </c>
      <c r="F7" s="20" t="n">
        <v>2.5705288</v>
      </c>
      <c r="G7" s="18" t="n">
        <v>494.07973497</v>
      </c>
      <c r="H7" s="20" t="n">
        <v>2.26290748</v>
      </c>
      <c r="I7" s="18" t="s">
        <v>481</v>
      </c>
      <c r="J7" s="20" t="s">
        <v>481</v>
      </c>
      <c r="K7" s="18" t="s">
        <v>481</v>
      </c>
      <c r="L7" s="20" t="s">
        <v>481</v>
      </c>
      <c r="M7" s="18" t="s">
        <v>481</v>
      </c>
      <c r="N7" s="20" t="s">
        <v>481</v>
      </c>
      <c r="O7" s="18" t="s">
        <v>481</v>
      </c>
      <c r="P7" s="20" t="s">
        <v>481</v>
      </c>
      <c r="Q7" s="18" t="n">
        <v>450.4612201</v>
      </c>
      <c r="R7" s="20" t="n">
        <v>3.17200754</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581.73358914</v>
      </c>
      <c r="F9" s="20" t="n">
        <v>4.23415009</v>
      </c>
      <c r="G9" s="18" t="n">
        <v>536.20350446</v>
      </c>
      <c r="H9" s="20" t="n">
        <v>3.64709979</v>
      </c>
      <c r="I9" s="18" t="s">
        <v>481</v>
      </c>
      <c r="J9" s="20" t="s">
        <v>481</v>
      </c>
      <c r="K9" s="18" t="s">
        <v>481</v>
      </c>
      <c r="L9" s="20" t="s">
        <v>481</v>
      </c>
      <c r="M9" s="18" t="s">
        <v>481</v>
      </c>
      <c r="N9" s="20" t="s">
        <v>481</v>
      </c>
      <c r="O9" s="18" t="s">
        <v>481</v>
      </c>
      <c r="P9" s="20" t="s">
        <v>481</v>
      </c>
      <c r="Q9" s="18" t="n">
        <v>480.98495679</v>
      </c>
      <c r="R9" s="20" t="n">
        <v>6.09513391</v>
      </c>
    </row>
    <row r="10" spans="1:18">
      <c r="A10" s="15" t="s">
        <v>485</v>
      </c>
      <c r="B10" s="17" t="n">
        <v>13082</v>
      </c>
      <c r="C10" s="18">
        <f>(313.0/B10*100)</f>
        <v/>
      </c>
      <c r="D10" s="19" t="n">
        <v>12769</v>
      </c>
      <c r="E10" s="18" t="n">
        <v>555.62647425</v>
      </c>
      <c r="F10" s="20" t="n">
        <v>5.78085169</v>
      </c>
      <c r="G10" s="18" t="n">
        <v>527.72986159</v>
      </c>
      <c r="H10" s="20" t="n">
        <v>4.83600959</v>
      </c>
      <c r="I10" s="18" t="s">
        <v>481</v>
      </c>
      <c r="J10" s="20" t="s">
        <v>481</v>
      </c>
      <c r="K10" s="18" t="s">
        <v>481</v>
      </c>
      <c r="L10" s="20" t="s">
        <v>481</v>
      </c>
      <c r="M10" s="18" t="s">
        <v>481</v>
      </c>
      <c r="N10" s="20" t="s">
        <v>481</v>
      </c>
      <c r="O10" s="18" t="s">
        <v>481</v>
      </c>
      <c r="P10" s="20" t="s">
        <v>481</v>
      </c>
      <c r="Q10" s="18" t="n">
        <v>501.89126708</v>
      </c>
      <c r="R10" s="20" t="n">
        <v>6.71477247</v>
      </c>
    </row>
    <row r="11" spans="1:18">
      <c r="A11" s="15" t="s">
        <v>486</v>
      </c>
      <c r="B11" s="17" t="n">
        <v>7053</v>
      </c>
      <c r="C11" s="18">
        <f>(45.0/B11*100)</f>
        <v/>
      </c>
      <c r="D11" s="19" t="n">
        <v>7008</v>
      </c>
      <c r="E11" s="18" t="n">
        <v>473.2998261</v>
      </c>
      <c r="F11" s="20" t="n">
        <v>4.72048847</v>
      </c>
      <c r="G11" s="18" t="n">
        <v>430.93214823</v>
      </c>
      <c r="H11" s="20" t="n">
        <v>4.57255537</v>
      </c>
      <c r="I11" s="18" t="s">
        <v>481</v>
      </c>
      <c r="J11" s="20" t="s">
        <v>481</v>
      </c>
      <c r="K11" s="18" t="s">
        <v>481</v>
      </c>
      <c r="L11" s="20" t="s">
        <v>481</v>
      </c>
      <c r="M11" s="18" t="s">
        <v>481</v>
      </c>
      <c r="N11" s="20" t="s">
        <v>481</v>
      </c>
      <c r="O11" s="18" t="s">
        <v>481</v>
      </c>
      <c r="P11" s="20" t="s">
        <v>481</v>
      </c>
      <c r="Q11" s="18" t="n">
        <v>392.80723252</v>
      </c>
      <c r="R11" s="20" t="n">
        <v>5.30560761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498.83192252</v>
      </c>
      <c r="F23" s="20" t="n">
        <v>4.48625566</v>
      </c>
      <c r="G23" s="18" t="n">
        <v>487.3749237</v>
      </c>
      <c r="H23" s="20" t="n">
        <v>3.11388724</v>
      </c>
      <c r="I23" s="18" t="s">
        <v>481</v>
      </c>
      <c r="J23" s="20" t="s">
        <v>481</v>
      </c>
      <c r="K23" s="18" t="s">
        <v>481</v>
      </c>
      <c r="L23" s="20" t="s">
        <v>481</v>
      </c>
      <c r="M23" s="18" t="s">
        <v>481</v>
      </c>
      <c r="N23" s="20" t="s">
        <v>481</v>
      </c>
      <c r="O23" s="18" t="s">
        <v>481</v>
      </c>
      <c r="P23" s="20" t="s">
        <v>481</v>
      </c>
      <c r="Q23" s="18" t="n">
        <v>445.09229582</v>
      </c>
      <c r="R23" s="20" t="n">
        <v>5.78027599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547.10163441</v>
      </c>
      <c r="F29" s="20" t="n">
        <v>6.58090848</v>
      </c>
      <c r="G29" s="18" t="n">
        <v>515.37404583</v>
      </c>
      <c r="H29" s="20" t="n">
        <v>3.1666842</v>
      </c>
      <c r="I29" s="18" t="s">
        <v>481</v>
      </c>
      <c r="J29" s="20" t="s">
        <v>481</v>
      </c>
      <c r="K29" s="18" t="s">
        <v>481</v>
      </c>
      <c r="L29" s="20" t="s">
        <v>481</v>
      </c>
      <c r="M29" s="18" t="s">
        <v>481</v>
      </c>
      <c r="N29" s="20" t="s">
        <v>481</v>
      </c>
      <c r="O29" s="18" t="s">
        <v>481</v>
      </c>
      <c r="P29" s="20" t="s">
        <v>481</v>
      </c>
      <c r="Q29" s="18" t="n">
        <v>466.72230313</v>
      </c>
      <c r="R29" s="20" t="n">
        <v>6.5932213</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522.40474767</v>
      </c>
      <c r="F32" s="20" t="n">
        <v>5.36226071</v>
      </c>
      <c r="G32" s="18" t="n">
        <v>476.20969096</v>
      </c>
      <c r="H32" s="20" t="n">
        <v>2.78364727</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483.14934917</v>
      </c>
      <c r="F34" s="20" t="n">
        <v>6.7264331</v>
      </c>
      <c r="G34" s="18" t="n">
        <v>445.64149491</v>
      </c>
      <c r="H34" s="20" t="n">
        <v>4.91690539</v>
      </c>
      <c r="I34" s="18" t="s">
        <v>481</v>
      </c>
      <c r="J34" s="20" t="s">
        <v>481</v>
      </c>
      <c r="K34" s="18" t="s">
        <v>481</v>
      </c>
      <c r="L34" s="20" t="s">
        <v>481</v>
      </c>
      <c r="M34" s="18" t="s">
        <v>481</v>
      </c>
      <c r="N34" s="20" t="s">
        <v>481</v>
      </c>
      <c r="O34" s="18" t="s">
        <v>481</v>
      </c>
      <c r="P34" s="20" t="s">
        <v>481</v>
      </c>
      <c r="Q34" s="18" t="n">
        <v>388.61198199</v>
      </c>
      <c r="R34" s="20" t="n">
        <v>9.064525980000001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501.22167861</v>
      </c>
      <c r="F36" s="20" t="n">
        <v>4.41196149</v>
      </c>
      <c r="G36" s="18" t="n">
        <v>461.87421765</v>
      </c>
      <c r="H36" s="20" t="n">
        <v>3.40308554</v>
      </c>
      <c r="I36" s="18" t="s">
        <v>481</v>
      </c>
      <c r="J36" s="20" t="s">
        <v>481</v>
      </c>
      <c r="K36" s="18" t="s">
        <v>481</v>
      </c>
      <c r="L36" s="20" t="s">
        <v>481</v>
      </c>
      <c r="M36" s="18" t="s">
        <v>481</v>
      </c>
      <c r="N36" s="20" t="s">
        <v>481</v>
      </c>
      <c r="O36" s="18" t="s">
        <v>481</v>
      </c>
      <c r="P36" s="20" t="s">
        <v>481</v>
      </c>
      <c r="Q36" s="18" t="n">
        <v>438.09826094</v>
      </c>
      <c r="R36" s="20" t="n">
        <v>6.36766721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526.41041797</v>
      </c>
      <c r="F41" s="20" t="n">
        <v>4.50893514</v>
      </c>
      <c r="G41" s="18" t="n">
        <v>478.80346386</v>
      </c>
      <c r="H41" s="20" t="n">
        <v>3.99739548</v>
      </c>
      <c r="I41" s="18" t="s">
        <v>481</v>
      </c>
      <c r="J41" s="20" t="s">
        <v>481</v>
      </c>
      <c r="K41" s="18" t="s">
        <v>481</v>
      </c>
      <c r="L41" s="20" t="s">
        <v>481</v>
      </c>
      <c r="M41" s="18" t="s">
        <v>481</v>
      </c>
      <c r="N41" s="20" t="s">
        <v>481</v>
      </c>
      <c r="O41" s="18" t="s">
        <v>481</v>
      </c>
      <c r="P41" s="20" t="s">
        <v>481</v>
      </c>
      <c r="Q41" s="18" t="n">
        <v>450.76518796</v>
      </c>
      <c r="R41" s="20" t="n">
        <v>7.83319332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437.31935591</v>
      </c>
      <c r="F46" s="20" t="n">
        <v>7.55845451</v>
      </c>
      <c r="G46" s="18" t="n">
        <v>398.20750248</v>
      </c>
      <c r="H46" s="20" t="n">
        <v>3.63922602</v>
      </c>
      <c r="I46" s="18" t="s">
        <v>481</v>
      </c>
      <c r="J46" s="20" t="s">
        <v>481</v>
      </c>
      <c r="K46" s="18" t="s">
        <v>481</v>
      </c>
      <c r="L46" s="20" t="s">
        <v>481</v>
      </c>
      <c r="M46" s="18" t="s">
        <v>481</v>
      </c>
      <c r="N46" s="20" t="s">
        <v>481</v>
      </c>
      <c r="O46" s="18" t="s">
        <v>481</v>
      </c>
      <c r="P46" s="20" t="s">
        <v>481</v>
      </c>
      <c r="Q46" s="18" t="n">
        <v>355.12386108</v>
      </c>
      <c r="R46" s="20" t="n">
        <v>5.33385867</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615.04701779</v>
      </c>
      <c r="F48" s="20" t="n">
        <v>15.25013505</v>
      </c>
      <c r="G48" s="18" t="n">
        <v>561.70164898</v>
      </c>
      <c r="H48" s="20" t="n">
        <v>5.51366608</v>
      </c>
      <c r="I48" s="18" t="s">
        <v>481</v>
      </c>
      <c r="J48" s="20" t="s">
        <v>481</v>
      </c>
      <c r="K48" s="18" t="s">
        <v>481</v>
      </c>
      <c r="L48" s="20" t="s">
        <v>481</v>
      </c>
      <c r="M48" s="18" t="s">
        <v>481</v>
      </c>
      <c r="N48" s="20" t="s">
        <v>481</v>
      </c>
      <c r="O48" s="18" t="s">
        <v>481</v>
      </c>
      <c r="P48" s="20" t="s">
        <v>481</v>
      </c>
      <c r="Q48" s="18" t="n">
        <v>511.39258501</v>
      </c>
      <c r="R48" s="20" t="n">
        <v>13.45559638</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468.77128547</v>
      </c>
      <c r="F61" s="20" t="n">
        <v>5.4145695</v>
      </c>
      <c r="G61" s="18" t="n">
        <v>450.77640369</v>
      </c>
      <c r="H61" s="20" t="n">
        <v>3.18593339</v>
      </c>
      <c r="I61" s="18" t="s">
        <v>481</v>
      </c>
      <c r="J61" s="20" t="s">
        <v>481</v>
      </c>
      <c r="K61" s="18" t="s">
        <v>481</v>
      </c>
      <c r="L61" s="20" t="s">
        <v>481</v>
      </c>
      <c r="M61" s="18" t="s">
        <v>481</v>
      </c>
      <c r="N61" s="20" t="s">
        <v>481</v>
      </c>
      <c r="O61" s="18" t="s">
        <v>481</v>
      </c>
      <c r="P61" s="20" t="s">
        <v>481</v>
      </c>
      <c r="Q61" s="18" t="n">
        <v>414.78138864</v>
      </c>
      <c r="R61" s="20" t="n">
        <v>4.76406446</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429.77268164</v>
      </c>
      <c r="F67" s="20" t="n">
        <v>5.95181029</v>
      </c>
      <c r="G67" s="18" t="n">
        <v>397.93079691</v>
      </c>
      <c r="H67" s="20" t="n">
        <v>3.06851505</v>
      </c>
      <c r="I67" s="18" t="s">
        <v>481</v>
      </c>
      <c r="J67" s="20" t="s">
        <v>481</v>
      </c>
      <c r="K67" s="18" t="s">
        <v>481</v>
      </c>
      <c r="L67" s="20" t="s">
        <v>481</v>
      </c>
      <c r="M67" s="18" t="s">
        <v>481</v>
      </c>
      <c r="N67" s="20" t="s">
        <v>481</v>
      </c>
      <c r="O67" s="18" t="s">
        <v>481</v>
      </c>
      <c r="P67" s="20" t="s">
        <v>481</v>
      </c>
      <c r="Q67" s="18" t="n">
        <v>375.9973414</v>
      </c>
      <c r="R67" s="20" t="n">
        <v>6.89208888</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531.12072174</v>
      </c>
      <c r="F70" s="20" t="n">
        <v>4.07226464</v>
      </c>
      <c r="G70" s="18" t="n">
        <v>510.38170082</v>
      </c>
      <c r="H70" s="20" t="n">
        <v>3.55657898</v>
      </c>
      <c r="I70" s="18" t="s">
        <v>481</v>
      </c>
      <c r="J70" s="20" t="s">
        <v>481</v>
      </c>
      <c r="K70" s="18" t="s">
        <v>481</v>
      </c>
      <c r="L70" s="20" t="s">
        <v>481</v>
      </c>
      <c r="M70" s="18" t="s">
        <v>481</v>
      </c>
      <c r="N70" s="20" t="s">
        <v>481</v>
      </c>
      <c r="O70" s="18" t="s">
        <v>481</v>
      </c>
      <c r="P70" s="20" t="s">
        <v>481</v>
      </c>
      <c r="Q70" s="18" t="n">
        <v>484.33880871</v>
      </c>
      <c r="R70" s="20" t="n">
        <v>4.76264194</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607</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505.57251151</v>
      </c>
      <c r="F7" s="20" t="n">
        <v>3.53446984</v>
      </c>
      <c r="G7" s="18" t="n">
        <v>514.99635731</v>
      </c>
      <c r="H7" s="20" t="n">
        <v>2.18750811</v>
      </c>
      <c r="I7" s="18" t="s">
        <v>481</v>
      </c>
      <c r="J7" s="20" t="s">
        <v>481</v>
      </c>
      <c r="K7" s="18" t="s">
        <v>481</v>
      </c>
      <c r="L7" s="20" t="s">
        <v>481</v>
      </c>
      <c r="M7" s="18" t="s">
        <v>481</v>
      </c>
      <c r="N7" s="20" t="s">
        <v>481</v>
      </c>
      <c r="O7" s="18" t="s">
        <v>481</v>
      </c>
      <c r="P7" s="20" t="s">
        <v>481</v>
      </c>
      <c r="Q7" s="18" t="n">
        <v>475.70404777</v>
      </c>
      <c r="R7" s="20" t="n">
        <v>3.11333199</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554.62857892</v>
      </c>
      <c r="F9" s="20" t="n">
        <v>4.23961038</v>
      </c>
      <c r="G9" s="18" t="n">
        <v>552.37469952</v>
      </c>
      <c r="H9" s="20" t="n">
        <v>3.28838418</v>
      </c>
      <c r="I9" s="18" t="s">
        <v>481</v>
      </c>
      <c r="J9" s="20" t="s">
        <v>481</v>
      </c>
      <c r="K9" s="18" t="s">
        <v>481</v>
      </c>
      <c r="L9" s="20" t="s">
        <v>481</v>
      </c>
      <c r="M9" s="18" t="s">
        <v>481</v>
      </c>
      <c r="N9" s="20" t="s">
        <v>481</v>
      </c>
      <c r="O9" s="18" t="s">
        <v>481</v>
      </c>
      <c r="P9" s="20" t="s">
        <v>481</v>
      </c>
      <c r="Q9" s="18" t="n">
        <v>490.9098393</v>
      </c>
      <c r="R9" s="20" t="n">
        <v>5.79948122</v>
      </c>
    </row>
    <row r="10" spans="1:18">
      <c r="A10" s="15" t="s">
        <v>485</v>
      </c>
      <c r="B10" s="17" t="n">
        <v>13082</v>
      </c>
      <c r="C10" s="18">
        <f>(313.0/B10*100)</f>
        <v/>
      </c>
      <c r="D10" s="19" t="n">
        <v>12769</v>
      </c>
      <c r="E10" s="18" t="n">
        <v>529.38682176</v>
      </c>
      <c r="F10" s="20" t="n">
        <v>4.9658652</v>
      </c>
      <c r="G10" s="18" t="n">
        <v>545.98112465</v>
      </c>
      <c r="H10" s="20" t="n">
        <v>5.32171981</v>
      </c>
      <c r="I10" s="18" t="s">
        <v>481</v>
      </c>
      <c r="J10" s="20" t="s">
        <v>481</v>
      </c>
      <c r="K10" s="18" t="s">
        <v>481</v>
      </c>
      <c r="L10" s="20" t="s">
        <v>481</v>
      </c>
      <c r="M10" s="18" t="s">
        <v>481</v>
      </c>
      <c r="N10" s="20" t="s">
        <v>481</v>
      </c>
      <c r="O10" s="18" t="s">
        <v>481</v>
      </c>
      <c r="P10" s="20" t="s">
        <v>481</v>
      </c>
      <c r="Q10" s="18" t="n">
        <v>516.5639146</v>
      </c>
      <c r="R10" s="20" t="n">
        <v>7.33378937</v>
      </c>
    </row>
    <row r="11" spans="1:18">
      <c r="A11" s="15" t="s">
        <v>486</v>
      </c>
      <c r="B11" s="17" t="n">
        <v>7053</v>
      </c>
      <c r="C11" s="18">
        <f>(45.0/B11*100)</f>
        <v/>
      </c>
      <c r="D11" s="19" t="n">
        <v>7008</v>
      </c>
      <c r="E11" s="18" t="n">
        <v>454.40450867</v>
      </c>
      <c r="F11" s="20" t="n">
        <v>5.40894751</v>
      </c>
      <c r="G11" s="18" t="n">
        <v>437.59302856</v>
      </c>
      <c r="H11" s="20" t="n">
        <v>4.26919635</v>
      </c>
      <c r="I11" s="18" t="s">
        <v>481</v>
      </c>
      <c r="J11" s="20" t="s">
        <v>481</v>
      </c>
      <c r="K11" s="18" t="s">
        <v>481</v>
      </c>
      <c r="L11" s="20" t="s">
        <v>481</v>
      </c>
      <c r="M11" s="18" t="s">
        <v>481</v>
      </c>
      <c r="N11" s="20" t="s">
        <v>481</v>
      </c>
      <c r="O11" s="18" t="s">
        <v>481</v>
      </c>
      <c r="P11" s="20" t="s">
        <v>481</v>
      </c>
      <c r="Q11" s="18" t="n">
        <v>401.15494488</v>
      </c>
      <c r="R11" s="20" t="n">
        <v>5.02479415</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453.77150344</v>
      </c>
      <c r="F23" s="20" t="n">
        <v>6.11678158</v>
      </c>
      <c r="G23" s="18" t="n">
        <v>493.36301309</v>
      </c>
      <c r="H23" s="20" t="n">
        <v>2.92974689</v>
      </c>
      <c r="I23" s="18" t="s">
        <v>481</v>
      </c>
      <c r="J23" s="20" t="s">
        <v>481</v>
      </c>
      <c r="K23" s="18" t="s">
        <v>481</v>
      </c>
      <c r="L23" s="20" t="s">
        <v>481</v>
      </c>
      <c r="M23" s="18" t="s">
        <v>481</v>
      </c>
      <c r="N23" s="20" t="s">
        <v>481</v>
      </c>
      <c r="O23" s="18" t="s">
        <v>481</v>
      </c>
      <c r="P23" s="20" t="s">
        <v>481</v>
      </c>
      <c r="Q23" s="18" t="n">
        <v>452.53538123</v>
      </c>
      <c r="R23" s="20" t="n">
        <v>4.79290046</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517.3975957500001</v>
      </c>
      <c r="F29" s="20" t="n">
        <v>3.59976864</v>
      </c>
      <c r="G29" s="18" t="n">
        <v>516.57194519</v>
      </c>
      <c r="H29" s="20" t="n">
        <v>3.77247499</v>
      </c>
      <c r="I29" s="18" t="s">
        <v>481</v>
      </c>
      <c r="J29" s="20" t="s">
        <v>481</v>
      </c>
      <c r="K29" s="18" t="s">
        <v>481</v>
      </c>
      <c r="L29" s="20" t="s">
        <v>481</v>
      </c>
      <c r="M29" s="18" t="s">
        <v>481</v>
      </c>
      <c r="N29" s="20" t="s">
        <v>481</v>
      </c>
      <c r="O29" s="18" t="s">
        <v>481</v>
      </c>
      <c r="P29" s="20" t="s">
        <v>481</v>
      </c>
      <c r="Q29" s="18" t="n">
        <v>469.44731083</v>
      </c>
      <c r="R29" s="20" t="n">
        <v>7.34472695</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s">
        <v>481</v>
      </c>
      <c r="F32" s="20" t="s">
        <v>481</v>
      </c>
      <c r="G32" s="18" t="n">
        <v>486.74973138</v>
      </c>
      <c r="H32" s="20" t="n">
        <v>2.91638982</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471.69794994</v>
      </c>
      <c r="F34" s="20" t="n">
        <v>7.3615455</v>
      </c>
      <c r="G34" s="18" t="n">
        <v>450.28856983</v>
      </c>
      <c r="H34" s="20" t="n">
        <v>4.86309026</v>
      </c>
      <c r="I34" s="18" t="s">
        <v>481</v>
      </c>
      <c r="J34" s="20" t="s">
        <v>481</v>
      </c>
      <c r="K34" s="18" t="s">
        <v>481</v>
      </c>
      <c r="L34" s="20" t="s">
        <v>481</v>
      </c>
      <c r="M34" s="18" t="s">
        <v>481</v>
      </c>
      <c r="N34" s="20" t="s">
        <v>481</v>
      </c>
      <c r="O34" s="18" t="s">
        <v>481</v>
      </c>
      <c r="P34" s="20" t="s">
        <v>481</v>
      </c>
      <c r="Q34" s="18" t="n">
        <v>398.78723492</v>
      </c>
      <c r="R34" s="20" t="n">
        <v>8.183673750000001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473.27245446</v>
      </c>
      <c r="F36" s="20" t="n">
        <v>4.64324754</v>
      </c>
      <c r="G36" s="18" t="n">
        <v>471.72572986</v>
      </c>
      <c r="H36" s="20" t="n">
        <v>3.39242569</v>
      </c>
      <c r="I36" s="18" t="s">
        <v>481</v>
      </c>
      <c r="J36" s="20" t="s">
        <v>481</v>
      </c>
      <c r="K36" s="18" t="s">
        <v>481</v>
      </c>
      <c r="L36" s="20" t="s">
        <v>481</v>
      </c>
      <c r="M36" s="18" t="s">
        <v>481</v>
      </c>
      <c r="N36" s="20" t="s">
        <v>481</v>
      </c>
      <c r="O36" s="18" t="s">
        <v>481</v>
      </c>
      <c r="P36" s="20" t="s">
        <v>481</v>
      </c>
      <c r="Q36" s="18" t="n">
        <v>451.97426761</v>
      </c>
      <c r="R36" s="20" t="n">
        <v>5.41147303</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499.83906461</v>
      </c>
      <c r="F41" s="20" t="n">
        <v>5.38171891</v>
      </c>
      <c r="G41" s="18" t="n">
        <v>489.33689391</v>
      </c>
      <c r="H41" s="20" t="n">
        <v>3.94947756</v>
      </c>
      <c r="I41" s="18" t="s">
        <v>481</v>
      </c>
      <c r="J41" s="20" t="s">
        <v>481</v>
      </c>
      <c r="K41" s="18" t="s">
        <v>481</v>
      </c>
      <c r="L41" s="20" t="s">
        <v>481</v>
      </c>
      <c r="M41" s="18" t="s">
        <v>481</v>
      </c>
      <c r="N41" s="20" t="s">
        <v>481</v>
      </c>
      <c r="O41" s="18" t="s">
        <v>481</v>
      </c>
      <c r="P41" s="20" t="s">
        <v>481</v>
      </c>
      <c r="Q41" s="18" t="n">
        <v>467.51758233</v>
      </c>
      <c r="R41" s="20" t="n">
        <v>7.2817107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400.51533895</v>
      </c>
      <c r="F46" s="20" t="n">
        <v>7.94889183</v>
      </c>
      <c r="G46" s="18" t="n">
        <v>404.45046119</v>
      </c>
      <c r="H46" s="20" t="n">
        <v>3.73641316</v>
      </c>
      <c r="I46" s="18" t="s">
        <v>481</v>
      </c>
      <c r="J46" s="20" t="s">
        <v>481</v>
      </c>
      <c r="K46" s="18" t="s">
        <v>481</v>
      </c>
      <c r="L46" s="20" t="s">
        <v>481</v>
      </c>
      <c r="M46" s="18" t="s">
        <v>481</v>
      </c>
      <c r="N46" s="20" t="s">
        <v>481</v>
      </c>
      <c r="O46" s="18" t="s">
        <v>481</v>
      </c>
      <c r="P46" s="20" t="s">
        <v>481</v>
      </c>
      <c r="Q46" s="18" t="n">
        <v>358.01714618</v>
      </c>
      <c r="R46" s="20" t="n">
        <v>5.31920907</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624.48197725</v>
      </c>
      <c r="F48" s="20" t="n">
        <v>12.94940777</v>
      </c>
      <c r="G48" s="18" t="n">
        <v>562.4238583699999</v>
      </c>
      <c r="H48" s="20" t="n">
        <v>5.53398377</v>
      </c>
      <c r="I48" s="18" t="s">
        <v>481</v>
      </c>
      <c r="J48" s="20" t="s">
        <v>481</v>
      </c>
      <c r="K48" s="18" t="s">
        <v>481</v>
      </c>
      <c r="L48" s="20" t="s">
        <v>481</v>
      </c>
      <c r="M48" s="18" t="s">
        <v>481</v>
      </c>
      <c r="N48" s="20" t="s">
        <v>481</v>
      </c>
      <c r="O48" s="18" t="s">
        <v>481</v>
      </c>
      <c r="P48" s="20" t="s">
        <v>481</v>
      </c>
      <c r="Q48" s="18" t="n">
        <v>502.37428147</v>
      </c>
      <c r="R48" s="20" t="n">
        <v>14.36233952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454.48811434</v>
      </c>
      <c r="F61" s="20" t="n">
        <v>4.1635472</v>
      </c>
      <c r="G61" s="18" t="n">
        <v>459.56335701</v>
      </c>
      <c r="H61" s="20" t="n">
        <v>3.31478576</v>
      </c>
      <c r="I61" s="18" t="s">
        <v>481</v>
      </c>
      <c r="J61" s="20" t="s">
        <v>481</v>
      </c>
      <c r="K61" s="18" t="s">
        <v>481</v>
      </c>
      <c r="L61" s="20" t="s">
        <v>481</v>
      </c>
      <c r="M61" s="18" t="s">
        <v>481</v>
      </c>
      <c r="N61" s="20" t="s">
        <v>481</v>
      </c>
      <c r="O61" s="18" t="s">
        <v>481</v>
      </c>
      <c r="P61" s="20" t="s">
        <v>481</v>
      </c>
      <c r="Q61" s="18" t="n">
        <v>415.69594736</v>
      </c>
      <c r="R61" s="20" t="n">
        <v>4.64436818</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431.86955608</v>
      </c>
      <c r="F67" s="20" t="n">
        <v>4.90303894</v>
      </c>
      <c r="G67" s="18" t="n">
        <v>398.94366061</v>
      </c>
      <c r="H67" s="20" t="n">
        <v>3.58838636</v>
      </c>
      <c r="I67" s="18" t="s">
        <v>481</v>
      </c>
      <c r="J67" s="20" t="s">
        <v>481</v>
      </c>
      <c r="K67" s="18" t="s">
        <v>481</v>
      </c>
      <c r="L67" s="20" t="s">
        <v>481</v>
      </c>
      <c r="M67" s="18" t="s">
        <v>481</v>
      </c>
      <c r="N67" s="20" t="s">
        <v>481</v>
      </c>
      <c r="O67" s="18" t="s">
        <v>481</v>
      </c>
      <c r="P67" s="20" t="s">
        <v>481</v>
      </c>
      <c r="Q67" s="18" t="n">
        <v>373.43730874</v>
      </c>
      <c r="R67" s="20" t="n">
        <v>6.600626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512.19866491</v>
      </c>
      <c r="F70" s="20" t="n">
        <v>3.40312868</v>
      </c>
      <c r="G70" s="18" t="n">
        <v>527.5561761599999</v>
      </c>
      <c r="H70" s="20" t="n">
        <v>4.32293593</v>
      </c>
      <c r="I70" s="18" t="s">
        <v>481</v>
      </c>
      <c r="J70" s="20" t="s">
        <v>481</v>
      </c>
      <c r="K70" s="18" t="s">
        <v>481</v>
      </c>
      <c r="L70" s="20" t="s">
        <v>481</v>
      </c>
      <c r="M70" s="18" t="s">
        <v>481</v>
      </c>
      <c r="N70" s="20" t="s">
        <v>481</v>
      </c>
      <c r="O70" s="18" t="s">
        <v>481</v>
      </c>
      <c r="P70" s="20" t="s">
        <v>481</v>
      </c>
      <c r="Q70" s="18" t="n">
        <v>489.01807889</v>
      </c>
      <c r="R70" s="20" t="n">
        <v>5.34286531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608</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494.71993245</v>
      </c>
      <c r="F7" s="20" t="n">
        <v>2.44001498</v>
      </c>
      <c r="G7" s="18" t="n">
        <v>519.04895171</v>
      </c>
      <c r="H7" s="20" t="n">
        <v>2.32511383</v>
      </c>
      <c r="I7" s="18" t="s">
        <v>481</v>
      </c>
      <c r="J7" s="20" t="s">
        <v>481</v>
      </c>
      <c r="K7" s="18" t="s">
        <v>481</v>
      </c>
      <c r="L7" s="20" t="s">
        <v>481</v>
      </c>
      <c r="M7" s="18" t="s">
        <v>481</v>
      </c>
      <c r="N7" s="20" t="s">
        <v>481</v>
      </c>
      <c r="O7" s="18" t="s">
        <v>481</v>
      </c>
      <c r="P7" s="20" t="s">
        <v>481</v>
      </c>
      <c r="Q7" s="18" t="n">
        <v>477.48084539</v>
      </c>
      <c r="R7" s="20" t="n">
        <v>3.4047165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508.83735699</v>
      </c>
      <c r="F9" s="20" t="n">
        <v>4.10335893</v>
      </c>
      <c r="G9" s="18" t="n">
        <v>566.78557759</v>
      </c>
      <c r="H9" s="20" t="n">
        <v>3.29321386</v>
      </c>
      <c r="I9" s="18" t="s">
        <v>481</v>
      </c>
      <c r="J9" s="20" t="s">
        <v>481</v>
      </c>
      <c r="K9" s="18" t="s">
        <v>481</v>
      </c>
      <c r="L9" s="20" t="s">
        <v>481</v>
      </c>
      <c r="M9" s="18" t="s">
        <v>481</v>
      </c>
      <c r="N9" s="20" t="s">
        <v>481</v>
      </c>
      <c r="O9" s="18" t="s">
        <v>481</v>
      </c>
      <c r="P9" s="20" t="s">
        <v>481</v>
      </c>
      <c r="Q9" s="18" t="n">
        <v>502.06357081</v>
      </c>
      <c r="R9" s="20" t="n">
        <v>6.27993859</v>
      </c>
    </row>
    <row r="10" spans="1:18">
      <c r="A10" s="15" t="s">
        <v>485</v>
      </c>
      <c r="B10" s="17" t="n">
        <v>13082</v>
      </c>
      <c r="C10" s="18">
        <f>(313.0/B10*100)</f>
        <v/>
      </c>
      <c r="D10" s="19" t="n">
        <v>12769</v>
      </c>
      <c r="E10" s="18" t="n">
        <v>523.44960643</v>
      </c>
      <c r="F10" s="20" t="n">
        <v>5.21747342</v>
      </c>
      <c r="G10" s="18" t="n">
        <v>548.44650516</v>
      </c>
      <c r="H10" s="20" t="n">
        <v>5.16204378</v>
      </c>
      <c r="I10" s="18" t="s">
        <v>481</v>
      </c>
      <c r="J10" s="20" t="s">
        <v>481</v>
      </c>
      <c r="K10" s="18" t="s">
        <v>481</v>
      </c>
      <c r="L10" s="20" t="s">
        <v>481</v>
      </c>
      <c r="M10" s="18" t="s">
        <v>481</v>
      </c>
      <c r="N10" s="20" t="s">
        <v>481</v>
      </c>
      <c r="O10" s="18" t="s">
        <v>481</v>
      </c>
      <c r="P10" s="20" t="s">
        <v>481</v>
      </c>
      <c r="Q10" s="18" t="n">
        <v>517.03703821</v>
      </c>
      <c r="R10" s="20" t="n">
        <v>7.42777164</v>
      </c>
    </row>
    <row r="11" spans="1:18">
      <c r="A11" s="15" t="s">
        <v>486</v>
      </c>
      <c r="B11" s="17" t="n">
        <v>7053</v>
      </c>
      <c r="C11" s="18">
        <f>(45.0/B11*100)</f>
        <v/>
      </c>
      <c r="D11" s="19" t="n">
        <v>7008</v>
      </c>
      <c r="E11" s="18" t="n">
        <v>454.14998224</v>
      </c>
      <c r="F11" s="20" t="n">
        <v>5.56527903</v>
      </c>
      <c r="G11" s="18" t="n">
        <v>436.238894</v>
      </c>
      <c r="H11" s="20" t="n">
        <v>4.25964974</v>
      </c>
      <c r="I11" s="18" t="s">
        <v>481</v>
      </c>
      <c r="J11" s="20" t="s">
        <v>481</v>
      </c>
      <c r="K11" s="18" t="s">
        <v>481</v>
      </c>
      <c r="L11" s="20" t="s">
        <v>481</v>
      </c>
      <c r="M11" s="18" t="s">
        <v>481</v>
      </c>
      <c r="N11" s="20" t="s">
        <v>481</v>
      </c>
      <c r="O11" s="18" t="s">
        <v>481</v>
      </c>
      <c r="P11" s="20" t="s">
        <v>481</v>
      </c>
      <c r="Q11" s="18" t="n">
        <v>402.78098735</v>
      </c>
      <c r="R11" s="20" t="n">
        <v>5.2492846</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475.18496487</v>
      </c>
      <c r="F23" s="20" t="n">
        <v>3.47564609</v>
      </c>
      <c r="G23" s="18" t="n">
        <v>495.7979668</v>
      </c>
      <c r="H23" s="20" t="n">
        <v>3.52784817</v>
      </c>
      <c r="I23" s="18" t="s">
        <v>481</v>
      </c>
      <c r="J23" s="20" t="s">
        <v>481</v>
      </c>
      <c r="K23" s="18" t="s">
        <v>481</v>
      </c>
      <c r="L23" s="20" t="s">
        <v>481</v>
      </c>
      <c r="M23" s="18" t="s">
        <v>481</v>
      </c>
      <c r="N23" s="20" t="s">
        <v>481</v>
      </c>
      <c r="O23" s="18" t="s">
        <v>481</v>
      </c>
      <c r="P23" s="20" t="s">
        <v>481</v>
      </c>
      <c r="Q23" s="18" t="n">
        <v>451.81511645</v>
      </c>
      <c r="R23" s="20" t="n">
        <v>5.73483435</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499.17200392</v>
      </c>
      <c r="F29" s="20" t="n">
        <v>3.65457633</v>
      </c>
      <c r="G29" s="18" t="n">
        <v>534.43738675</v>
      </c>
      <c r="H29" s="20" t="n">
        <v>4.23756884</v>
      </c>
      <c r="I29" s="18" t="s">
        <v>481</v>
      </c>
      <c r="J29" s="20" t="s">
        <v>481</v>
      </c>
      <c r="K29" s="18" t="s">
        <v>481</v>
      </c>
      <c r="L29" s="20" t="s">
        <v>481</v>
      </c>
      <c r="M29" s="18" t="s">
        <v>481</v>
      </c>
      <c r="N29" s="20" t="s">
        <v>481</v>
      </c>
      <c r="O29" s="18" t="s">
        <v>481</v>
      </c>
      <c r="P29" s="20" t="s">
        <v>481</v>
      </c>
      <c r="Q29" s="18" t="n">
        <v>480.14012351</v>
      </c>
      <c r="R29" s="20" t="n">
        <v>6.82858085</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519.93438093</v>
      </c>
      <c r="F32" s="20" t="n">
        <v>7.9298452</v>
      </c>
      <c r="G32" s="18" t="n">
        <v>485.29459596</v>
      </c>
      <c r="H32" s="20" t="n">
        <v>2.94014856</v>
      </c>
      <c r="I32" s="18" t="s">
        <v>481</v>
      </c>
      <c r="J32" s="20" t="s">
        <v>481</v>
      </c>
      <c r="K32" s="18" t="s">
        <v>481</v>
      </c>
      <c r="L32" s="20" t="s">
        <v>481</v>
      </c>
      <c r="M32" s="18" t="s">
        <v>481</v>
      </c>
      <c r="N32" s="20" t="s">
        <v>481</v>
      </c>
      <c r="O32" s="18" t="s">
        <v>481</v>
      </c>
      <c r="P32" s="20" t="s">
        <v>481</v>
      </c>
      <c r="Q32" s="18" t="n">
        <v>422.85721534</v>
      </c>
      <c r="R32" s="20" t="n">
        <v>17.05002526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428.44021374</v>
      </c>
      <c r="F34" s="20" t="n">
        <v>4.9933948</v>
      </c>
      <c r="G34" s="18" t="n">
        <v>457.80204267</v>
      </c>
      <c r="H34" s="20" t="n">
        <v>4.89993702</v>
      </c>
      <c r="I34" s="18" t="s">
        <v>481</v>
      </c>
      <c r="J34" s="20" t="s">
        <v>481</v>
      </c>
      <c r="K34" s="18" t="s">
        <v>481</v>
      </c>
      <c r="L34" s="20" t="s">
        <v>481</v>
      </c>
      <c r="M34" s="18" t="s">
        <v>481</v>
      </c>
      <c r="N34" s="20" t="s">
        <v>481</v>
      </c>
      <c r="O34" s="18" t="s">
        <v>481</v>
      </c>
      <c r="P34" s="20" t="s">
        <v>481</v>
      </c>
      <c r="Q34" s="18" t="n">
        <v>407.12444928</v>
      </c>
      <c r="R34" s="20" t="n">
        <v>8.84374571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468.63612539</v>
      </c>
      <c r="N36" s="20" t="n">
        <v>3.19409661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478.075036</v>
      </c>
      <c r="F41" s="20" t="n">
        <v>4.83875918</v>
      </c>
      <c r="G41" s="18" t="n">
        <v>495.15371048</v>
      </c>
      <c r="H41" s="20" t="n">
        <v>3.93924106</v>
      </c>
      <c r="I41" s="18" t="s">
        <v>481</v>
      </c>
      <c r="J41" s="20" t="s">
        <v>481</v>
      </c>
      <c r="K41" s="18" t="s">
        <v>481</v>
      </c>
      <c r="L41" s="20" t="s">
        <v>481</v>
      </c>
      <c r="M41" s="18" t="s">
        <v>481</v>
      </c>
      <c r="N41" s="20" t="s">
        <v>481</v>
      </c>
      <c r="O41" s="18" t="s">
        <v>481</v>
      </c>
      <c r="P41" s="20" t="s">
        <v>481</v>
      </c>
      <c r="Q41" s="18" t="n">
        <v>473.55359033</v>
      </c>
      <c r="R41" s="20" t="n">
        <v>7.1811472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413.04193711</v>
      </c>
      <c r="F46" s="20" t="n">
        <v>5.6459975</v>
      </c>
      <c r="G46" s="18" t="n">
        <v>400.80185949</v>
      </c>
      <c r="H46" s="20" t="n">
        <v>3.6534353</v>
      </c>
      <c r="I46" s="18" t="s">
        <v>481</v>
      </c>
      <c r="J46" s="20" t="s">
        <v>481</v>
      </c>
      <c r="K46" s="18" t="s">
        <v>481</v>
      </c>
      <c r="L46" s="20" t="s">
        <v>481</v>
      </c>
      <c r="M46" s="18" t="s">
        <v>481</v>
      </c>
      <c r="N46" s="20" t="s">
        <v>481</v>
      </c>
      <c r="O46" s="18" t="s">
        <v>481</v>
      </c>
      <c r="P46" s="20" t="s">
        <v>481</v>
      </c>
      <c r="Q46" s="18" t="n">
        <v>355.87672079</v>
      </c>
      <c r="R46" s="20" t="n">
        <v>5.27105974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607.60790615</v>
      </c>
      <c r="F48" s="20" t="n">
        <v>8.788718899999999</v>
      </c>
      <c r="G48" s="18" t="n">
        <v>563.09156878</v>
      </c>
      <c r="H48" s="20" t="n">
        <v>5.93565349</v>
      </c>
      <c r="I48" s="18" t="s">
        <v>481</v>
      </c>
      <c r="J48" s="20" t="s">
        <v>481</v>
      </c>
      <c r="K48" s="18" t="s">
        <v>481</v>
      </c>
      <c r="L48" s="20" t="s">
        <v>481</v>
      </c>
      <c r="M48" s="18" t="s">
        <v>481</v>
      </c>
      <c r="N48" s="20" t="s">
        <v>481</v>
      </c>
      <c r="O48" s="18" t="s">
        <v>481</v>
      </c>
      <c r="P48" s="20" t="s">
        <v>481</v>
      </c>
      <c r="Q48" s="18" t="n">
        <v>513.80440835</v>
      </c>
      <c r="R48" s="20" t="n">
        <v>13.72584145</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444.93534716</v>
      </c>
      <c r="F61" s="20" t="n">
        <v>2.95356541</v>
      </c>
      <c r="G61" s="18" t="n">
        <v>471.8885151</v>
      </c>
      <c r="H61" s="20" t="n">
        <v>4.6385962</v>
      </c>
      <c r="I61" s="18" t="s">
        <v>481</v>
      </c>
      <c r="J61" s="20" t="s">
        <v>481</v>
      </c>
      <c r="K61" s="18" t="s">
        <v>481</v>
      </c>
      <c r="L61" s="20" t="s">
        <v>481</v>
      </c>
      <c r="M61" s="18" t="s">
        <v>481</v>
      </c>
      <c r="N61" s="20" t="s">
        <v>481</v>
      </c>
      <c r="O61" s="18" t="s">
        <v>481</v>
      </c>
      <c r="P61" s="20" t="s">
        <v>481</v>
      </c>
      <c r="Q61" s="18" t="n">
        <v>416.25945001</v>
      </c>
      <c r="R61" s="20" t="n">
        <v>5.06394751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424.02580195</v>
      </c>
      <c r="F67" s="20" t="n">
        <v>4.68849334</v>
      </c>
      <c r="G67" s="18" t="n">
        <v>398.52786157</v>
      </c>
      <c r="H67" s="20" t="n">
        <v>3.42053111</v>
      </c>
      <c r="I67" s="18" t="s">
        <v>481</v>
      </c>
      <c r="J67" s="20" t="s">
        <v>481</v>
      </c>
      <c r="K67" s="18" t="s">
        <v>481</v>
      </c>
      <c r="L67" s="20" t="s">
        <v>481</v>
      </c>
      <c r="M67" s="18" t="s">
        <v>481</v>
      </c>
      <c r="N67" s="20" t="s">
        <v>481</v>
      </c>
      <c r="O67" s="18" t="s">
        <v>481</v>
      </c>
      <c r="P67" s="20" t="s">
        <v>481</v>
      </c>
      <c r="Q67" s="18" t="n">
        <v>379.83662141</v>
      </c>
      <c r="R67" s="20" t="n">
        <v>6.81824758</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517.403747</v>
      </c>
      <c r="F70" s="20" t="n">
        <v>4.18542885</v>
      </c>
      <c r="G70" s="18" t="n">
        <v>522.63568678</v>
      </c>
      <c r="H70" s="20" t="n">
        <v>3.38950116</v>
      </c>
      <c r="I70" s="18" t="s">
        <v>481</v>
      </c>
      <c r="J70" s="20" t="s">
        <v>481</v>
      </c>
      <c r="K70" s="18" t="s">
        <v>481</v>
      </c>
      <c r="L70" s="20" t="s">
        <v>481</v>
      </c>
      <c r="M70" s="18" t="s">
        <v>481</v>
      </c>
      <c r="N70" s="20" t="s">
        <v>481</v>
      </c>
      <c r="O70" s="18" t="s">
        <v>481</v>
      </c>
      <c r="P70" s="20" t="s">
        <v>481</v>
      </c>
      <c r="Q70" s="18" t="n">
        <v>488.64059611</v>
      </c>
      <c r="R70" s="20" t="n">
        <v>4.48937678</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609</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513.35529849</v>
      </c>
      <c r="F7" s="20" t="n">
        <v>1.87910932</v>
      </c>
      <c r="G7" s="18" t="n">
        <v>445.76579287</v>
      </c>
      <c r="H7" s="20" t="n">
        <v>3.84636638</v>
      </c>
      <c r="I7" s="18" t="s">
        <v>481</v>
      </c>
      <c r="J7" s="20" t="s">
        <v>481</v>
      </c>
      <c r="K7" s="18" t="s">
        <v>481</v>
      </c>
      <c r="L7" s="20" t="s">
        <v>481</v>
      </c>
      <c r="M7" s="18" t="s">
        <v>481</v>
      </c>
      <c r="N7" s="20" t="s">
        <v>481</v>
      </c>
      <c r="O7" s="18" t="s">
        <v>481</v>
      </c>
      <c r="P7" s="20" t="s">
        <v>481</v>
      </c>
      <c r="Q7" s="18" t="n">
        <v>365.23617384</v>
      </c>
      <c r="R7" s="20" t="n">
        <v>11.55569602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548.17539325</v>
      </c>
      <c r="F9" s="20" t="n">
        <v>2.89855065</v>
      </c>
      <c r="G9" s="18" t="n">
        <v>444.97148351</v>
      </c>
      <c r="H9" s="20" t="n">
        <v>8.920187139999999</v>
      </c>
      <c r="I9" s="18" t="s">
        <v>481</v>
      </c>
      <c r="J9" s="20" t="s">
        <v>481</v>
      </c>
      <c r="K9" s="18" t="s">
        <v>481</v>
      </c>
      <c r="L9" s="20" t="s">
        <v>481</v>
      </c>
      <c r="M9" s="18" t="s">
        <v>481</v>
      </c>
      <c r="N9" s="20" t="s">
        <v>481</v>
      </c>
      <c r="O9" s="18" t="s">
        <v>481</v>
      </c>
      <c r="P9" s="20" t="s">
        <v>481</v>
      </c>
      <c r="Q9" s="18" t="n">
        <v>387.95752105</v>
      </c>
      <c r="R9" s="20" t="n">
        <v>20.00842609</v>
      </c>
    </row>
    <row r="10" spans="1:18">
      <c r="A10" s="15" t="s">
        <v>485</v>
      </c>
      <c r="B10" s="17" t="n">
        <v>13082</v>
      </c>
      <c r="C10" s="18">
        <f>(313.0/B10*100)</f>
        <v/>
      </c>
      <c r="D10" s="19" t="n">
        <v>12769</v>
      </c>
      <c r="E10" s="18" t="n">
        <v>542.69877624</v>
      </c>
      <c r="F10" s="20" t="n">
        <v>4.8156646</v>
      </c>
      <c r="G10" s="18" t="n">
        <v>496.41187025</v>
      </c>
      <c r="H10" s="20" t="n">
        <v>7.93206453</v>
      </c>
      <c r="I10" s="18" t="s">
        <v>481</v>
      </c>
      <c r="J10" s="20" t="s">
        <v>481</v>
      </c>
      <c r="K10" s="18" t="s">
        <v>481</v>
      </c>
      <c r="L10" s="20" t="s">
        <v>481</v>
      </c>
      <c r="M10" s="18" t="s">
        <v>481</v>
      </c>
      <c r="N10" s="20" t="s">
        <v>481</v>
      </c>
      <c r="O10" s="18" t="s">
        <v>481</v>
      </c>
      <c r="P10" s="20" t="s">
        <v>481</v>
      </c>
      <c r="Q10" s="18" t="n">
        <v>417.03311807</v>
      </c>
      <c r="R10" s="20" t="n">
        <v>27.02828245</v>
      </c>
    </row>
    <row r="11" spans="1:18">
      <c r="A11" s="15" t="s">
        <v>486</v>
      </c>
      <c r="B11" s="17" t="n">
        <v>7053</v>
      </c>
      <c r="C11" s="18">
        <f>(45.0/B11*100)</f>
        <v/>
      </c>
      <c r="D11" s="19" t="n">
        <v>7008</v>
      </c>
      <c r="E11" s="18" t="n">
        <v>438.38476034</v>
      </c>
      <c r="F11" s="20" t="n">
        <v>3.91618084</v>
      </c>
      <c r="G11" s="18" t="n">
        <v>417.62614777</v>
      </c>
      <c r="H11" s="20" t="n">
        <v>5.20084721</v>
      </c>
      <c r="I11" s="18" t="s">
        <v>481</v>
      </c>
      <c r="J11" s="20" t="s">
        <v>481</v>
      </c>
      <c r="K11" s="18" t="s">
        <v>481</v>
      </c>
      <c r="L11" s="20" t="s">
        <v>481</v>
      </c>
      <c r="M11" s="18" t="s">
        <v>481</v>
      </c>
      <c r="N11" s="20" t="s">
        <v>481</v>
      </c>
      <c r="O11" s="18" t="s">
        <v>481</v>
      </c>
      <c r="P11" s="20" t="s">
        <v>481</v>
      </c>
      <c r="Q11" s="18" t="n">
        <v>347.36468217</v>
      </c>
      <c r="R11" s="20" t="n">
        <v>19.18289668</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486.68831955</v>
      </c>
      <c r="F23" s="20" t="n">
        <v>2.74927004</v>
      </c>
      <c r="G23" s="18" t="n">
        <v>450.81230923</v>
      </c>
      <c r="H23" s="20" t="n">
        <v>9.59653552</v>
      </c>
      <c r="I23" s="18" t="s">
        <v>481</v>
      </c>
      <c r="J23" s="20" t="s">
        <v>481</v>
      </c>
      <c r="K23" s="18" t="s">
        <v>481</v>
      </c>
      <c r="L23" s="20" t="s">
        <v>481</v>
      </c>
      <c r="M23" s="18" t="s">
        <v>481</v>
      </c>
      <c r="N23" s="20" t="s">
        <v>481</v>
      </c>
      <c r="O23" s="18" t="s">
        <v>481</v>
      </c>
      <c r="P23" s="20" t="s">
        <v>481</v>
      </c>
      <c r="Q23" s="18" t="n">
        <v>392.54229098</v>
      </c>
      <c r="R23" s="20" t="n">
        <v>28.93876978</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515.43869207</v>
      </c>
      <c r="F29" s="20" t="n">
        <v>3.12065718</v>
      </c>
      <c r="G29" s="18" t="n">
        <v>422.51128933</v>
      </c>
      <c r="H29" s="20" t="n">
        <v>11.71358192</v>
      </c>
      <c r="I29" s="18" t="s">
        <v>481</v>
      </c>
      <c r="J29" s="20" t="s">
        <v>481</v>
      </c>
      <c r="K29" s="18" t="s">
        <v>481</v>
      </c>
      <c r="L29" s="20" t="s">
        <v>481</v>
      </c>
      <c r="M29" s="18" t="s">
        <v>481</v>
      </c>
      <c r="N29" s="20" t="s">
        <v>481</v>
      </c>
      <c r="O29" s="18" t="s">
        <v>481</v>
      </c>
      <c r="P29" s="20" t="s">
        <v>481</v>
      </c>
      <c r="Q29" s="18" t="n">
        <v>396.469187</v>
      </c>
      <c r="R29" s="20" t="n">
        <v>26.2382498</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486.01772449</v>
      </c>
      <c r="F32" s="20" t="n">
        <v>3.03797204</v>
      </c>
      <c r="G32" s="18" t="n">
        <v>479.33639689</v>
      </c>
      <c r="H32" s="20" t="n">
        <v>9.1852184</v>
      </c>
      <c r="I32" s="18" t="s">
        <v>481</v>
      </c>
      <c r="J32" s="20" t="s">
        <v>481</v>
      </c>
      <c r="K32" s="18" t="s">
        <v>481</v>
      </c>
      <c r="L32" s="20" t="s">
        <v>481</v>
      </c>
      <c r="M32" s="18" t="s">
        <v>481</v>
      </c>
      <c r="N32" s="20" t="s">
        <v>481</v>
      </c>
      <c r="O32" s="18" t="s">
        <v>481</v>
      </c>
      <c r="P32" s="20" t="s">
        <v>481</v>
      </c>
      <c r="Q32" s="18" t="n">
        <v>375.26545934</v>
      </c>
      <c r="R32" s="20" t="n">
        <v>41.81345212</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454.2742741</v>
      </c>
      <c r="F34" s="20" t="n">
        <v>4.11017268</v>
      </c>
      <c r="G34" s="18" t="n">
        <v>381.09785661</v>
      </c>
      <c r="H34" s="20" t="n">
        <v>17.93776278</v>
      </c>
      <c r="I34" s="18" t="s">
        <v>481</v>
      </c>
      <c r="J34" s="20" t="s">
        <v>481</v>
      </c>
      <c r="K34" s="18" t="s">
        <v>481</v>
      </c>
      <c r="L34" s="20" t="s">
        <v>481</v>
      </c>
      <c r="M34" s="18" t="s">
        <v>481</v>
      </c>
      <c r="N34" s="20" t="s">
        <v>481</v>
      </c>
      <c r="O34" s="18" t="s">
        <v>481</v>
      </c>
      <c r="P34" s="20" t="s">
        <v>481</v>
      </c>
      <c r="Q34" s="18" t="n">
        <v>298.4409778</v>
      </c>
      <c r="R34" s="20" t="n">
        <v>24.53556981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470.22702032</v>
      </c>
      <c r="F36" s="20" t="n">
        <v>3.10430223</v>
      </c>
      <c r="G36" s="18" t="n">
        <v>425.34094815</v>
      </c>
      <c r="H36" s="20" t="n">
        <v>13.08535385</v>
      </c>
      <c r="I36" s="18" t="s">
        <v>481</v>
      </c>
      <c r="J36" s="20" t="s">
        <v>481</v>
      </c>
      <c r="K36" s="18" t="s">
        <v>481</v>
      </c>
      <c r="L36" s="20" t="s">
        <v>481</v>
      </c>
      <c r="M36" s="18" t="s">
        <v>481</v>
      </c>
      <c r="N36" s="20" t="s">
        <v>481</v>
      </c>
      <c r="O36" s="18" t="s">
        <v>481</v>
      </c>
      <c r="P36" s="20" t="s">
        <v>481</v>
      </c>
      <c r="Q36" s="18" t="n">
        <v>343.75093953</v>
      </c>
      <c r="R36" s="20" t="n">
        <v>34.44611571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497.21263522</v>
      </c>
      <c r="F41" s="20" t="n">
        <v>3.79220157</v>
      </c>
      <c r="G41" s="18" t="n">
        <v>465.13250492</v>
      </c>
      <c r="H41" s="20" t="n">
        <v>5.21420946</v>
      </c>
      <c r="I41" s="18" t="s">
        <v>481</v>
      </c>
      <c r="J41" s="20" t="s">
        <v>481</v>
      </c>
      <c r="K41" s="18" t="s">
        <v>481</v>
      </c>
      <c r="L41" s="20" t="s">
        <v>481</v>
      </c>
      <c r="M41" s="18" t="s">
        <v>481</v>
      </c>
      <c r="N41" s="20" t="s">
        <v>481</v>
      </c>
      <c r="O41" s="18" t="s">
        <v>481</v>
      </c>
      <c r="P41" s="20" t="s">
        <v>481</v>
      </c>
      <c r="Q41" s="18" t="n">
        <v>372.20008341</v>
      </c>
      <c r="R41" s="20" t="n">
        <v>15.15041794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413.63564342</v>
      </c>
      <c r="F46" s="20" t="n">
        <v>4.1648329</v>
      </c>
      <c r="G46" s="18" t="n">
        <v>376.2242272</v>
      </c>
      <c r="H46" s="20" t="n">
        <v>3.97721677</v>
      </c>
      <c r="I46" s="18" t="s">
        <v>481</v>
      </c>
      <c r="J46" s="20" t="s">
        <v>481</v>
      </c>
      <c r="K46" s="18" t="s">
        <v>481</v>
      </c>
      <c r="L46" s="20" t="s">
        <v>481</v>
      </c>
      <c r="M46" s="18" t="s">
        <v>481</v>
      </c>
      <c r="N46" s="20" t="s">
        <v>481</v>
      </c>
      <c r="O46" s="18" t="s">
        <v>481</v>
      </c>
      <c r="P46" s="20" t="s">
        <v>481</v>
      </c>
      <c r="Q46" s="18" t="n">
        <v>313.07685994</v>
      </c>
      <c r="R46" s="20" t="n">
        <v>8.71241676</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571.8363839</v>
      </c>
      <c r="F48" s="20" t="n">
        <v>6.17258764</v>
      </c>
      <c r="G48" s="18" t="n">
        <v>494.13112894</v>
      </c>
      <c r="H48" s="20" t="n">
        <v>9.20589053</v>
      </c>
      <c r="I48" s="18" t="s">
        <v>481</v>
      </c>
      <c r="J48" s="20" t="s">
        <v>481</v>
      </c>
      <c r="K48" s="18" t="s">
        <v>481</v>
      </c>
      <c r="L48" s="20" t="s">
        <v>481</v>
      </c>
      <c r="M48" s="18" t="s">
        <v>481</v>
      </c>
      <c r="N48" s="20" t="s">
        <v>481</v>
      </c>
      <c r="O48" s="18" t="s">
        <v>481</v>
      </c>
      <c r="P48" s="20" t="s">
        <v>481</v>
      </c>
      <c r="Q48" s="18" t="n">
        <v>531.93769616</v>
      </c>
      <c r="R48" s="20" t="n">
        <v>43.61589642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451.02836256</v>
      </c>
      <c r="F61" s="20" t="n">
        <v>3.08149369</v>
      </c>
      <c r="G61" s="18" t="n">
        <v>404.81865769</v>
      </c>
      <c r="H61" s="20" t="n">
        <v>16.64539622</v>
      </c>
      <c r="I61" s="18" t="s">
        <v>481</v>
      </c>
      <c r="J61" s="20" t="s">
        <v>481</v>
      </c>
      <c r="K61" s="18" t="s">
        <v>481</v>
      </c>
      <c r="L61" s="20" t="s">
        <v>481</v>
      </c>
      <c r="M61" s="18" t="s">
        <v>481</v>
      </c>
      <c r="N61" s="20" t="s">
        <v>481</v>
      </c>
      <c r="O61" s="18" t="s">
        <v>481</v>
      </c>
      <c r="P61" s="20" t="s">
        <v>481</v>
      </c>
      <c r="Q61" s="18" t="n">
        <v>340.66951926</v>
      </c>
      <c r="R61" s="20" t="n">
        <v>17.59411671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416.50574428</v>
      </c>
      <c r="F67" s="20" t="n">
        <v>3.37064689</v>
      </c>
      <c r="G67" s="18" t="n">
        <v>364.99324837</v>
      </c>
      <c r="H67" s="20" t="n">
        <v>4.53862297</v>
      </c>
      <c r="I67" s="18" t="s">
        <v>481</v>
      </c>
      <c r="J67" s="20" t="s">
        <v>481</v>
      </c>
      <c r="K67" s="18" t="s">
        <v>481</v>
      </c>
      <c r="L67" s="20" t="s">
        <v>481</v>
      </c>
      <c r="M67" s="18" t="s">
        <v>481</v>
      </c>
      <c r="N67" s="20" t="s">
        <v>481</v>
      </c>
      <c r="O67" s="18" t="s">
        <v>481</v>
      </c>
      <c r="P67" s="20" t="s">
        <v>481</v>
      </c>
      <c r="Q67" s="18" t="n">
        <v>271.42421178</v>
      </c>
      <c r="R67" s="20" t="n">
        <v>14.21856049</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514.91485663</v>
      </c>
      <c r="F70" s="20" t="n">
        <v>3.29972644</v>
      </c>
      <c r="G70" s="18" t="n">
        <v>502.78714265</v>
      </c>
      <c r="H70" s="20" t="n">
        <v>12.45865065</v>
      </c>
      <c r="I70" s="18" t="s">
        <v>481</v>
      </c>
      <c r="J70" s="20" t="s">
        <v>481</v>
      </c>
      <c r="K70" s="18" t="s">
        <v>481</v>
      </c>
      <c r="L70" s="20" t="s">
        <v>481</v>
      </c>
      <c r="M70" s="18" t="s">
        <v>481</v>
      </c>
      <c r="N70" s="20" t="s">
        <v>481</v>
      </c>
      <c r="O70" s="18" t="s">
        <v>481</v>
      </c>
      <c r="P70" s="20" t="s">
        <v>481</v>
      </c>
      <c r="Q70" s="18" t="n">
        <v>453.30488561</v>
      </c>
      <c r="R70" s="20" t="n">
        <v>18.53432241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610</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508.10651805</v>
      </c>
      <c r="F7" s="20" t="n">
        <v>1.90345754</v>
      </c>
      <c r="G7" s="18" t="n">
        <v>480.12960252</v>
      </c>
      <c r="H7" s="20" t="n">
        <v>5.06099255</v>
      </c>
      <c r="I7" s="18" t="s">
        <v>481</v>
      </c>
      <c r="J7" s="20" t="s">
        <v>481</v>
      </c>
      <c r="K7" s="18" t="s">
        <v>481</v>
      </c>
      <c r="L7" s="20" t="s">
        <v>481</v>
      </c>
      <c r="M7" s="18" t="s">
        <v>481</v>
      </c>
      <c r="N7" s="20" t="s">
        <v>481</v>
      </c>
      <c r="O7" s="18" t="s">
        <v>481</v>
      </c>
      <c r="P7" s="20" t="s">
        <v>481</v>
      </c>
      <c r="Q7" s="18" t="n">
        <v>380.28260067</v>
      </c>
      <c r="R7" s="20" t="n">
        <v>15.03209177</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545.54616884</v>
      </c>
      <c r="F9" s="20" t="n">
        <v>2.77491833</v>
      </c>
      <c r="G9" s="18" t="n">
        <v>472.1645003</v>
      </c>
      <c r="H9" s="20" t="n">
        <v>10.54064571</v>
      </c>
      <c r="I9" s="18" t="s">
        <v>481</v>
      </c>
      <c r="J9" s="20" t="s">
        <v>481</v>
      </c>
      <c r="K9" s="18" t="s">
        <v>481</v>
      </c>
      <c r="L9" s="20" t="s">
        <v>481</v>
      </c>
      <c r="M9" s="18" t="s">
        <v>481</v>
      </c>
      <c r="N9" s="20" t="s">
        <v>481</v>
      </c>
      <c r="O9" s="18" t="s">
        <v>481</v>
      </c>
      <c r="P9" s="20" t="s">
        <v>481</v>
      </c>
      <c r="Q9" s="18" t="n">
        <v>415.16943031</v>
      </c>
      <c r="R9" s="20" t="n">
        <v>19.62835279</v>
      </c>
    </row>
    <row r="10" spans="1:18">
      <c r="A10" s="15" t="s">
        <v>485</v>
      </c>
      <c r="B10" s="17" t="n">
        <v>13082</v>
      </c>
      <c r="C10" s="18">
        <f>(313.0/B10*100)</f>
        <v/>
      </c>
      <c r="D10" s="19" t="n">
        <v>12769</v>
      </c>
      <c r="E10" s="18" t="n">
        <v>536.58055996</v>
      </c>
      <c r="F10" s="20" t="n">
        <v>4.64638062</v>
      </c>
      <c r="G10" s="18" t="n">
        <v>518.9529166</v>
      </c>
      <c r="H10" s="20" t="n">
        <v>8.263953880000001</v>
      </c>
      <c r="I10" s="18" t="s">
        <v>481</v>
      </c>
      <c r="J10" s="20" t="s">
        <v>481</v>
      </c>
      <c r="K10" s="18" t="s">
        <v>481</v>
      </c>
      <c r="L10" s="20" t="s">
        <v>481</v>
      </c>
      <c r="M10" s="18" t="s">
        <v>481</v>
      </c>
      <c r="N10" s="20" t="s">
        <v>481</v>
      </c>
      <c r="O10" s="18" t="s">
        <v>481</v>
      </c>
      <c r="P10" s="20" t="s">
        <v>481</v>
      </c>
      <c r="Q10" s="18" t="n">
        <v>408.68786308</v>
      </c>
      <c r="R10" s="20" t="n">
        <v>20.0698167</v>
      </c>
    </row>
    <row r="11" spans="1:18">
      <c r="A11" s="15" t="s">
        <v>486</v>
      </c>
      <c r="B11" s="17" t="n">
        <v>7053</v>
      </c>
      <c r="C11" s="18">
        <f>(45.0/B11*100)</f>
        <v/>
      </c>
      <c r="D11" s="19" t="n">
        <v>7008</v>
      </c>
      <c r="E11" s="18" t="n">
        <v>435.10460526</v>
      </c>
      <c r="F11" s="20" t="n">
        <v>3.61709262</v>
      </c>
      <c r="G11" s="18" t="n">
        <v>424.61600458</v>
      </c>
      <c r="H11" s="20" t="n">
        <v>6.8391513</v>
      </c>
      <c r="I11" s="18" t="s">
        <v>481</v>
      </c>
      <c r="J11" s="20" t="s">
        <v>481</v>
      </c>
      <c r="K11" s="18" t="s">
        <v>481</v>
      </c>
      <c r="L11" s="20" t="s">
        <v>481</v>
      </c>
      <c r="M11" s="18" t="s">
        <v>481</v>
      </c>
      <c r="N11" s="20" t="s">
        <v>481</v>
      </c>
      <c r="O11" s="18" t="s">
        <v>481</v>
      </c>
      <c r="P11" s="20" t="s">
        <v>481</v>
      </c>
      <c r="Q11" s="18" t="n">
        <v>352.65350246</v>
      </c>
      <c r="R11" s="20" t="n">
        <v>19.83908812</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488.26213135</v>
      </c>
      <c r="F23" s="20" t="n">
        <v>2.9365564</v>
      </c>
      <c r="G23" s="18" t="n">
        <v>478.87119764</v>
      </c>
      <c r="H23" s="20" t="n">
        <v>3.61549732</v>
      </c>
      <c r="I23" s="18" t="s">
        <v>481</v>
      </c>
      <c r="J23" s="20" t="s">
        <v>481</v>
      </c>
      <c r="K23" s="18" t="s">
        <v>481</v>
      </c>
      <c r="L23" s="20" t="s">
        <v>481</v>
      </c>
      <c r="M23" s="18" t="s">
        <v>481</v>
      </c>
      <c r="N23" s="20" t="s">
        <v>481</v>
      </c>
      <c r="O23" s="18" t="s">
        <v>481</v>
      </c>
      <c r="P23" s="20" t="s">
        <v>481</v>
      </c>
      <c r="Q23" s="18" t="n">
        <v>409.76691039</v>
      </c>
      <c r="R23" s="20" t="n">
        <v>29.51684191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510.3577345</v>
      </c>
      <c r="F29" s="20" t="n">
        <v>3.33626767</v>
      </c>
      <c r="G29" s="18" t="n">
        <v>490.65717324</v>
      </c>
      <c r="H29" s="20" t="n">
        <v>14.38853609</v>
      </c>
      <c r="I29" s="18" t="s">
        <v>481</v>
      </c>
      <c r="J29" s="20" t="s">
        <v>481</v>
      </c>
      <c r="K29" s="18" t="s">
        <v>481</v>
      </c>
      <c r="L29" s="20" t="s">
        <v>481</v>
      </c>
      <c r="M29" s="18" t="s">
        <v>481</v>
      </c>
      <c r="N29" s="20" t="s">
        <v>481</v>
      </c>
      <c r="O29" s="18" t="s">
        <v>481</v>
      </c>
      <c r="P29" s="20" t="s">
        <v>481</v>
      </c>
      <c r="Q29" s="18" t="n">
        <v>416.33860801</v>
      </c>
      <c r="R29" s="20" t="n">
        <v>26.96300684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487.23844196</v>
      </c>
      <c r="F32" s="20" t="n">
        <v>3.18035764</v>
      </c>
      <c r="G32" s="18" t="n">
        <v>478.28090953</v>
      </c>
      <c r="H32" s="20" t="n">
        <v>5.11917915</v>
      </c>
      <c r="I32" s="18" t="s">
        <v>481</v>
      </c>
      <c r="J32" s="20" t="s">
        <v>481</v>
      </c>
      <c r="K32" s="18" t="s">
        <v>481</v>
      </c>
      <c r="L32" s="20" t="s">
        <v>481</v>
      </c>
      <c r="M32" s="18" t="s">
        <v>481</v>
      </c>
      <c r="N32" s="20" t="s">
        <v>481</v>
      </c>
      <c r="O32" s="18" t="s">
        <v>481</v>
      </c>
      <c r="P32" s="20" t="s">
        <v>481</v>
      </c>
      <c r="Q32" s="18" t="n">
        <v>407.01715188</v>
      </c>
      <c r="R32" s="20" t="n">
        <v>23.03300622</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448.0997617</v>
      </c>
      <c r="F34" s="20" t="n">
        <v>4.4308021</v>
      </c>
      <c r="G34" s="18" t="n">
        <v>444.77570694</v>
      </c>
      <c r="H34" s="20" t="n">
        <v>8.76743018</v>
      </c>
      <c r="I34" s="18" t="s">
        <v>481</v>
      </c>
      <c r="J34" s="20" t="s">
        <v>481</v>
      </c>
      <c r="K34" s="18" t="s">
        <v>481</v>
      </c>
      <c r="L34" s="20" t="s">
        <v>481</v>
      </c>
      <c r="M34" s="18" t="s">
        <v>481</v>
      </c>
      <c r="N34" s="20" t="s">
        <v>481</v>
      </c>
      <c r="O34" s="18" t="s">
        <v>481</v>
      </c>
      <c r="P34" s="20" t="s">
        <v>481</v>
      </c>
      <c r="Q34" s="18" t="n">
        <v>282.63021661</v>
      </c>
      <c r="R34" s="20" t="n">
        <v>29.02779271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468.97895618</v>
      </c>
      <c r="F36" s="20" t="n">
        <v>3.14430533</v>
      </c>
      <c r="G36" s="18" t="n">
        <v>469.28791635</v>
      </c>
      <c r="H36" s="20" t="n">
        <v>6.48031674</v>
      </c>
      <c r="I36" s="18" t="s">
        <v>481</v>
      </c>
      <c r="J36" s="20" t="s">
        <v>481</v>
      </c>
      <c r="K36" s="18" t="s">
        <v>481</v>
      </c>
      <c r="L36" s="20" t="s">
        <v>481</v>
      </c>
      <c r="M36" s="18" t="s">
        <v>481</v>
      </c>
      <c r="N36" s="20" t="s">
        <v>481</v>
      </c>
      <c r="O36" s="18" t="s">
        <v>481</v>
      </c>
      <c r="P36" s="20" t="s">
        <v>481</v>
      </c>
      <c r="Q36" s="18" t="n">
        <v>403.09031361</v>
      </c>
      <c r="R36" s="20" t="n">
        <v>34.1903312</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492.17119342</v>
      </c>
      <c r="F41" s="20" t="n">
        <v>3.76356897</v>
      </c>
      <c r="G41" s="18" t="n">
        <v>469.76654975</v>
      </c>
      <c r="H41" s="20" t="n">
        <v>5.97848268</v>
      </c>
      <c r="I41" s="18" t="s">
        <v>481</v>
      </c>
      <c r="J41" s="20" t="s">
        <v>481</v>
      </c>
      <c r="K41" s="18" t="s">
        <v>481</v>
      </c>
      <c r="L41" s="20" t="s">
        <v>481</v>
      </c>
      <c r="M41" s="18" t="s">
        <v>481</v>
      </c>
      <c r="N41" s="20" t="s">
        <v>481</v>
      </c>
      <c r="O41" s="18" t="s">
        <v>481</v>
      </c>
      <c r="P41" s="20" t="s">
        <v>481</v>
      </c>
      <c r="Q41" s="18" t="n">
        <v>364.09889421</v>
      </c>
      <c r="R41" s="20" t="n">
        <v>22.34120189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402.52880072</v>
      </c>
      <c r="F46" s="20" t="n">
        <v>3.88821762</v>
      </c>
      <c r="G46" s="18" t="n">
        <v>381.95925759</v>
      </c>
      <c r="H46" s="20" t="n">
        <v>5.12723487</v>
      </c>
      <c r="I46" s="18" t="s">
        <v>481</v>
      </c>
      <c r="J46" s="20" t="s">
        <v>481</v>
      </c>
      <c r="K46" s="18" t="s">
        <v>481</v>
      </c>
      <c r="L46" s="20" t="s">
        <v>481</v>
      </c>
      <c r="M46" s="18" t="s">
        <v>481</v>
      </c>
      <c r="N46" s="20" t="s">
        <v>481</v>
      </c>
      <c r="O46" s="18" t="s">
        <v>481</v>
      </c>
      <c r="P46" s="20" t="s">
        <v>481</v>
      </c>
      <c r="Q46" s="18" t="n">
        <v>310.36750809</v>
      </c>
      <c r="R46" s="20" t="n">
        <v>10.31683381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571.33898523</v>
      </c>
      <c r="F48" s="20" t="n">
        <v>6.25726288</v>
      </c>
      <c r="G48" s="18" t="n">
        <v>525.68637729</v>
      </c>
      <c r="H48" s="20" t="n">
        <v>6.92278986</v>
      </c>
      <c r="I48" s="18" t="s">
        <v>481</v>
      </c>
      <c r="J48" s="20" t="s">
        <v>481</v>
      </c>
      <c r="K48" s="18" t="s">
        <v>481</v>
      </c>
      <c r="L48" s="20" t="s">
        <v>481</v>
      </c>
      <c r="M48" s="18" t="s">
        <v>481</v>
      </c>
      <c r="N48" s="20" t="s">
        <v>481</v>
      </c>
      <c r="O48" s="18" t="s">
        <v>481</v>
      </c>
      <c r="P48" s="20" t="s">
        <v>481</v>
      </c>
      <c r="Q48" s="18" t="n">
        <v>521.10678928</v>
      </c>
      <c r="R48" s="20" t="n">
        <v>41.93073778</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450.92761134</v>
      </c>
      <c r="F61" s="20" t="n">
        <v>3.20291264</v>
      </c>
      <c r="G61" s="18" t="n">
        <v>446.0218179</v>
      </c>
      <c r="H61" s="20" t="n">
        <v>6.40962994</v>
      </c>
      <c r="I61" s="18" t="s">
        <v>481</v>
      </c>
      <c r="J61" s="20" t="s">
        <v>481</v>
      </c>
      <c r="K61" s="18" t="s">
        <v>481</v>
      </c>
      <c r="L61" s="20" t="s">
        <v>481</v>
      </c>
      <c r="M61" s="18" t="s">
        <v>481</v>
      </c>
      <c r="N61" s="20" t="s">
        <v>481</v>
      </c>
      <c r="O61" s="18" t="s">
        <v>481</v>
      </c>
      <c r="P61" s="20" t="s">
        <v>481</v>
      </c>
      <c r="Q61" s="18" t="n">
        <v>353.56364914</v>
      </c>
      <c r="R61" s="20" t="n">
        <v>17.16983118</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402.02480614</v>
      </c>
      <c r="F67" s="20" t="n">
        <v>3.51359508</v>
      </c>
      <c r="G67" s="18" t="n">
        <v>409.02048386</v>
      </c>
      <c r="H67" s="20" t="n">
        <v>4.49773735</v>
      </c>
      <c r="I67" s="18" t="s">
        <v>481</v>
      </c>
      <c r="J67" s="20" t="s">
        <v>481</v>
      </c>
      <c r="K67" s="18" t="s">
        <v>481</v>
      </c>
      <c r="L67" s="20" t="s">
        <v>481</v>
      </c>
      <c r="M67" s="18" t="s">
        <v>481</v>
      </c>
      <c r="N67" s="20" t="s">
        <v>481</v>
      </c>
      <c r="O67" s="18" t="s">
        <v>481</v>
      </c>
      <c r="P67" s="20" t="s">
        <v>481</v>
      </c>
      <c r="Q67" s="18" t="n">
        <v>256.02329174</v>
      </c>
      <c r="R67" s="20" t="n">
        <v>14.75618194</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513.0272275900001</v>
      </c>
      <c r="F70" s="20" t="n">
        <v>3.52815741</v>
      </c>
      <c r="G70" s="18" t="n">
        <v>521.36404502</v>
      </c>
      <c r="H70" s="20" t="n">
        <v>4.22091539</v>
      </c>
      <c r="I70" s="18" t="s">
        <v>481</v>
      </c>
      <c r="J70" s="20" t="s">
        <v>481</v>
      </c>
      <c r="K70" s="18" t="s">
        <v>481</v>
      </c>
      <c r="L70" s="20" t="s">
        <v>481</v>
      </c>
      <c r="M70" s="18" t="s">
        <v>481</v>
      </c>
      <c r="N70" s="20" t="s">
        <v>481</v>
      </c>
      <c r="O70" s="18" t="s">
        <v>481</v>
      </c>
      <c r="P70" s="20" t="s">
        <v>481</v>
      </c>
      <c r="Q70" s="18" t="n">
        <v>464.19018174</v>
      </c>
      <c r="R70" s="20" t="n">
        <v>15.08983212</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611</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513.0762772099999</v>
      </c>
      <c r="F7" s="20" t="n">
        <v>1.83228146</v>
      </c>
      <c r="G7" s="18" t="n">
        <v>459.32789682</v>
      </c>
      <c r="H7" s="20" t="n">
        <v>3.8551501</v>
      </c>
      <c r="I7" s="18" t="s">
        <v>481</v>
      </c>
      <c r="J7" s="20" t="s">
        <v>481</v>
      </c>
      <c r="K7" s="18" t="s">
        <v>481</v>
      </c>
      <c r="L7" s="20" t="s">
        <v>481</v>
      </c>
      <c r="M7" s="18" t="s">
        <v>481</v>
      </c>
      <c r="N7" s="20" t="s">
        <v>481</v>
      </c>
      <c r="O7" s="18" t="s">
        <v>481</v>
      </c>
      <c r="P7" s="20" t="s">
        <v>481</v>
      </c>
      <c r="Q7" s="18" t="n">
        <v>379.21872797</v>
      </c>
      <c r="R7" s="20" t="n">
        <v>11.76929456</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546.38539409</v>
      </c>
      <c r="F9" s="20" t="n">
        <v>2.8886399</v>
      </c>
      <c r="G9" s="18" t="n">
        <v>467.57016854</v>
      </c>
      <c r="H9" s="20" t="n">
        <v>11.04042931</v>
      </c>
      <c r="I9" s="18" t="s">
        <v>481</v>
      </c>
      <c r="J9" s="20" t="s">
        <v>481</v>
      </c>
      <c r="K9" s="18" t="s">
        <v>481</v>
      </c>
      <c r="L9" s="20" t="s">
        <v>481</v>
      </c>
      <c r="M9" s="18" t="s">
        <v>481</v>
      </c>
      <c r="N9" s="20" t="s">
        <v>481</v>
      </c>
      <c r="O9" s="18" t="s">
        <v>481</v>
      </c>
      <c r="P9" s="20" t="s">
        <v>481</v>
      </c>
      <c r="Q9" s="18" t="n">
        <v>429.28932738</v>
      </c>
      <c r="R9" s="20" t="n">
        <v>17.76998432</v>
      </c>
    </row>
    <row r="10" spans="1:18">
      <c r="A10" s="15" t="s">
        <v>485</v>
      </c>
      <c r="B10" s="17" t="n">
        <v>13082</v>
      </c>
      <c r="C10" s="18">
        <f>(313.0/B10*100)</f>
        <v/>
      </c>
      <c r="D10" s="19" t="n">
        <v>12769</v>
      </c>
      <c r="E10" s="18" t="n">
        <v>538.45850963</v>
      </c>
      <c r="F10" s="20" t="n">
        <v>4.88763789</v>
      </c>
      <c r="G10" s="18" t="n">
        <v>504.60524228</v>
      </c>
      <c r="H10" s="20" t="n">
        <v>9.648949630000001</v>
      </c>
      <c r="I10" s="18" t="s">
        <v>481</v>
      </c>
      <c r="J10" s="20" t="s">
        <v>481</v>
      </c>
      <c r="K10" s="18" t="s">
        <v>481</v>
      </c>
      <c r="L10" s="20" t="s">
        <v>481</v>
      </c>
      <c r="M10" s="18" t="s">
        <v>481</v>
      </c>
      <c r="N10" s="20" t="s">
        <v>481</v>
      </c>
      <c r="O10" s="18" t="s">
        <v>481</v>
      </c>
      <c r="P10" s="20" t="s">
        <v>481</v>
      </c>
      <c r="Q10" s="18" t="n">
        <v>439.80977931</v>
      </c>
      <c r="R10" s="20" t="n">
        <v>23.15323795</v>
      </c>
    </row>
    <row r="11" spans="1:18">
      <c r="A11" s="15" t="s">
        <v>486</v>
      </c>
      <c r="B11" s="17" t="n">
        <v>7053</v>
      </c>
      <c r="C11" s="18">
        <f>(45.0/B11*100)</f>
        <v/>
      </c>
      <c r="D11" s="19" t="n">
        <v>7008</v>
      </c>
      <c r="E11" s="18" t="n">
        <v>435.52707002</v>
      </c>
      <c r="F11" s="20" t="n">
        <v>3.67668548</v>
      </c>
      <c r="G11" s="18" t="n">
        <v>419.61473495</v>
      </c>
      <c r="H11" s="20" t="n">
        <v>7.88263231</v>
      </c>
      <c r="I11" s="18" t="s">
        <v>481</v>
      </c>
      <c r="J11" s="20" t="s">
        <v>481</v>
      </c>
      <c r="K11" s="18" t="s">
        <v>481</v>
      </c>
      <c r="L11" s="20" t="s">
        <v>481</v>
      </c>
      <c r="M11" s="18" t="s">
        <v>481</v>
      </c>
      <c r="N11" s="20" t="s">
        <v>481</v>
      </c>
      <c r="O11" s="18" t="s">
        <v>481</v>
      </c>
      <c r="P11" s="20" t="s">
        <v>481</v>
      </c>
      <c r="Q11" s="18" t="n">
        <v>358.93128422</v>
      </c>
      <c r="R11" s="20" t="n">
        <v>17.09253653</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487.83267627</v>
      </c>
      <c r="F23" s="20" t="n">
        <v>2.80898485</v>
      </c>
      <c r="G23" s="18" t="n">
        <v>453.6690661</v>
      </c>
      <c r="H23" s="20" t="n">
        <v>6.21911943</v>
      </c>
      <c r="I23" s="18" t="s">
        <v>481</v>
      </c>
      <c r="J23" s="20" t="s">
        <v>481</v>
      </c>
      <c r="K23" s="18" t="s">
        <v>481</v>
      </c>
      <c r="L23" s="20" t="s">
        <v>481</v>
      </c>
      <c r="M23" s="18" t="s">
        <v>481</v>
      </c>
      <c r="N23" s="20" t="s">
        <v>481</v>
      </c>
      <c r="O23" s="18" t="s">
        <v>481</v>
      </c>
      <c r="P23" s="20" t="s">
        <v>481</v>
      </c>
      <c r="Q23" s="18" t="n">
        <v>401.51601123</v>
      </c>
      <c r="R23" s="20" t="n">
        <v>25.19392313</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511.56820063</v>
      </c>
      <c r="F29" s="20" t="n">
        <v>3.2347593</v>
      </c>
      <c r="G29" s="18" t="n">
        <v>455.69567717</v>
      </c>
      <c r="H29" s="20" t="n">
        <v>13.77794643</v>
      </c>
      <c r="I29" s="18" t="s">
        <v>481</v>
      </c>
      <c r="J29" s="20" t="s">
        <v>481</v>
      </c>
      <c r="K29" s="18" t="s">
        <v>481</v>
      </c>
      <c r="L29" s="20" t="s">
        <v>481</v>
      </c>
      <c r="M29" s="18" t="s">
        <v>481</v>
      </c>
      <c r="N29" s="20" t="s">
        <v>481</v>
      </c>
      <c r="O29" s="18" t="s">
        <v>481</v>
      </c>
      <c r="P29" s="20" t="s">
        <v>481</v>
      </c>
      <c r="Q29" s="18" t="n">
        <v>411.25855476</v>
      </c>
      <c r="R29" s="20" t="n">
        <v>24.10569499</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485.97211331</v>
      </c>
      <c r="F32" s="20" t="n">
        <v>3.00518456</v>
      </c>
      <c r="G32" s="18" t="n">
        <v>486.96884471</v>
      </c>
      <c r="H32" s="20" t="n">
        <v>9.521815330000001</v>
      </c>
      <c r="I32" s="18" t="s">
        <v>481</v>
      </c>
      <c r="J32" s="20" t="s">
        <v>481</v>
      </c>
      <c r="K32" s="18" t="s">
        <v>481</v>
      </c>
      <c r="L32" s="20" t="s">
        <v>481</v>
      </c>
      <c r="M32" s="18" t="s">
        <v>481</v>
      </c>
      <c r="N32" s="20" t="s">
        <v>481</v>
      </c>
      <c r="O32" s="18" t="s">
        <v>481</v>
      </c>
      <c r="P32" s="20" t="s">
        <v>481</v>
      </c>
      <c r="Q32" s="18" t="n">
        <v>347.5349927</v>
      </c>
      <c r="R32" s="20" t="n">
        <v>31.48880306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453.64928466</v>
      </c>
      <c r="F34" s="20" t="n">
        <v>4.01439459</v>
      </c>
      <c r="G34" s="18" t="n">
        <v>415.51114684</v>
      </c>
      <c r="H34" s="20" t="n">
        <v>11.60374461</v>
      </c>
      <c r="I34" s="18" t="s">
        <v>481</v>
      </c>
      <c r="J34" s="20" t="s">
        <v>481</v>
      </c>
      <c r="K34" s="18" t="s">
        <v>481</v>
      </c>
      <c r="L34" s="20" t="s">
        <v>481</v>
      </c>
      <c r="M34" s="18" t="s">
        <v>481</v>
      </c>
      <c r="N34" s="20" t="s">
        <v>481</v>
      </c>
      <c r="O34" s="18" t="s">
        <v>481</v>
      </c>
      <c r="P34" s="20" t="s">
        <v>481</v>
      </c>
      <c r="Q34" s="18" t="n">
        <v>309.95425289</v>
      </c>
      <c r="R34" s="20" t="n">
        <v>22.86138288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470.87517016</v>
      </c>
      <c r="F36" s="20" t="n">
        <v>3.13448794</v>
      </c>
      <c r="G36" s="18" t="n">
        <v>442.28766547</v>
      </c>
      <c r="H36" s="20" t="n">
        <v>8.132400110000001</v>
      </c>
      <c r="I36" s="18" t="s">
        <v>481</v>
      </c>
      <c r="J36" s="20" t="s">
        <v>481</v>
      </c>
      <c r="K36" s="18" t="s">
        <v>481</v>
      </c>
      <c r="L36" s="20" t="s">
        <v>481</v>
      </c>
      <c r="M36" s="18" t="s">
        <v>481</v>
      </c>
      <c r="N36" s="20" t="s">
        <v>481</v>
      </c>
      <c r="O36" s="18" t="s">
        <v>481</v>
      </c>
      <c r="P36" s="20" t="s">
        <v>481</v>
      </c>
      <c r="Q36" s="18" t="n">
        <v>378.10996778</v>
      </c>
      <c r="R36" s="20" t="n">
        <v>28.88404857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491.70948361</v>
      </c>
      <c r="F41" s="20" t="n">
        <v>3.70461505</v>
      </c>
      <c r="G41" s="18" t="n">
        <v>472.05470405</v>
      </c>
      <c r="H41" s="20" t="n">
        <v>6.59572597</v>
      </c>
      <c r="I41" s="18" t="s">
        <v>481</v>
      </c>
      <c r="J41" s="20" t="s">
        <v>481</v>
      </c>
      <c r="K41" s="18" t="s">
        <v>481</v>
      </c>
      <c r="L41" s="20" t="s">
        <v>481</v>
      </c>
      <c r="M41" s="18" t="s">
        <v>481</v>
      </c>
      <c r="N41" s="20" t="s">
        <v>481</v>
      </c>
      <c r="O41" s="18" t="s">
        <v>481</v>
      </c>
      <c r="P41" s="20" t="s">
        <v>481</v>
      </c>
      <c r="Q41" s="18" t="n">
        <v>367.66948469</v>
      </c>
      <c r="R41" s="20" t="n">
        <v>17.57180787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402.98146828</v>
      </c>
      <c r="F46" s="20" t="n">
        <v>3.93762304</v>
      </c>
      <c r="G46" s="18" t="n">
        <v>382.93483405</v>
      </c>
      <c r="H46" s="20" t="n">
        <v>4.49684807</v>
      </c>
      <c r="I46" s="18" t="s">
        <v>481</v>
      </c>
      <c r="J46" s="20" t="s">
        <v>481</v>
      </c>
      <c r="K46" s="18" t="s">
        <v>481</v>
      </c>
      <c r="L46" s="20" t="s">
        <v>481</v>
      </c>
      <c r="M46" s="18" t="s">
        <v>481</v>
      </c>
      <c r="N46" s="20" t="s">
        <v>481</v>
      </c>
      <c r="O46" s="18" t="s">
        <v>481</v>
      </c>
      <c r="P46" s="20" t="s">
        <v>481</v>
      </c>
      <c r="Q46" s="18" t="n">
        <v>312.8165776</v>
      </c>
      <c r="R46" s="20" t="n">
        <v>10.29613971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578.81465163</v>
      </c>
      <c r="F48" s="20" t="n">
        <v>6.00595687</v>
      </c>
      <c r="G48" s="18" t="n">
        <v>501.41829398</v>
      </c>
      <c r="H48" s="20" t="n">
        <v>8.51217435</v>
      </c>
      <c r="I48" s="18" t="s">
        <v>481</v>
      </c>
      <c r="J48" s="20" t="s">
        <v>481</v>
      </c>
      <c r="K48" s="18" t="s">
        <v>481</v>
      </c>
      <c r="L48" s="20" t="s">
        <v>481</v>
      </c>
      <c r="M48" s="18" t="s">
        <v>481</v>
      </c>
      <c r="N48" s="20" t="s">
        <v>481</v>
      </c>
      <c r="O48" s="18" t="s">
        <v>481</v>
      </c>
      <c r="P48" s="20" t="s">
        <v>481</v>
      </c>
      <c r="Q48" s="18" t="n">
        <v>482.69475064</v>
      </c>
      <c r="R48" s="20" t="n">
        <v>36.78742254</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452.60252492</v>
      </c>
      <c r="F61" s="20" t="n">
        <v>3.03710631</v>
      </c>
      <c r="G61" s="18" t="n">
        <v>423.57255277</v>
      </c>
      <c r="H61" s="20" t="n">
        <v>7.89246215</v>
      </c>
      <c r="I61" s="18" t="s">
        <v>481</v>
      </c>
      <c r="J61" s="20" t="s">
        <v>481</v>
      </c>
      <c r="K61" s="18" t="s">
        <v>481</v>
      </c>
      <c r="L61" s="20" t="s">
        <v>481</v>
      </c>
      <c r="M61" s="18" t="s">
        <v>481</v>
      </c>
      <c r="N61" s="20" t="s">
        <v>481</v>
      </c>
      <c r="O61" s="18" t="s">
        <v>481</v>
      </c>
      <c r="P61" s="20" t="s">
        <v>481</v>
      </c>
      <c r="Q61" s="18" t="n">
        <v>369.26122943</v>
      </c>
      <c r="R61" s="20" t="n">
        <v>15.89825338</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406.81854504</v>
      </c>
      <c r="F67" s="20" t="n">
        <v>3.56964591</v>
      </c>
      <c r="G67" s="18" t="n">
        <v>395.38379737</v>
      </c>
      <c r="H67" s="20" t="n">
        <v>4.81188252</v>
      </c>
      <c r="I67" s="18" t="s">
        <v>481</v>
      </c>
      <c r="J67" s="20" t="s">
        <v>481</v>
      </c>
      <c r="K67" s="18" t="s">
        <v>481</v>
      </c>
      <c r="L67" s="20" t="s">
        <v>481</v>
      </c>
      <c r="M67" s="18" t="s">
        <v>481</v>
      </c>
      <c r="N67" s="20" t="s">
        <v>481</v>
      </c>
      <c r="O67" s="18" t="s">
        <v>481</v>
      </c>
      <c r="P67" s="20" t="s">
        <v>481</v>
      </c>
      <c r="Q67" s="18" t="n">
        <v>286.92582292</v>
      </c>
      <c r="R67" s="20" t="n">
        <v>16.40509903</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515.16933695</v>
      </c>
      <c r="F70" s="20" t="n">
        <v>3.29102033</v>
      </c>
      <c r="G70" s="18" t="n">
        <v>512.77088202</v>
      </c>
      <c r="H70" s="20" t="n">
        <v>6.14722323</v>
      </c>
      <c r="I70" s="18" t="s">
        <v>481</v>
      </c>
      <c r="J70" s="20" t="s">
        <v>481</v>
      </c>
      <c r="K70" s="18" t="s">
        <v>481</v>
      </c>
      <c r="L70" s="20" t="s">
        <v>481</v>
      </c>
      <c r="M70" s="18" t="s">
        <v>481</v>
      </c>
      <c r="N70" s="20" t="s">
        <v>481</v>
      </c>
      <c r="O70" s="18" t="s">
        <v>481</v>
      </c>
      <c r="P70" s="20" t="s">
        <v>481</v>
      </c>
      <c r="Q70" s="18" t="n">
        <v>462.76300753</v>
      </c>
      <c r="R70" s="20" t="n">
        <v>12.43522589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612</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511.15643577</v>
      </c>
      <c r="F7" s="20" t="n">
        <v>1.95207862</v>
      </c>
      <c r="G7" s="18" t="n">
        <v>411.7388341</v>
      </c>
      <c r="H7" s="20" t="n">
        <v>5.20025984</v>
      </c>
      <c r="I7" s="18" t="s">
        <v>481</v>
      </c>
      <c r="J7" s="20" t="s">
        <v>481</v>
      </c>
      <c r="K7" s="18" t="s">
        <v>481</v>
      </c>
      <c r="L7" s="20" t="s">
        <v>481</v>
      </c>
      <c r="M7" s="18" t="s">
        <v>481</v>
      </c>
      <c r="N7" s="20" t="s">
        <v>481</v>
      </c>
      <c r="O7" s="18" t="s">
        <v>481</v>
      </c>
      <c r="P7" s="20" t="s">
        <v>481</v>
      </c>
      <c r="Q7" s="18" t="n">
        <v>361.06970222</v>
      </c>
      <c r="R7" s="20" t="n">
        <v>13.65760084</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545.24757855</v>
      </c>
      <c r="F9" s="20" t="n">
        <v>2.86991382</v>
      </c>
      <c r="G9" s="18" t="n">
        <v>428.42031714</v>
      </c>
      <c r="H9" s="20" t="n">
        <v>12.91215379</v>
      </c>
      <c r="I9" s="18" t="s">
        <v>481</v>
      </c>
      <c r="J9" s="20" t="s">
        <v>481</v>
      </c>
      <c r="K9" s="18" t="s">
        <v>481</v>
      </c>
      <c r="L9" s="20" t="s">
        <v>481</v>
      </c>
      <c r="M9" s="18" t="s">
        <v>481</v>
      </c>
      <c r="N9" s="20" t="s">
        <v>481</v>
      </c>
      <c r="O9" s="18" t="s">
        <v>481</v>
      </c>
      <c r="P9" s="20" t="s">
        <v>481</v>
      </c>
      <c r="Q9" s="18" t="n">
        <v>392.629047</v>
      </c>
      <c r="R9" s="20" t="n">
        <v>18.18119314</v>
      </c>
    </row>
    <row r="10" spans="1:18">
      <c r="A10" s="15" t="s">
        <v>485</v>
      </c>
      <c r="B10" s="17" t="n">
        <v>13082</v>
      </c>
      <c r="C10" s="18">
        <f>(313.0/B10*100)</f>
        <v/>
      </c>
      <c r="D10" s="19" t="n">
        <v>12769</v>
      </c>
      <c r="E10" s="18" t="n">
        <v>539.13246118</v>
      </c>
      <c r="F10" s="20" t="n">
        <v>4.76867821</v>
      </c>
      <c r="G10" s="18" t="n">
        <v>470.40435933</v>
      </c>
      <c r="H10" s="20" t="n">
        <v>10.2632651</v>
      </c>
      <c r="I10" s="18" t="s">
        <v>481</v>
      </c>
      <c r="J10" s="20" t="s">
        <v>481</v>
      </c>
      <c r="K10" s="18" t="s">
        <v>481</v>
      </c>
      <c r="L10" s="20" t="s">
        <v>481</v>
      </c>
      <c r="M10" s="18" t="s">
        <v>481</v>
      </c>
      <c r="N10" s="20" t="s">
        <v>481</v>
      </c>
      <c r="O10" s="18" t="s">
        <v>481</v>
      </c>
      <c r="P10" s="20" t="s">
        <v>481</v>
      </c>
      <c r="Q10" s="18" t="n">
        <v>406.60529311</v>
      </c>
      <c r="R10" s="20" t="n">
        <v>32.15929002</v>
      </c>
    </row>
    <row r="11" spans="1:18">
      <c r="A11" s="15" t="s">
        <v>486</v>
      </c>
      <c r="B11" s="17" t="n">
        <v>7053</v>
      </c>
      <c r="C11" s="18">
        <f>(45.0/B11*100)</f>
        <v/>
      </c>
      <c r="D11" s="19" t="n">
        <v>7008</v>
      </c>
      <c r="E11" s="18" t="n">
        <v>441.54457387</v>
      </c>
      <c r="F11" s="20" t="n">
        <v>3.95240096</v>
      </c>
      <c r="G11" s="18" t="n">
        <v>390.9538731</v>
      </c>
      <c r="H11" s="20" t="n">
        <v>4.92356773</v>
      </c>
      <c r="I11" s="18" t="s">
        <v>481</v>
      </c>
      <c r="J11" s="20" t="s">
        <v>481</v>
      </c>
      <c r="K11" s="18" t="s">
        <v>481</v>
      </c>
      <c r="L11" s="20" t="s">
        <v>481</v>
      </c>
      <c r="M11" s="18" t="s">
        <v>481</v>
      </c>
      <c r="N11" s="20" t="s">
        <v>481</v>
      </c>
      <c r="O11" s="18" t="s">
        <v>481</v>
      </c>
      <c r="P11" s="20" t="s">
        <v>481</v>
      </c>
      <c r="Q11" s="18" t="n">
        <v>333.18440938</v>
      </c>
      <c r="R11" s="20" t="n">
        <v>21.91821867</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488.21721929</v>
      </c>
      <c r="F23" s="20" t="n">
        <v>2.78240739</v>
      </c>
      <c r="G23" s="18" t="n">
        <v>449.20055322</v>
      </c>
      <c r="H23" s="20" t="n">
        <v>6.28712602</v>
      </c>
      <c r="I23" s="18" t="s">
        <v>481</v>
      </c>
      <c r="J23" s="20" t="s">
        <v>481</v>
      </c>
      <c r="K23" s="18" t="s">
        <v>481</v>
      </c>
      <c r="L23" s="20" t="s">
        <v>481</v>
      </c>
      <c r="M23" s="18" t="s">
        <v>481</v>
      </c>
      <c r="N23" s="20" t="s">
        <v>481</v>
      </c>
      <c r="O23" s="18" t="s">
        <v>481</v>
      </c>
      <c r="P23" s="20" t="s">
        <v>481</v>
      </c>
      <c r="Q23" s="18" t="n">
        <v>386.90671306</v>
      </c>
      <c r="R23" s="20" t="n">
        <v>23.72462836</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513.36725057</v>
      </c>
      <c r="F29" s="20" t="n">
        <v>3.16702361</v>
      </c>
      <c r="G29" s="18" t="n">
        <v>417.94152958</v>
      </c>
      <c r="H29" s="20" t="n">
        <v>15.39387692</v>
      </c>
      <c r="I29" s="18" t="s">
        <v>481</v>
      </c>
      <c r="J29" s="20" t="s">
        <v>481</v>
      </c>
      <c r="K29" s="18" t="s">
        <v>481</v>
      </c>
      <c r="L29" s="20" t="s">
        <v>481</v>
      </c>
      <c r="M29" s="18" t="s">
        <v>481</v>
      </c>
      <c r="N29" s="20" t="s">
        <v>481</v>
      </c>
      <c r="O29" s="18" t="s">
        <v>481</v>
      </c>
      <c r="P29" s="20" t="s">
        <v>481</v>
      </c>
      <c r="Q29" s="18" t="n">
        <v>412.42647398</v>
      </c>
      <c r="R29" s="20" t="n">
        <v>31.81217313</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486.52555077</v>
      </c>
      <c r="F32" s="20" t="n">
        <v>2.98207699</v>
      </c>
      <c r="G32" s="18" t="n">
        <v>465.86208125</v>
      </c>
      <c r="H32" s="20" t="n">
        <v>11.34449904</v>
      </c>
      <c r="I32" s="18" t="s">
        <v>481</v>
      </c>
      <c r="J32" s="20" t="s">
        <v>481</v>
      </c>
      <c r="K32" s="18" t="s">
        <v>481</v>
      </c>
      <c r="L32" s="20" t="s">
        <v>481</v>
      </c>
      <c r="M32" s="18" t="s">
        <v>481</v>
      </c>
      <c r="N32" s="20" t="s">
        <v>481</v>
      </c>
      <c r="O32" s="18" t="s">
        <v>481</v>
      </c>
      <c r="P32" s="20" t="s">
        <v>481</v>
      </c>
      <c r="Q32" s="18" t="n">
        <v>373.92919874</v>
      </c>
      <c r="R32" s="20" t="n">
        <v>34.52329191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454.4907038</v>
      </c>
      <c r="F34" s="20" t="n">
        <v>4.12349583</v>
      </c>
      <c r="G34" s="18" t="n">
        <v>369.77945863</v>
      </c>
      <c r="H34" s="20" t="n">
        <v>16.4868961</v>
      </c>
      <c r="I34" s="18" t="s">
        <v>481</v>
      </c>
      <c r="J34" s="20" t="s">
        <v>481</v>
      </c>
      <c r="K34" s="18" t="s">
        <v>481</v>
      </c>
      <c r="L34" s="20" t="s">
        <v>481</v>
      </c>
      <c r="M34" s="18" t="s">
        <v>481</v>
      </c>
      <c r="N34" s="20" t="s">
        <v>481</v>
      </c>
      <c r="O34" s="18" t="s">
        <v>481</v>
      </c>
      <c r="P34" s="20" t="s">
        <v>481</v>
      </c>
      <c r="Q34" s="18" t="n">
        <v>289.00274576</v>
      </c>
      <c r="R34" s="20" t="n">
        <v>25.54552387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473.66973188</v>
      </c>
      <c r="F36" s="20" t="n">
        <v>3.12413017</v>
      </c>
      <c r="G36" s="18" t="n">
        <v>416.3217373</v>
      </c>
      <c r="H36" s="20" t="n">
        <v>7.38252009</v>
      </c>
      <c r="I36" s="18" t="s">
        <v>481</v>
      </c>
      <c r="J36" s="20" t="s">
        <v>481</v>
      </c>
      <c r="K36" s="18" t="s">
        <v>481</v>
      </c>
      <c r="L36" s="20" t="s">
        <v>481</v>
      </c>
      <c r="M36" s="18" t="s">
        <v>481</v>
      </c>
      <c r="N36" s="20" t="s">
        <v>481</v>
      </c>
      <c r="O36" s="18" t="s">
        <v>481</v>
      </c>
      <c r="P36" s="20" t="s">
        <v>481</v>
      </c>
      <c r="Q36" s="18" t="n">
        <v>394.34498944</v>
      </c>
      <c r="R36" s="20" t="n">
        <v>34.45961028</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497.13345511</v>
      </c>
      <c r="F41" s="20" t="n">
        <v>3.82241284</v>
      </c>
      <c r="G41" s="18" t="n">
        <v>438.6164679</v>
      </c>
      <c r="H41" s="20" t="n">
        <v>5.81617153</v>
      </c>
      <c r="I41" s="18" t="s">
        <v>481</v>
      </c>
      <c r="J41" s="20" t="s">
        <v>481</v>
      </c>
      <c r="K41" s="18" t="s">
        <v>481</v>
      </c>
      <c r="L41" s="20" t="s">
        <v>481</v>
      </c>
      <c r="M41" s="18" t="s">
        <v>481</v>
      </c>
      <c r="N41" s="20" t="s">
        <v>481</v>
      </c>
      <c r="O41" s="18" t="s">
        <v>481</v>
      </c>
      <c r="P41" s="20" t="s">
        <v>481</v>
      </c>
      <c r="Q41" s="18" t="n">
        <v>353.41228733</v>
      </c>
      <c r="R41" s="20" t="n">
        <v>18.67985823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415.63136599</v>
      </c>
      <c r="F46" s="20" t="n">
        <v>4.39802992</v>
      </c>
      <c r="G46" s="18" t="n">
        <v>359.39148657</v>
      </c>
      <c r="H46" s="20" t="n">
        <v>3.38580307</v>
      </c>
      <c r="I46" s="18" t="s">
        <v>481</v>
      </c>
      <c r="J46" s="20" t="s">
        <v>481</v>
      </c>
      <c r="K46" s="18" t="s">
        <v>481</v>
      </c>
      <c r="L46" s="20" t="s">
        <v>481</v>
      </c>
      <c r="M46" s="18" t="s">
        <v>481</v>
      </c>
      <c r="N46" s="20" t="s">
        <v>481</v>
      </c>
      <c r="O46" s="18" t="s">
        <v>481</v>
      </c>
      <c r="P46" s="20" t="s">
        <v>481</v>
      </c>
      <c r="Q46" s="18" t="n">
        <v>308.16885737</v>
      </c>
      <c r="R46" s="20" t="n">
        <v>9.48234057</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598.36412732</v>
      </c>
      <c r="F48" s="20" t="n">
        <v>7.06202236</v>
      </c>
      <c r="G48" s="18" t="n">
        <v>521.41450936</v>
      </c>
      <c r="H48" s="20" t="n">
        <v>6.47698326</v>
      </c>
      <c r="I48" s="18" t="s">
        <v>481</v>
      </c>
      <c r="J48" s="20" t="s">
        <v>481</v>
      </c>
      <c r="K48" s="18" t="s">
        <v>481</v>
      </c>
      <c r="L48" s="20" t="s">
        <v>481</v>
      </c>
      <c r="M48" s="18" t="s">
        <v>481</v>
      </c>
      <c r="N48" s="20" t="s">
        <v>481</v>
      </c>
      <c r="O48" s="18" t="s">
        <v>481</v>
      </c>
      <c r="P48" s="20" t="s">
        <v>481</v>
      </c>
      <c r="Q48" s="18" t="n">
        <v>482.56529851</v>
      </c>
      <c r="R48" s="20" t="n">
        <v>34.52640282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452.34451683</v>
      </c>
      <c r="F61" s="20" t="n">
        <v>3.11324379</v>
      </c>
      <c r="G61" s="18" t="n">
        <v>395.1873519</v>
      </c>
      <c r="H61" s="20" t="n">
        <v>10.38250885</v>
      </c>
      <c r="I61" s="18" t="s">
        <v>481</v>
      </c>
      <c r="J61" s="20" t="s">
        <v>481</v>
      </c>
      <c r="K61" s="18" t="s">
        <v>481</v>
      </c>
      <c r="L61" s="20" t="s">
        <v>481</v>
      </c>
      <c r="M61" s="18" t="s">
        <v>481</v>
      </c>
      <c r="N61" s="20" t="s">
        <v>481</v>
      </c>
      <c r="O61" s="18" t="s">
        <v>481</v>
      </c>
      <c r="P61" s="20" t="s">
        <v>481</v>
      </c>
      <c r="Q61" s="18" t="n">
        <v>369.06799433</v>
      </c>
      <c r="R61" s="20" t="n">
        <v>20.81131164</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437.78633981</v>
      </c>
      <c r="F67" s="20" t="n">
        <v>3.75990978</v>
      </c>
      <c r="G67" s="18" t="n">
        <v>364.4024665</v>
      </c>
      <c r="H67" s="20" t="n">
        <v>3.3491303</v>
      </c>
      <c r="I67" s="18" t="s">
        <v>481</v>
      </c>
      <c r="J67" s="20" t="s">
        <v>481</v>
      </c>
      <c r="K67" s="18" t="s">
        <v>481</v>
      </c>
      <c r="L67" s="20" t="s">
        <v>481</v>
      </c>
      <c r="M67" s="18" t="s">
        <v>481</v>
      </c>
      <c r="N67" s="20" t="s">
        <v>481</v>
      </c>
      <c r="O67" s="18" t="s">
        <v>481</v>
      </c>
      <c r="P67" s="20" t="s">
        <v>481</v>
      </c>
      <c r="Q67" s="18" t="n">
        <v>263.24728186</v>
      </c>
      <c r="R67" s="20" t="n">
        <v>14.36246985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516.43369491</v>
      </c>
      <c r="F70" s="20" t="n">
        <v>3.26776097</v>
      </c>
      <c r="G70" s="18" t="n">
        <v>471.97083563</v>
      </c>
      <c r="H70" s="20" t="n">
        <v>11.4870769</v>
      </c>
      <c r="I70" s="18" t="s">
        <v>481</v>
      </c>
      <c r="J70" s="20" t="s">
        <v>481</v>
      </c>
      <c r="K70" s="18" t="s">
        <v>481</v>
      </c>
      <c r="L70" s="20" t="s">
        <v>481</v>
      </c>
      <c r="M70" s="18" t="s">
        <v>481</v>
      </c>
      <c r="N70" s="20" t="s">
        <v>481</v>
      </c>
      <c r="O70" s="18" t="s">
        <v>481</v>
      </c>
      <c r="P70" s="20" t="s">
        <v>481</v>
      </c>
      <c r="Q70" s="18" t="n">
        <v>455.26187387</v>
      </c>
      <c r="R70" s="20" t="n">
        <v>17.58162651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613</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515.58800458</v>
      </c>
      <c r="F7" s="20" t="n">
        <v>2.09597466</v>
      </c>
      <c r="G7" s="18" t="n">
        <v>473.08081004</v>
      </c>
      <c r="H7" s="20" t="n">
        <v>3.10286105</v>
      </c>
      <c r="I7" s="18" t="s">
        <v>481</v>
      </c>
      <c r="J7" s="20" t="s">
        <v>481</v>
      </c>
      <c r="K7" s="18" t="s">
        <v>481</v>
      </c>
      <c r="L7" s="20" t="s">
        <v>481</v>
      </c>
      <c r="M7" s="18" t="s">
        <v>481</v>
      </c>
      <c r="N7" s="20" t="s">
        <v>481</v>
      </c>
      <c r="O7" s="18" t="s">
        <v>481</v>
      </c>
      <c r="P7" s="20" t="s">
        <v>481</v>
      </c>
      <c r="Q7" s="18" t="n">
        <v>406.17900297</v>
      </c>
      <c r="R7" s="20" t="n">
        <v>9.111512429999999</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548.0297828</v>
      </c>
      <c r="F9" s="20" t="n">
        <v>3.19750209</v>
      </c>
      <c r="G9" s="18" t="n">
        <v>531.65689205</v>
      </c>
      <c r="H9" s="20" t="n">
        <v>4.44327034</v>
      </c>
      <c r="I9" s="18" t="s">
        <v>481</v>
      </c>
      <c r="J9" s="20" t="s">
        <v>481</v>
      </c>
      <c r="K9" s="18" t="s">
        <v>481</v>
      </c>
      <c r="L9" s="20" t="s">
        <v>481</v>
      </c>
      <c r="M9" s="18" t="s">
        <v>481</v>
      </c>
      <c r="N9" s="20" t="s">
        <v>481</v>
      </c>
      <c r="O9" s="18" t="s">
        <v>481</v>
      </c>
      <c r="P9" s="20" t="s">
        <v>481</v>
      </c>
      <c r="Q9" s="18" t="n">
        <v>432.55880518</v>
      </c>
      <c r="R9" s="20" t="n">
        <v>9.904686610000001</v>
      </c>
    </row>
    <row r="10" spans="1:18">
      <c r="A10" s="15" t="s">
        <v>485</v>
      </c>
      <c r="B10" s="17" t="n">
        <v>13082</v>
      </c>
      <c r="C10" s="18">
        <f>(313.0/B10*100)</f>
        <v/>
      </c>
      <c r="D10" s="19" t="n">
        <v>12769</v>
      </c>
      <c r="E10" s="18" t="n">
        <v>539.62532462</v>
      </c>
      <c r="F10" s="20" t="n">
        <v>5.1754377</v>
      </c>
      <c r="G10" s="18" t="n">
        <v>526.93773593</v>
      </c>
      <c r="H10" s="20" t="n">
        <v>5.66861499</v>
      </c>
      <c r="I10" s="18" t="s">
        <v>481</v>
      </c>
      <c r="J10" s="20" t="s">
        <v>481</v>
      </c>
      <c r="K10" s="18" t="s">
        <v>481</v>
      </c>
      <c r="L10" s="20" t="s">
        <v>481</v>
      </c>
      <c r="M10" s="18" t="s">
        <v>481</v>
      </c>
      <c r="N10" s="20" t="s">
        <v>481</v>
      </c>
      <c r="O10" s="18" t="s">
        <v>481</v>
      </c>
      <c r="P10" s="20" t="s">
        <v>481</v>
      </c>
      <c r="Q10" s="18" t="n">
        <v>451.80300057</v>
      </c>
      <c r="R10" s="20" t="n">
        <v>21.7979026</v>
      </c>
    </row>
    <row r="11" spans="1:18">
      <c r="A11" s="15" t="s">
        <v>486</v>
      </c>
      <c r="B11" s="17" t="n">
        <v>7053</v>
      </c>
      <c r="C11" s="18">
        <f>(45.0/B11*100)</f>
        <v/>
      </c>
      <c r="D11" s="19" t="n">
        <v>7008</v>
      </c>
      <c r="E11" s="18" t="n">
        <v>431.18092461</v>
      </c>
      <c r="F11" s="20" t="n">
        <v>4.18399651</v>
      </c>
      <c r="G11" s="18" t="n">
        <v>434.85255726</v>
      </c>
      <c r="H11" s="20" t="n">
        <v>4.25635725</v>
      </c>
      <c r="I11" s="18" t="s">
        <v>481</v>
      </c>
      <c r="J11" s="20" t="s">
        <v>481</v>
      </c>
      <c r="K11" s="18" t="s">
        <v>481</v>
      </c>
      <c r="L11" s="20" t="s">
        <v>481</v>
      </c>
      <c r="M11" s="18" t="s">
        <v>481</v>
      </c>
      <c r="N11" s="20" t="s">
        <v>481</v>
      </c>
      <c r="O11" s="18" t="s">
        <v>481</v>
      </c>
      <c r="P11" s="20" t="s">
        <v>481</v>
      </c>
      <c r="Q11" s="18" t="n">
        <v>384.79026907</v>
      </c>
      <c r="R11" s="20" t="n">
        <v>12.42572651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491.26430558</v>
      </c>
      <c r="F23" s="20" t="n">
        <v>3.06680694</v>
      </c>
      <c r="G23" s="18" t="n">
        <v>479.14913689</v>
      </c>
      <c r="H23" s="20" t="n">
        <v>3.3772972</v>
      </c>
      <c r="I23" s="18" t="s">
        <v>481</v>
      </c>
      <c r="J23" s="20" t="s">
        <v>481</v>
      </c>
      <c r="K23" s="18" t="s">
        <v>481</v>
      </c>
      <c r="L23" s="20" t="s">
        <v>481</v>
      </c>
      <c r="M23" s="18" t="s">
        <v>481</v>
      </c>
      <c r="N23" s="20" t="s">
        <v>481</v>
      </c>
      <c r="O23" s="18" t="s">
        <v>481</v>
      </c>
      <c r="P23" s="20" t="s">
        <v>481</v>
      </c>
      <c r="Q23" s="18" t="n">
        <v>404.48867882</v>
      </c>
      <c r="R23" s="20" t="n">
        <v>14.97172794</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503.45168418</v>
      </c>
      <c r="F29" s="20" t="n">
        <v>3.54946507</v>
      </c>
      <c r="G29" s="18" t="n">
        <v>523.64702927</v>
      </c>
      <c r="H29" s="20" t="n">
        <v>4.72002939</v>
      </c>
      <c r="I29" s="18" t="s">
        <v>481</v>
      </c>
      <c r="J29" s="20" t="s">
        <v>481</v>
      </c>
      <c r="K29" s="18" t="s">
        <v>481</v>
      </c>
      <c r="L29" s="20" t="s">
        <v>481</v>
      </c>
      <c r="M29" s="18" t="s">
        <v>481</v>
      </c>
      <c r="N29" s="20" t="s">
        <v>481</v>
      </c>
      <c r="O29" s="18" t="s">
        <v>481</v>
      </c>
      <c r="P29" s="20" t="s">
        <v>481</v>
      </c>
      <c r="Q29" s="18" t="n">
        <v>405.16083892</v>
      </c>
      <c r="R29" s="20" t="n">
        <v>23.7280272</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486.09256789</v>
      </c>
      <c r="F32" s="20" t="n">
        <v>3.2319305</v>
      </c>
      <c r="G32" s="18" t="n">
        <v>486.26515784</v>
      </c>
      <c r="H32" s="20" t="n">
        <v>3.91886702</v>
      </c>
      <c r="I32" s="18" t="s">
        <v>481</v>
      </c>
      <c r="J32" s="20" t="s">
        <v>481</v>
      </c>
      <c r="K32" s="18" t="s">
        <v>481</v>
      </c>
      <c r="L32" s="20" t="s">
        <v>481</v>
      </c>
      <c r="M32" s="18" t="s">
        <v>481</v>
      </c>
      <c r="N32" s="20" t="s">
        <v>481</v>
      </c>
      <c r="O32" s="18" t="s">
        <v>481</v>
      </c>
      <c r="P32" s="20" t="s">
        <v>481</v>
      </c>
      <c r="Q32" s="18" t="n">
        <v>400.58129587</v>
      </c>
      <c r="R32" s="20" t="n">
        <v>23.44301592</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457.28633255</v>
      </c>
      <c r="F34" s="20" t="n">
        <v>4.10789951</v>
      </c>
      <c r="G34" s="18" t="n">
        <v>437.37534819</v>
      </c>
      <c r="H34" s="20" t="n">
        <v>6.98842987</v>
      </c>
      <c r="I34" s="18" t="s">
        <v>481</v>
      </c>
      <c r="J34" s="20" t="s">
        <v>481</v>
      </c>
      <c r="K34" s="18" t="s">
        <v>481</v>
      </c>
      <c r="L34" s="20" t="s">
        <v>481</v>
      </c>
      <c r="M34" s="18" t="s">
        <v>481</v>
      </c>
      <c r="N34" s="20" t="s">
        <v>481</v>
      </c>
      <c r="O34" s="18" t="s">
        <v>481</v>
      </c>
      <c r="P34" s="20" t="s">
        <v>481</v>
      </c>
      <c r="Q34" s="18" t="n">
        <v>347.54148299</v>
      </c>
      <c r="R34" s="20" t="n">
        <v>17.4209084</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476.59385807</v>
      </c>
      <c r="F36" s="20" t="n">
        <v>3.61637889</v>
      </c>
      <c r="G36" s="18" t="n">
        <v>464.13658391</v>
      </c>
      <c r="H36" s="20" t="n">
        <v>3.53005296</v>
      </c>
      <c r="I36" s="18" t="s">
        <v>481</v>
      </c>
      <c r="J36" s="20" t="s">
        <v>481</v>
      </c>
      <c r="K36" s="18" t="s">
        <v>481</v>
      </c>
      <c r="L36" s="20" t="s">
        <v>481</v>
      </c>
      <c r="M36" s="18" t="s">
        <v>481</v>
      </c>
      <c r="N36" s="20" t="s">
        <v>481</v>
      </c>
      <c r="O36" s="18" t="s">
        <v>481</v>
      </c>
      <c r="P36" s="20" t="s">
        <v>481</v>
      </c>
      <c r="Q36" s="18" t="n">
        <v>414.51101828</v>
      </c>
      <c r="R36" s="20" t="n">
        <v>15.10668987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494.54445701</v>
      </c>
      <c r="F41" s="20" t="n">
        <v>3.95903922</v>
      </c>
      <c r="G41" s="18" t="n">
        <v>480.71263723</v>
      </c>
      <c r="H41" s="20" t="n">
        <v>4.73543269</v>
      </c>
      <c r="I41" s="18" t="s">
        <v>481</v>
      </c>
      <c r="J41" s="20" t="s">
        <v>481</v>
      </c>
      <c r="K41" s="18" t="s">
        <v>481</v>
      </c>
      <c r="L41" s="20" t="s">
        <v>481</v>
      </c>
      <c r="M41" s="18" t="s">
        <v>481</v>
      </c>
      <c r="N41" s="20" t="s">
        <v>481</v>
      </c>
      <c r="O41" s="18" t="s">
        <v>481</v>
      </c>
      <c r="P41" s="20" t="s">
        <v>481</v>
      </c>
      <c r="Q41" s="18" t="n">
        <v>412.60404699</v>
      </c>
      <c r="R41" s="20" t="n">
        <v>11.92120917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406.30993628</v>
      </c>
      <c r="F46" s="20" t="n">
        <v>4.8779951</v>
      </c>
      <c r="G46" s="18" t="n">
        <v>399.53912355</v>
      </c>
      <c r="H46" s="20" t="n">
        <v>3.61824487</v>
      </c>
      <c r="I46" s="18" t="s">
        <v>481</v>
      </c>
      <c r="J46" s="20" t="s">
        <v>481</v>
      </c>
      <c r="K46" s="18" t="s">
        <v>481</v>
      </c>
      <c r="L46" s="20" t="s">
        <v>481</v>
      </c>
      <c r="M46" s="18" t="s">
        <v>481</v>
      </c>
      <c r="N46" s="20" t="s">
        <v>481</v>
      </c>
      <c r="O46" s="18" t="s">
        <v>481</v>
      </c>
      <c r="P46" s="20" t="s">
        <v>481</v>
      </c>
      <c r="Q46" s="18" t="n">
        <v>320.23923057</v>
      </c>
      <c r="R46" s="20" t="n">
        <v>9.04151199</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598.70127339</v>
      </c>
      <c r="F48" s="20" t="n">
        <v>7.28528326</v>
      </c>
      <c r="G48" s="18" t="n">
        <v>546.16037742</v>
      </c>
      <c r="H48" s="20" t="n">
        <v>5.78744915</v>
      </c>
      <c r="I48" s="18" t="s">
        <v>481</v>
      </c>
      <c r="J48" s="20" t="s">
        <v>481</v>
      </c>
      <c r="K48" s="18" t="s">
        <v>481</v>
      </c>
      <c r="L48" s="20" t="s">
        <v>481</v>
      </c>
      <c r="M48" s="18" t="s">
        <v>481</v>
      </c>
      <c r="N48" s="20" t="s">
        <v>481</v>
      </c>
      <c r="O48" s="18" t="s">
        <v>481</v>
      </c>
      <c r="P48" s="20" t="s">
        <v>481</v>
      </c>
      <c r="Q48" s="18" t="n">
        <v>492.01158617</v>
      </c>
      <c r="R48" s="20" t="n">
        <v>23.24371457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455.31425549</v>
      </c>
      <c r="F61" s="20" t="n">
        <v>3.40423831</v>
      </c>
      <c r="G61" s="18" t="n">
        <v>441.78651489</v>
      </c>
      <c r="H61" s="20" t="n">
        <v>4.1076925</v>
      </c>
      <c r="I61" s="18" t="s">
        <v>481</v>
      </c>
      <c r="J61" s="20" t="s">
        <v>481</v>
      </c>
      <c r="K61" s="18" t="s">
        <v>481</v>
      </c>
      <c r="L61" s="20" t="s">
        <v>481</v>
      </c>
      <c r="M61" s="18" t="s">
        <v>481</v>
      </c>
      <c r="N61" s="20" t="s">
        <v>481</v>
      </c>
      <c r="O61" s="18" t="s">
        <v>481</v>
      </c>
      <c r="P61" s="20" t="s">
        <v>481</v>
      </c>
      <c r="Q61" s="18" t="n">
        <v>379.35435243</v>
      </c>
      <c r="R61" s="20" t="n">
        <v>10.46734251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416.92232785</v>
      </c>
      <c r="F67" s="20" t="n">
        <v>4.41883209</v>
      </c>
      <c r="G67" s="18" t="n">
        <v>399.85625621</v>
      </c>
      <c r="H67" s="20" t="n">
        <v>3.42718934</v>
      </c>
      <c r="I67" s="18" t="s">
        <v>481</v>
      </c>
      <c r="J67" s="20" t="s">
        <v>481</v>
      </c>
      <c r="K67" s="18" t="s">
        <v>481</v>
      </c>
      <c r="L67" s="20" t="s">
        <v>481</v>
      </c>
      <c r="M67" s="18" t="s">
        <v>481</v>
      </c>
      <c r="N67" s="20" t="s">
        <v>481</v>
      </c>
      <c r="O67" s="18" t="s">
        <v>481</v>
      </c>
      <c r="P67" s="20" t="s">
        <v>481</v>
      </c>
      <c r="Q67" s="18" t="n">
        <v>279.28932611</v>
      </c>
      <c r="R67" s="20" t="n">
        <v>13.6139665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519.6879016</v>
      </c>
      <c r="F70" s="20" t="n">
        <v>3.60017645</v>
      </c>
      <c r="G70" s="18" t="n">
        <v>506.90422241</v>
      </c>
      <c r="H70" s="20" t="n">
        <v>3.78467402</v>
      </c>
      <c r="I70" s="18" t="s">
        <v>481</v>
      </c>
      <c r="J70" s="20" t="s">
        <v>481</v>
      </c>
      <c r="K70" s="18" t="s">
        <v>481</v>
      </c>
      <c r="L70" s="20" t="s">
        <v>481</v>
      </c>
      <c r="M70" s="18" t="s">
        <v>481</v>
      </c>
      <c r="N70" s="20" t="s">
        <v>481</v>
      </c>
      <c r="O70" s="18" t="s">
        <v>481</v>
      </c>
      <c r="P70" s="20" t="s">
        <v>481</v>
      </c>
      <c r="Q70" s="18" t="n">
        <v>468.96794714</v>
      </c>
      <c r="R70" s="20" t="n">
        <v>11.94750078</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614</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509.72712769</v>
      </c>
      <c r="F7" s="20" t="n">
        <v>1.90524604</v>
      </c>
      <c r="G7" s="18" t="n">
        <v>412.33531589</v>
      </c>
      <c r="H7" s="20" t="n">
        <v>6.60052376</v>
      </c>
      <c r="I7" s="18" t="s">
        <v>481</v>
      </c>
      <c r="J7" s="20" t="s">
        <v>481</v>
      </c>
      <c r="K7" s="18" t="s">
        <v>481</v>
      </c>
      <c r="L7" s="20" t="s">
        <v>481</v>
      </c>
      <c r="M7" s="18" t="s">
        <v>481</v>
      </c>
      <c r="N7" s="20" t="s">
        <v>481</v>
      </c>
      <c r="O7" s="18" t="s">
        <v>481</v>
      </c>
      <c r="P7" s="20" t="s">
        <v>481</v>
      </c>
      <c r="Q7" s="18" t="n">
        <v>366.82347985</v>
      </c>
      <c r="R7" s="20" t="n">
        <v>11.30039816</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544.27700048</v>
      </c>
      <c r="F9" s="20" t="n">
        <v>2.80946854</v>
      </c>
      <c r="G9" s="18" t="n">
        <v>409.29975575</v>
      </c>
      <c r="H9" s="20" t="n">
        <v>17.39810539</v>
      </c>
      <c r="I9" s="18" t="s">
        <v>481</v>
      </c>
      <c r="J9" s="20" t="s">
        <v>481</v>
      </c>
      <c r="K9" s="18" t="s">
        <v>481</v>
      </c>
      <c r="L9" s="20" t="s">
        <v>481</v>
      </c>
      <c r="M9" s="18" t="s">
        <v>481</v>
      </c>
      <c r="N9" s="20" t="s">
        <v>481</v>
      </c>
      <c r="O9" s="18" t="s">
        <v>481</v>
      </c>
      <c r="P9" s="20" t="s">
        <v>481</v>
      </c>
      <c r="Q9" s="18" t="n">
        <v>401.18380764</v>
      </c>
      <c r="R9" s="20" t="n">
        <v>17.52067397</v>
      </c>
    </row>
    <row r="10" spans="1:18">
      <c r="A10" s="15" t="s">
        <v>485</v>
      </c>
      <c r="B10" s="17" t="n">
        <v>13082</v>
      </c>
      <c r="C10" s="18">
        <f>(313.0/B10*100)</f>
        <v/>
      </c>
      <c r="D10" s="19" t="n">
        <v>12769</v>
      </c>
      <c r="E10" s="18" t="n">
        <v>537.88326546</v>
      </c>
      <c r="F10" s="20" t="n">
        <v>4.58358274</v>
      </c>
      <c r="G10" s="18" t="n">
        <v>459.56538999</v>
      </c>
      <c r="H10" s="20" t="n">
        <v>16.53674732</v>
      </c>
      <c r="I10" s="18" t="s">
        <v>481</v>
      </c>
      <c r="J10" s="20" t="s">
        <v>481</v>
      </c>
      <c r="K10" s="18" t="s">
        <v>481</v>
      </c>
      <c r="L10" s="20" t="s">
        <v>481</v>
      </c>
      <c r="M10" s="18" t="s">
        <v>481</v>
      </c>
      <c r="N10" s="20" t="s">
        <v>481</v>
      </c>
      <c r="O10" s="18" t="s">
        <v>481</v>
      </c>
      <c r="P10" s="20" t="s">
        <v>481</v>
      </c>
      <c r="Q10" s="18" t="n">
        <v>407.88925943</v>
      </c>
      <c r="R10" s="20" t="n">
        <v>23.59861571</v>
      </c>
    </row>
    <row r="11" spans="1:18">
      <c r="A11" s="15" t="s">
        <v>486</v>
      </c>
      <c r="B11" s="17" t="n">
        <v>7053</v>
      </c>
      <c r="C11" s="18">
        <f>(45.0/B11*100)</f>
        <v/>
      </c>
      <c r="D11" s="19" t="n">
        <v>7008</v>
      </c>
      <c r="E11" s="18" t="n">
        <v>441.7040445</v>
      </c>
      <c r="F11" s="20" t="n">
        <v>3.74841661</v>
      </c>
      <c r="G11" s="18" t="n">
        <v>395.41896397</v>
      </c>
      <c r="H11" s="20" t="n">
        <v>5.90025721</v>
      </c>
      <c r="I11" s="18" t="s">
        <v>481</v>
      </c>
      <c r="J11" s="20" t="s">
        <v>481</v>
      </c>
      <c r="K11" s="18" t="s">
        <v>481</v>
      </c>
      <c r="L11" s="20" t="s">
        <v>481</v>
      </c>
      <c r="M11" s="18" t="s">
        <v>481</v>
      </c>
      <c r="N11" s="20" t="s">
        <v>481</v>
      </c>
      <c r="O11" s="18" t="s">
        <v>481</v>
      </c>
      <c r="P11" s="20" t="s">
        <v>481</v>
      </c>
      <c r="Q11" s="18" t="n">
        <v>337.71891447</v>
      </c>
      <c r="R11" s="20" t="n">
        <v>22.05155071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487.25908477</v>
      </c>
      <c r="F23" s="20" t="n">
        <v>2.77294434</v>
      </c>
      <c r="G23" s="18" t="n">
        <v>433.99377092</v>
      </c>
      <c r="H23" s="20" t="n">
        <v>10.41547637</v>
      </c>
      <c r="I23" s="18" t="s">
        <v>481</v>
      </c>
      <c r="J23" s="20" t="s">
        <v>481</v>
      </c>
      <c r="K23" s="18" t="s">
        <v>481</v>
      </c>
      <c r="L23" s="20" t="s">
        <v>481</v>
      </c>
      <c r="M23" s="18" t="s">
        <v>481</v>
      </c>
      <c r="N23" s="20" t="s">
        <v>481</v>
      </c>
      <c r="O23" s="18" t="s">
        <v>481</v>
      </c>
      <c r="P23" s="20" t="s">
        <v>481</v>
      </c>
      <c r="Q23" s="18" t="n">
        <v>392.9174314</v>
      </c>
      <c r="R23" s="20" t="n">
        <v>25.09646324</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511.35306584</v>
      </c>
      <c r="F29" s="20" t="n">
        <v>3.20453231</v>
      </c>
      <c r="G29" s="18" t="n">
        <v>401.34547056</v>
      </c>
      <c r="H29" s="20" t="n">
        <v>24.24742874</v>
      </c>
      <c r="I29" s="18" t="s">
        <v>481</v>
      </c>
      <c r="J29" s="20" t="s">
        <v>481</v>
      </c>
      <c r="K29" s="18" t="s">
        <v>481</v>
      </c>
      <c r="L29" s="20" t="s">
        <v>481</v>
      </c>
      <c r="M29" s="18" t="s">
        <v>481</v>
      </c>
      <c r="N29" s="20" t="s">
        <v>481</v>
      </c>
      <c r="O29" s="18" t="s">
        <v>481</v>
      </c>
      <c r="P29" s="20" t="s">
        <v>481</v>
      </c>
      <c r="Q29" s="18" t="n">
        <v>417.8813357</v>
      </c>
      <c r="R29" s="20" t="n">
        <v>26.82192414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486.55595294</v>
      </c>
      <c r="F32" s="20" t="n">
        <v>2.98757255</v>
      </c>
      <c r="G32" s="18" t="n">
        <v>437.18044631</v>
      </c>
      <c r="H32" s="20" t="n">
        <v>19.31526413</v>
      </c>
      <c r="I32" s="18" t="s">
        <v>481</v>
      </c>
      <c r="J32" s="20" t="s">
        <v>481</v>
      </c>
      <c r="K32" s="18" t="s">
        <v>481</v>
      </c>
      <c r="L32" s="20" t="s">
        <v>481</v>
      </c>
      <c r="M32" s="18" t="s">
        <v>481</v>
      </c>
      <c r="N32" s="20" t="s">
        <v>481</v>
      </c>
      <c r="O32" s="18" t="s">
        <v>481</v>
      </c>
      <c r="P32" s="20" t="s">
        <v>481</v>
      </c>
      <c r="Q32" s="18" t="n">
        <v>393.48292508</v>
      </c>
      <c r="R32" s="20" t="n">
        <v>31.07539392</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450.94361229</v>
      </c>
      <c r="F34" s="20" t="n">
        <v>4.16179398</v>
      </c>
      <c r="G34" s="18" t="n">
        <v>373.75109306</v>
      </c>
      <c r="H34" s="20" t="n">
        <v>26.12303866</v>
      </c>
      <c r="I34" s="18" t="s">
        <v>481</v>
      </c>
      <c r="J34" s="20" t="s">
        <v>481</v>
      </c>
      <c r="K34" s="18" t="s">
        <v>481</v>
      </c>
      <c r="L34" s="20" t="s">
        <v>481</v>
      </c>
      <c r="M34" s="18" t="s">
        <v>481</v>
      </c>
      <c r="N34" s="20" t="s">
        <v>481</v>
      </c>
      <c r="O34" s="18" t="s">
        <v>481</v>
      </c>
      <c r="P34" s="20" t="s">
        <v>481</v>
      </c>
      <c r="Q34" s="18" t="n">
        <v>287.38369342</v>
      </c>
      <c r="R34" s="20" t="n">
        <v>28.47485299</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472.55076357</v>
      </c>
      <c r="F36" s="20" t="n">
        <v>3.09780065</v>
      </c>
      <c r="G36" s="18" t="n">
        <v>400.10628081</v>
      </c>
      <c r="H36" s="20" t="n">
        <v>8.52379245</v>
      </c>
      <c r="I36" s="18" t="s">
        <v>481</v>
      </c>
      <c r="J36" s="20" t="s">
        <v>481</v>
      </c>
      <c r="K36" s="18" t="s">
        <v>481</v>
      </c>
      <c r="L36" s="20" t="s">
        <v>481</v>
      </c>
      <c r="M36" s="18" t="s">
        <v>481</v>
      </c>
      <c r="N36" s="20" t="s">
        <v>481</v>
      </c>
      <c r="O36" s="18" t="s">
        <v>481</v>
      </c>
      <c r="P36" s="20" t="s">
        <v>481</v>
      </c>
      <c r="Q36" s="18" t="n">
        <v>360.52463761</v>
      </c>
      <c r="R36" s="20" t="n">
        <v>27.53203883</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494.60072963</v>
      </c>
      <c r="F41" s="20" t="n">
        <v>3.64882604</v>
      </c>
      <c r="G41" s="18" t="n">
        <v>415.36195171</v>
      </c>
      <c r="H41" s="20" t="n">
        <v>7.81841131</v>
      </c>
      <c r="I41" s="18" t="s">
        <v>481</v>
      </c>
      <c r="J41" s="20" t="s">
        <v>481</v>
      </c>
      <c r="K41" s="18" t="s">
        <v>481</v>
      </c>
      <c r="L41" s="20" t="s">
        <v>481</v>
      </c>
      <c r="M41" s="18" t="s">
        <v>481</v>
      </c>
      <c r="N41" s="20" t="s">
        <v>481</v>
      </c>
      <c r="O41" s="18" t="s">
        <v>481</v>
      </c>
      <c r="P41" s="20" t="s">
        <v>481</v>
      </c>
      <c r="Q41" s="18" t="n">
        <v>354.90551842</v>
      </c>
      <c r="R41" s="20" t="n">
        <v>15.41878649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404.91856273</v>
      </c>
      <c r="F46" s="20" t="n">
        <v>4.06103097</v>
      </c>
      <c r="G46" s="18" t="n">
        <v>360.26507887</v>
      </c>
      <c r="H46" s="20" t="n">
        <v>4.50252435</v>
      </c>
      <c r="I46" s="18" t="s">
        <v>481</v>
      </c>
      <c r="J46" s="20" t="s">
        <v>481</v>
      </c>
      <c r="K46" s="18" t="s">
        <v>481</v>
      </c>
      <c r="L46" s="20" t="s">
        <v>481</v>
      </c>
      <c r="M46" s="18" t="s">
        <v>481</v>
      </c>
      <c r="N46" s="20" t="s">
        <v>481</v>
      </c>
      <c r="O46" s="18" t="s">
        <v>481</v>
      </c>
      <c r="P46" s="20" t="s">
        <v>481</v>
      </c>
      <c r="Q46" s="18" t="n">
        <v>308.24550006</v>
      </c>
      <c r="R46" s="20" t="n">
        <v>10.15345626</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600.83881595</v>
      </c>
      <c r="F48" s="20" t="n">
        <v>6.21492908</v>
      </c>
      <c r="G48" s="18" t="n">
        <v>494.70635085</v>
      </c>
      <c r="H48" s="20" t="n">
        <v>6.44910679</v>
      </c>
      <c r="I48" s="18" t="s">
        <v>481</v>
      </c>
      <c r="J48" s="20" t="s">
        <v>481</v>
      </c>
      <c r="K48" s="18" t="s">
        <v>481</v>
      </c>
      <c r="L48" s="20" t="s">
        <v>481</v>
      </c>
      <c r="M48" s="18" t="s">
        <v>481</v>
      </c>
      <c r="N48" s="20" t="s">
        <v>481</v>
      </c>
      <c r="O48" s="18" t="s">
        <v>481</v>
      </c>
      <c r="P48" s="20" t="s">
        <v>481</v>
      </c>
      <c r="Q48" s="18" t="n">
        <v>480.63866993</v>
      </c>
      <c r="R48" s="20" t="n">
        <v>32.70538216</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452.34225714</v>
      </c>
      <c r="F61" s="20" t="n">
        <v>3.09797522</v>
      </c>
      <c r="G61" s="18" t="n">
        <v>396.45059776</v>
      </c>
      <c r="H61" s="20" t="n">
        <v>12.45325019</v>
      </c>
      <c r="I61" s="18" t="s">
        <v>481</v>
      </c>
      <c r="J61" s="20" t="s">
        <v>481</v>
      </c>
      <c r="K61" s="18" t="s">
        <v>481</v>
      </c>
      <c r="L61" s="20" t="s">
        <v>481</v>
      </c>
      <c r="M61" s="18" t="s">
        <v>481</v>
      </c>
      <c r="N61" s="20" t="s">
        <v>481</v>
      </c>
      <c r="O61" s="18" t="s">
        <v>481</v>
      </c>
      <c r="P61" s="20" t="s">
        <v>481</v>
      </c>
      <c r="Q61" s="18" t="n">
        <v>342.98700001</v>
      </c>
      <c r="R61" s="20" t="n">
        <v>18.44692062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438.79080701</v>
      </c>
      <c r="F67" s="20" t="n">
        <v>3.97586281</v>
      </c>
      <c r="G67" s="18" t="n">
        <v>374.01667838</v>
      </c>
      <c r="H67" s="20" t="n">
        <v>3.76592316</v>
      </c>
      <c r="I67" s="18" t="s">
        <v>481</v>
      </c>
      <c r="J67" s="20" t="s">
        <v>481</v>
      </c>
      <c r="K67" s="18" t="s">
        <v>481</v>
      </c>
      <c r="L67" s="20" t="s">
        <v>481</v>
      </c>
      <c r="M67" s="18" t="s">
        <v>481</v>
      </c>
      <c r="N67" s="20" t="s">
        <v>481</v>
      </c>
      <c r="O67" s="18" t="s">
        <v>481</v>
      </c>
      <c r="P67" s="20" t="s">
        <v>481</v>
      </c>
      <c r="Q67" s="18" t="n">
        <v>276.05052805</v>
      </c>
      <c r="R67" s="20" t="n">
        <v>12.59404486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515.6545191599999</v>
      </c>
      <c r="F70" s="20" t="n">
        <v>3.27565047</v>
      </c>
      <c r="G70" s="18" t="n">
        <v>461.27533598</v>
      </c>
      <c r="H70" s="20" t="n">
        <v>10.89116065</v>
      </c>
      <c r="I70" s="18" t="s">
        <v>481</v>
      </c>
      <c r="J70" s="20" t="s">
        <v>481</v>
      </c>
      <c r="K70" s="18" t="s">
        <v>481</v>
      </c>
      <c r="L70" s="20" t="s">
        <v>481</v>
      </c>
      <c r="M70" s="18" t="s">
        <v>481</v>
      </c>
      <c r="N70" s="20" t="s">
        <v>481</v>
      </c>
      <c r="O70" s="18" t="s">
        <v>481</v>
      </c>
      <c r="P70" s="20" t="s">
        <v>481</v>
      </c>
      <c r="Q70" s="18" t="n">
        <v>477.86786907</v>
      </c>
      <c r="R70" s="20" t="n">
        <v>17.93230764</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615</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534.5555951699999</v>
      </c>
      <c r="F7" s="20" t="n">
        <v>2.7248661</v>
      </c>
      <c r="G7" s="18" t="n">
        <v>488.30960188</v>
      </c>
      <c r="H7" s="20" t="n">
        <v>2.11436705</v>
      </c>
      <c r="I7" s="18" t="s">
        <v>481</v>
      </c>
      <c r="J7" s="20" t="s">
        <v>481</v>
      </c>
      <c r="K7" s="18" t="s">
        <v>481</v>
      </c>
      <c r="L7" s="20" t="s">
        <v>481</v>
      </c>
      <c r="M7" s="18" t="s">
        <v>481</v>
      </c>
      <c r="N7" s="20" t="s">
        <v>481</v>
      </c>
      <c r="O7" s="18" t="s">
        <v>481</v>
      </c>
      <c r="P7" s="20" t="s">
        <v>481</v>
      </c>
      <c r="Q7" s="18" t="n">
        <v>403.49827022</v>
      </c>
      <c r="R7" s="20" t="n">
        <v>7.7603306</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571.7516124</v>
      </c>
      <c r="F9" s="20" t="n">
        <v>4.24614453</v>
      </c>
      <c r="G9" s="18" t="n">
        <v>531.1631976</v>
      </c>
      <c r="H9" s="20" t="n">
        <v>3.08240961</v>
      </c>
      <c r="I9" s="18" t="s">
        <v>481</v>
      </c>
      <c r="J9" s="20" t="s">
        <v>481</v>
      </c>
      <c r="K9" s="18" t="s">
        <v>481</v>
      </c>
      <c r="L9" s="20" t="s">
        <v>481</v>
      </c>
      <c r="M9" s="18" t="s">
        <v>481</v>
      </c>
      <c r="N9" s="20" t="s">
        <v>481</v>
      </c>
      <c r="O9" s="18" t="s">
        <v>481</v>
      </c>
      <c r="P9" s="20" t="s">
        <v>481</v>
      </c>
      <c r="Q9" s="18" t="n">
        <v>433.29210027</v>
      </c>
      <c r="R9" s="20" t="n">
        <v>10.49668271</v>
      </c>
    </row>
    <row r="10" spans="1:18">
      <c r="A10" s="15" t="s">
        <v>485</v>
      </c>
      <c r="B10" s="17" t="n">
        <v>13082</v>
      </c>
      <c r="C10" s="18">
        <f>(313.0/B10*100)</f>
        <v/>
      </c>
      <c r="D10" s="19" t="n">
        <v>12769</v>
      </c>
      <c r="E10" s="18" t="n">
        <v>554.3783866</v>
      </c>
      <c r="F10" s="20" t="n">
        <v>5.69597065</v>
      </c>
      <c r="G10" s="18" t="n">
        <v>524.5252443099999</v>
      </c>
      <c r="H10" s="20" t="n">
        <v>4.73114679</v>
      </c>
      <c r="I10" s="18" t="s">
        <v>481</v>
      </c>
      <c r="J10" s="20" t="s">
        <v>481</v>
      </c>
      <c r="K10" s="18" t="s">
        <v>481</v>
      </c>
      <c r="L10" s="20" t="s">
        <v>481</v>
      </c>
      <c r="M10" s="18" t="s">
        <v>481</v>
      </c>
      <c r="N10" s="20" t="s">
        <v>481</v>
      </c>
      <c r="O10" s="18" t="s">
        <v>481</v>
      </c>
      <c r="P10" s="20" t="s">
        <v>481</v>
      </c>
      <c r="Q10" s="18" t="n">
        <v>448.55461257</v>
      </c>
      <c r="R10" s="20" t="n">
        <v>22.49019661</v>
      </c>
    </row>
    <row r="11" spans="1:18">
      <c r="A11" s="15" t="s">
        <v>486</v>
      </c>
      <c r="B11" s="17" t="n">
        <v>7053</v>
      </c>
      <c r="C11" s="18">
        <f>(45.0/B11*100)</f>
        <v/>
      </c>
      <c r="D11" s="19" t="n">
        <v>7008</v>
      </c>
      <c r="E11" s="18" t="n">
        <v>467.76240762</v>
      </c>
      <c r="F11" s="20" t="n">
        <v>4.12143998</v>
      </c>
      <c r="G11" s="18" t="n">
        <v>411.48489591</v>
      </c>
      <c r="H11" s="20" t="n">
        <v>4.07316623</v>
      </c>
      <c r="I11" s="18" t="s">
        <v>481</v>
      </c>
      <c r="J11" s="20" t="s">
        <v>481</v>
      </c>
      <c r="K11" s="18" t="s">
        <v>481</v>
      </c>
      <c r="L11" s="20" t="s">
        <v>481</v>
      </c>
      <c r="M11" s="18" t="s">
        <v>481</v>
      </c>
      <c r="N11" s="20" t="s">
        <v>481</v>
      </c>
      <c r="O11" s="18" t="s">
        <v>481</v>
      </c>
      <c r="P11" s="20" t="s">
        <v>481</v>
      </c>
      <c r="Q11" s="18" t="n">
        <v>338.67184625</v>
      </c>
      <c r="R11" s="20" t="n">
        <v>13.54285238</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501.85587352</v>
      </c>
      <c r="F23" s="20" t="n">
        <v>2.73438056</v>
      </c>
      <c r="G23" s="18" t="n">
        <v>456.88870693</v>
      </c>
      <c r="H23" s="20" t="n">
        <v>3.76813127</v>
      </c>
      <c r="I23" s="18" t="s">
        <v>481</v>
      </c>
      <c r="J23" s="20" t="s">
        <v>481</v>
      </c>
      <c r="K23" s="18" t="s">
        <v>481</v>
      </c>
      <c r="L23" s="20" t="s">
        <v>481</v>
      </c>
      <c r="M23" s="18" t="s">
        <v>481</v>
      </c>
      <c r="N23" s="20" t="s">
        <v>481</v>
      </c>
      <c r="O23" s="18" t="s">
        <v>481</v>
      </c>
      <c r="P23" s="20" t="s">
        <v>481</v>
      </c>
      <c r="Q23" s="18" t="n">
        <v>373.93524587</v>
      </c>
      <c r="R23" s="20" t="n">
        <v>23.79863317</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543.39787861</v>
      </c>
      <c r="F29" s="20" t="n">
        <v>4.77097609</v>
      </c>
      <c r="G29" s="18" t="n">
        <v>500.19849222</v>
      </c>
      <c r="H29" s="20" t="n">
        <v>3.74922078</v>
      </c>
      <c r="I29" s="18" t="s">
        <v>481</v>
      </c>
      <c r="J29" s="20" t="s">
        <v>481</v>
      </c>
      <c r="K29" s="18" t="s">
        <v>481</v>
      </c>
      <c r="L29" s="20" t="s">
        <v>481</v>
      </c>
      <c r="M29" s="18" t="s">
        <v>481</v>
      </c>
      <c r="N29" s="20" t="s">
        <v>481</v>
      </c>
      <c r="O29" s="18" t="s">
        <v>481</v>
      </c>
      <c r="P29" s="20" t="s">
        <v>481</v>
      </c>
      <c r="Q29" s="18" t="n">
        <v>398.92156831</v>
      </c>
      <c r="R29" s="20" t="n">
        <v>17.996291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502.78936293</v>
      </c>
      <c r="F32" s="20" t="n">
        <v>2.95277282</v>
      </c>
      <c r="G32" s="18" t="n">
        <v>445.62091969</v>
      </c>
      <c r="H32" s="20" t="n">
        <v>4.29994753</v>
      </c>
      <c r="I32" s="18" t="s">
        <v>481</v>
      </c>
      <c r="J32" s="20" t="s">
        <v>481</v>
      </c>
      <c r="K32" s="18" t="s">
        <v>481</v>
      </c>
      <c r="L32" s="20" t="s">
        <v>481</v>
      </c>
      <c r="M32" s="18" t="s">
        <v>481</v>
      </c>
      <c r="N32" s="20" t="s">
        <v>481</v>
      </c>
      <c r="O32" s="18" t="s">
        <v>481</v>
      </c>
      <c r="P32" s="20" t="s">
        <v>481</v>
      </c>
      <c r="Q32" s="18" t="n">
        <v>380.17224894</v>
      </c>
      <c r="R32" s="20" t="n">
        <v>21.53939649</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466.34041795</v>
      </c>
      <c r="F34" s="20" t="n">
        <v>4.30920069</v>
      </c>
      <c r="G34" s="18" t="n">
        <v>427.6150929</v>
      </c>
      <c r="H34" s="20" t="n">
        <v>5.49494762</v>
      </c>
      <c r="I34" s="18" t="s">
        <v>481</v>
      </c>
      <c r="J34" s="20" t="s">
        <v>481</v>
      </c>
      <c r="K34" s="18" t="s">
        <v>481</v>
      </c>
      <c r="L34" s="20" t="s">
        <v>481</v>
      </c>
      <c r="M34" s="18" t="s">
        <v>481</v>
      </c>
      <c r="N34" s="20" t="s">
        <v>481</v>
      </c>
      <c r="O34" s="18" t="s">
        <v>481</v>
      </c>
      <c r="P34" s="20" t="s">
        <v>481</v>
      </c>
      <c r="Q34" s="18" t="n">
        <v>321.18591261</v>
      </c>
      <c r="R34" s="20" t="n">
        <v>24.27482507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485.29060972</v>
      </c>
      <c r="F36" s="20" t="n">
        <v>3.40255098</v>
      </c>
      <c r="G36" s="18" t="n">
        <v>442.71193801</v>
      </c>
      <c r="H36" s="20" t="n">
        <v>4.34666321</v>
      </c>
      <c r="I36" s="18" t="s">
        <v>481</v>
      </c>
      <c r="J36" s="20" t="s">
        <v>481</v>
      </c>
      <c r="K36" s="18" t="s">
        <v>481</v>
      </c>
      <c r="L36" s="20" t="s">
        <v>481</v>
      </c>
      <c r="M36" s="18" t="s">
        <v>481</v>
      </c>
      <c r="N36" s="20" t="s">
        <v>481</v>
      </c>
      <c r="O36" s="18" t="s">
        <v>481</v>
      </c>
      <c r="P36" s="20" t="s">
        <v>481</v>
      </c>
      <c r="Q36" s="18" t="n">
        <v>380.93041948</v>
      </c>
      <c r="R36" s="20" t="n">
        <v>17.89293583</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511.82585322</v>
      </c>
      <c r="F41" s="20" t="n">
        <v>3.84058248</v>
      </c>
      <c r="G41" s="18" t="n">
        <v>478.5052082</v>
      </c>
      <c r="H41" s="20" t="n">
        <v>4.16562565</v>
      </c>
      <c r="I41" s="18" t="s">
        <v>481</v>
      </c>
      <c r="J41" s="20" t="s">
        <v>481</v>
      </c>
      <c r="K41" s="18" t="s">
        <v>481</v>
      </c>
      <c r="L41" s="20" t="s">
        <v>481</v>
      </c>
      <c r="M41" s="18" t="s">
        <v>481</v>
      </c>
      <c r="N41" s="20" t="s">
        <v>481</v>
      </c>
      <c r="O41" s="18" t="s">
        <v>481</v>
      </c>
      <c r="P41" s="20" t="s">
        <v>481</v>
      </c>
      <c r="Q41" s="18" t="n">
        <v>391.49681331</v>
      </c>
      <c r="R41" s="20" t="n">
        <v>11.48268552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420.63262726</v>
      </c>
      <c r="F46" s="20" t="n">
        <v>4.95692787</v>
      </c>
      <c r="G46" s="18" t="n">
        <v>388.78690362</v>
      </c>
      <c r="H46" s="20" t="n">
        <v>3.74531152</v>
      </c>
      <c r="I46" s="18" t="s">
        <v>481</v>
      </c>
      <c r="J46" s="20" t="s">
        <v>481</v>
      </c>
      <c r="K46" s="18" t="s">
        <v>481</v>
      </c>
      <c r="L46" s="20" t="s">
        <v>481</v>
      </c>
      <c r="M46" s="18" t="s">
        <v>481</v>
      </c>
      <c r="N46" s="20" t="s">
        <v>481</v>
      </c>
      <c r="O46" s="18" t="s">
        <v>481</v>
      </c>
      <c r="P46" s="20" t="s">
        <v>481</v>
      </c>
      <c r="Q46" s="18" t="n">
        <v>310.41114059</v>
      </c>
      <c r="R46" s="20" t="n">
        <v>9.97800855</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588.05232057</v>
      </c>
      <c r="F48" s="20" t="n">
        <v>6.18487419</v>
      </c>
      <c r="G48" s="18" t="n">
        <v>500.73984756</v>
      </c>
      <c r="H48" s="20" t="n">
        <v>7.16678626</v>
      </c>
      <c r="I48" s="18" t="s">
        <v>481</v>
      </c>
      <c r="J48" s="20" t="s">
        <v>481</v>
      </c>
      <c r="K48" s="18" t="s">
        <v>481</v>
      </c>
      <c r="L48" s="20" t="s">
        <v>481</v>
      </c>
      <c r="M48" s="18" t="s">
        <v>481</v>
      </c>
      <c r="N48" s="20" t="s">
        <v>481</v>
      </c>
      <c r="O48" s="18" t="s">
        <v>481</v>
      </c>
      <c r="P48" s="20" t="s">
        <v>481</v>
      </c>
      <c r="Q48" s="18" t="n">
        <v>476.66201112</v>
      </c>
      <c r="R48" s="20" t="n">
        <v>38.66008531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469.98603434</v>
      </c>
      <c r="F61" s="20" t="n">
        <v>3.77438511</v>
      </c>
      <c r="G61" s="18" t="n">
        <v>432.74684688</v>
      </c>
      <c r="H61" s="20" t="n">
        <v>3.24666988</v>
      </c>
      <c r="I61" s="18" t="s">
        <v>481</v>
      </c>
      <c r="J61" s="20" t="s">
        <v>481</v>
      </c>
      <c r="K61" s="18" t="s">
        <v>481</v>
      </c>
      <c r="L61" s="20" t="s">
        <v>481</v>
      </c>
      <c r="M61" s="18" t="s">
        <v>481</v>
      </c>
      <c r="N61" s="20" t="s">
        <v>481</v>
      </c>
      <c r="O61" s="18" t="s">
        <v>481</v>
      </c>
      <c r="P61" s="20" t="s">
        <v>481</v>
      </c>
      <c r="Q61" s="18" t="n">
        <v>354.10954479</v>
      </c>
      <c r="R61" s="20" t="n">
        <v>10.20969627</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410.40667312</v>
      </c>
      <c r="F67" s="20" t="n">
        <v>3.50650667</v>
      </c>
      <c r="G67" s="18" t="n">
        <v>390.09540293</v>
      </c>
      <c r="H67" s="20" t="n">
        <v>4.17554564</v>
      </c>
      <c r="I67" s="18" t="s">
        <v>481</v>
      </c>
      <c r="J67" s="20" t="s">
        <v>481</v>
      </c>
      <c r="K67" s="18" t="s">
        <v>481</v>
      </c>
      <c r="L67" s="20" t="s">
        <v>481</v>
      </c>
      <c r="M67" s="18" t="s">
        <v>481</v>
      </c>
      <c r="N67" s="20" t="s">
        <v>481</v>
      </c>
      <c r="O67" s="18" t="s">
        <v>481</v>
      </c>
      <c r="P67" s="20" t="s">
        <v>481</v>
      </c>
      <c r="Q67" s="18" t="n">
        <v>262.71407246</v>
      </c>
      <c r="R67" s="20" t="n">
        <v>14.69894086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520.69216742</v>
      </c>
      <c r="F70" s="20" t="n">
        <v>3.18737055</v>
      </c>
      <c r="G70" s="18" t="n">
        <v>474.01808271</v>
      </c>
      <c r="H70" s="20" t="n">
        <v>5.68997301</v>
      </c>
      <c r="I70" s="18" t="s">
        <v>481</v>
      </c>
      <c r="J70" s="20" t="s">
        <v>481</v>
      </c>
      <c r="K70" s="18" t="s">
        <v>481</v>
      </c>
      <c r="L70" s="20" t="s">
        <v>481</v>
      </c>
      <c r="M70" s="18" t="s">
        <v>481</v>
      </c>
      <c r="N70" s="20" t="s">
        <v>481</v>
      </c>
      <c r="O70" s="18" t="s">
        <v>481</v>
      </c>
      <c r="P70" s="20" t="s">
        <v>481</v>
      </c>
      <c r="Q70" s="18" t="n">
        <v>449.5288608</v>
      </c>
      <c r="R70" s="20" t="n">
        <v>13.00703443</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616</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521.82528496</v>
      </c>
      <c r="F7" s="20" t="n">
        <v>2.54396065</v>
      </c>
      <c r="G7" s="18" t="n">
        <v>499.74368644</v>
      </c>
      <c r="H7" s="20" t="n">
        <v>2.1197468</v>
      </c>
      <c r="I7" s="18" t="s">
        <v>481</v>
      </c>
      <c r="J7" s="20" t="s">
        <v>481</v>
      </c>
      <c r="K7" s="18" t="s">
        <v>481</v>
      </c>
      <c r="L7" s="20" t="s">
        <v>481</v>
      </c>
      <c r="M7" s="18" t="s">
        <v>481</v>
      </c>
      <c r="N7" s="20" t="s">
        <v>481</v>
      </c>
      <c r="O7" s="18" t="s">
        <v>481</v>
      </c>
      <c r="P7" s="20" t="s">
        <v>481</v>
      </c>
      <c r="Q7" s="18" t="n">
        <v>417.89895264</v>
      </c>
      <c r="R7" s="20" t="n">
        <v>8.15764072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567.56969695</v>
      </c>
      <c r="F9" s="20" t="n">
        <v>4.60449983</v>
      </c>
      <c r="G9" s="18" t="n">
        <v>535.01907476</v>
      </c>
      <c r="H9" s="20" t="n">
        <v>3.06764702</v>
      </c>
      <c r="I9" s="18" t="s">
        <v>481</v>
      </c>
      <c r="J9" s="20" t="s">
        <v>481</v>
      </c>
      <c r="K9" s="18" t="s">
        <v>481</v>
      </c>
      <c r="L9" s="20" t="s">
        <v>481</v>
      </c>
      <c r="M9" s="18" t="s">
        <v>481</v>
      </c>
      <c r="N9" s="20" t="s">
        <v>481</v>
      </c>
      <c r="O9" s="18" t="s">
        <v>481</v>
      </c>
      <c r="P9" s="20" t="s">
        <v>481</v>
      </c>
      <c r="Q9" s="18" t="n">
        <v>438.26562461</v>
      </c>
      <c r="R9" s="20" t="n">
        <v>12.16191533</v>
      </c>
    </row>
    <row r="10" spans="1:18">
      <c r="A10" s="15" t="s">
        <v>485</v>
      </c>
      <c r="B10" s="17" t="n">
        <v>13082</v>
      </c>
      <c r="C10" s="18">
        <f>(313.0/B10*100)</f>
        <v/>
      </c>
      <c r="D10" s="19" t="n">
        <v>12769</v>
      </c>
      <c r="E10" s="18" t="n">
        <v>548.97873471</v>
      </c>
      <c r="F10" s="20" t="n">
        <v>5.29077827</v>
      </c>
      <c r="G10" s="18" t="n">
        <v>529.07253504</v>
      </c>
      <c r="H10" s="20" t="n">
        <v>4.95334222</v>
      </c>
      <c r="I10" s="18" t="s">
        <v>481</v>
      </c>
      <c r="J10" s="20" t="s">
        <v>481</v>
      </c>
      <c r="K10" s="18" t="s">
        <v>481</v>
      </c>
      <c r="L10" s="20" t="s">
        <v>481</v>
      </c>
      <c r="M10" s="18" t="s">
        <v>481</v>
      </c>
      <c r="N10" s="20" t="s">
        <v>481</v>
      </c>
      <c r="O10" s="18" t="s">
        <v>481</v>
      </c>
      <c r="P10" s="20" t="s">
        <v>481</v>
      </c>
      <c r="Q10" s="18" t="n">
        <v>456.20561938</v>
      </c>
      <c r="R10" s="20" t="n">
        <v>22.49039443</v>
      </c>
    </row>
    <row r="11" spans="1:18">
      <c r="A11" s="15" t="s">
        <v>486</v>
      </c>
      <c r="B11" s="17" t="n">
        <v>7053</v>
      </c>
      <c r="C11" s="18">
        <f>(45.0/B11*100)</f>
        <v/>
      </c>
      <c r="D11" s="19" t="n">
        <v>7008</v>
      </c>
      <c r="E11" s="18" t="n">
        <v>444.13306753</v>
      </c>
      <c r="F11" s="20" t="n">
        <v>4.15567676</v>
      </c>
      <c r="G11" s="18" t="n">
        <v>424.61660121</v>
      </c>
      <c r="H11" s="20" t="n">
        <v>4.42002003</v>
      </c>
      <c r="I11" s="18" t="s">
        <v>481</v>
      </c>
      <c r="J11" s="20" t="s">
        <v>481</v>
      </c>
      <c r="K11" s="18" t="s">
        <v>481</v>
      </c>
      <c r="L11" s="20" t="s">
        <v>481</v>
      </c>
      <c r="M11" s="18" t="s">
        <v>481</v>
      </c>
      <c r="N11" s="20" t="s">
        <v>481</v>
      </c>
      <c r="O11" s="18" t="s">
        <v>481</v>
      </c>
      <c r="P11" s="20" t="s">
        <v>481</v>
      </c>
      <c r="Q11" s="18" t="n">
        <v>358.16189736</v>
      </c>
      <c r="R11" s="20" t="n">
        <v>17.2137151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498.48777166</v>
      </c>
      <c r="F23" s="20" t="n">
        <v>3.06862623</v>
      </c>
      <c r="G23" s="18" t="n">
        <v>469.42131122</v>
      </c>
      <c r="H23" s="20" t="n">
        <v>3.38445259</v>
      </c>
      <c r="I23" s="18" t="s">
        <v>481</v>
      </c>
      <c r="J23" s="20" t="s">
        <v>481</v>
      </c>
      <c r="K23" s="18" t="s">
        <v>481</v>
      </c>
      <c r="L23" s="20" t="s">
        <v>481</v>
      </c>
      <c r="M23" s="18" t="s">
        <v>481</v>
      </c>
      <c r="N23" s="20" t="s">
        <v>481</v>
      </c>
      <c r="O23" s="18" t="s">
        <v>481</v>
      </c>
      <c r="P23" s="20" t="s">
        <v>481</v>
      </c>
      <c r="Q23" s="18" t="n">
        <v>373.1305847</v>
      </c>
      <c r="R23" s="20" t="n">
        <v>22.40441709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542.01609609</v>
      </c>
      <c r="F29" s="20" t="n">
        <v>5.03429867</v>
      </c>
      <c r="G29" s="18" t="n">
        <v>503.11911828</v>
      </c>
      <c r="H29" s="20" t="n">
        <v>3.52005512</v>
      </c>
      <c r="I29" s="18" t="s">
        <v>481</v>
      </c>
      <c r="J29" s="20" t="s">
        <v>481</v>
      </c>
      <c r="K29" s="18" t="s">
        <v>481</v>
      </c>
      <c r="L29" s="20" t="s">
        <v>481</v>
      </c>
      <c r="M29" s="18" t="s">
        <v>481</v>
      </c>
      <c r="N29" s="20" t="s">
        <v>481</v>
      </c>
      <c r="O29" s="18" t="s">
        <v>481</v>
      </c>
      <c r="P29" s="20" t="s">
        <v>481</v>
      </c>
      <c r="Q29" s="18" t="n">
        <v>393.8628218</v>
      </c>
      <c r="R29" s="20" t="n">
        <v>20.31305711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512.87964154</v>
      </c>
      <c r="F32" s="20" t="n">
        <v>3.28092104</v>
      </c>
      <c r="G32" s="18" t="n">
        <v>465.94203547</v>
      </c>
      <c r="H32" s="20" t="n">
        <v>3.35730923</v>
      </c>
      <c r="I32" s="18" t="s">
        <v>481</v>
      </c>
      <c r="J32" s="20" t="s">
        <v>481</v>
      </c>
      <c r="K32" s="18" t="s">
        <v>481</v>
      </c>
      <c r="L32" s="20" t="s">
        <v>481</v>
      </c>
      <c r="M32" s="18" t="s">
        <v>481</v>
      </c>
      <c r="N32" s="20" t="s">
        <v>481</v>
      </c>
      <c r="O32" s="18" t="s">
        <v>481</v>
      </c>
      <c r="P32" s="20" t="s">
        <v>481</v>
      </c>
      <c r="Q32" s="18" t="n">
        <v>414.78802768</v>
      </c>
      <c r="R32" s="20" t="n">
        <v>20.38900735</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465.05338986</v>
      </c>
      <c r="F34" s="20" t="n">
        <v>4.20205241</v>
      </c>
      <c r="G34" s="18" t="n">
        <v>425.45528147</v>
      </c>
      <c r="H34" s="20" t="n">
        <v>5.93479183</v>
      </c>
      <c r="I34" s="18" t="s">
        <v>481</v>
      </c>
      <c r="J34" s="20" t="s">
        <v>481</v>
      </c>
      <c r="K34" s="18" t="s">
        <v>481</v>
      </c>
      <c r="L34" s="20" t="s">
        <v>481</v>
      </c>
      <c r="M34" s="18" t="s">
        <v>481</v>
      </c>
      <c r="N34" s="20" t="s">
        <v>481</v>
      </c>
      <c r="O34" s="18" t="s">
        <v>481</v>
      </c>
      <c r="P34" s="20" t="s">
        <v>481</v>
      </c>
      <c r="Q34" s="18" t="n">
        <v>315.250339</v>
      </c>
      <c r="R34" s="20" t="n">
        <v>22.18788707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488.92760849</v>
      </c>
      <c r="F36" s="20" t="n">
        <v>3.26348077</v>
      </c>
      <c r="G36" s="18" t="n">
        <v>448.93569794</v>
      </c>
      <c r="H36" s="20" t="n">
        <v>3.94717904</v>
      </c>
      <c r="I36" s="18" t="s">
        <v>481</v>
      </c>
      <c r="J36" s="20" t="s">
        <v>481</v>
      </c>
      <c r="K36" s="18" t="s">
        <v>481</v>
      </c>
      <c r="L36" s="20" t="s">
        <v>481</v>
      </c>
      <c r="M36" s="18" t="s">
        <v>481</v>
      </c>
      <c r="N36" s="20" t="s">
        <v>481</v>
      </c>
      <c r="O36" s="18" t="s">
        <v>481</v>
      </c>
      <c r="P36" s="20" t="s">
        <v>481</v>
      </c>
      <c r="Q36" s="18" t="n">
        <v>388.31527665</v>
      </c>
      <c r="R36" s="20" t="n">
        <v>15.77631934</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506.0171905</v>
      </c>
      <c r="F41" s="20" t="n">
        <v>4.11340462</v>
      </c>
      <c r="G41" s="18" t="n">
        <v>482.13588894</v>
      </c>
      <c r="H41" s="20" t="n">
        <v>4.13000666</v>
      </c>
      <c r="I41" s="18" t="s">
        <v>481</v>
      </c>
      <c r="J41" s="20" t="s">
        <v>481</v>
      </c>
      <c r="K41" s="18" t="s">
        <v>481</v>
      </c>
      <c r="L41" s="20" t="s">
        <v>481</v>
      </c>
      <c r="M41" s="18" t="s">
        <v>481</v>
      </c>
      <c r="N41" s="20" t="s">
        <v>481</v>
      </c>
      <c r="O41" s="18" t="s">
        <v>481</v>
      </c>
      <c r="P41" s="20" t="s">
        <v>481</v>
      </c>
      <c r="Q41" s="18" t="n">
        <v>390.48185359</v>
      </c>
      <c r="R41" s="20" t="n">
        <v>11.12181322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392.31049825</v>
      </c>
      <c r="F46" s="20" t="n">
        <v>4.64220646</v>
      </c>
      <c r="G46" s="18" t="n">
        <v>405.86714929</v>
      </c>
      <c r="H46" s="20" t="n">
        <v>3.89117686</v>
      </c>
      <c r="I46" s="18" t="s">
        <v>481</v>
      </c>
      <c r="J46" s="20" t="s">
        <v>481</v>
      </c>
      <c r="K46" s="18" t="s">
        <v>481</v>
      </c>
      <c r="L46" s="20" t="s">
        <v>481</v>
      </c>
      <c r="M46" s="18" t="s">
        <v>481</v>
      </c>
      <c r="N46" s="20" t="s">
        <v>481</v>
      </c>
      <c r="O46" s="18" t="s">
        <v>481</v>
      </c>
      <c r="P46" s="20" t="s">
        <v>481</v>
      </c>
      <c r="Q46" s="18" t="n">
        <v>316.45358497</v>
      </c>
      <c r="R46" s="20" t="n">
        <v>9.830462580000001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582.32703675</v>
      </c>
      <c r="F48" s="20" t="n">
        <v>6.70134287</v>
      </c>
      <c r="G48" s="18" t="n">
        <v>530.81341043</v>
      </c>
      <c r="H48" s="20" t="n">
        <v>6.69656817</v>
      </c>
      <c r="I48" s="18" t="s">
        <v>481</v>
      </c>
      <c r="J48" s="20" t="s">
        <v>481</v>
      </c>
      <c r="K48" s="18" t="s">
        <v>481</v>
      </c>
      <c r="L48" s="20" t="s">
        <v>481</v>
      </c>
      <c r="M48" s="18" t="s">
        <v>481</v>
      </c>
      <c r="N48" s="20" t="s">
        <v>481</v>
      </c>
      <c r="O48" s="18" t="s">
        <v>481</v>
      </c>
      <c r="P48" s="20" t="s">
        <v>481</v>
      </c>
      <c r="Q48" s="18" t="n">
        <v>485.15360339</v>
      </c>
      <c r="R48" s="20" t="n">
        <v>36.08372979</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470.07803054</v>
      </c>
      <c r="F61" s="20" t="n">
        <v>3.40226898</v>
      </c>
      <c r="G61" s="18" t="n">
        <v>430.87287218</v>
      </c>
      <c r="H61" s="20" t="n">
        <v>3.52501409</v>
      </c>
      <c r="I61" s="18" t="s">
        <v>481</v>
      </c>
      <c r="J61" s="20" t="s">
        <v>481</v>
      </c>
      <c r="K61" s="18" t="s">
        <v>481</v>
      </c>
      <c r="L61" s="20" t="s">
        <v>481</v>
      </c>
      <c r="M61" s="18" t="s">
        <v>481</v>
      </c>
      <c r="N61" s="20" t="s">
        <v>481</v>
      </c>
      <c r="O61" s="18" t="s">
        <v>481</v>
      </c>
      <c r="P61" s="20" t="s">
        <v>481</v>
      </c>
      <c r="Q61" s="18" t="n">
        <v>358.15405196</v>
      </c>
      <c r="R61" s="20" t="n">
        <v>9.636185080000001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400.01281514</v>
      </c>
      <c r="F67" s="20" t="n">
        <v>3.65616033</v>
      </c>
      <c r="G67" s="18" t="n">
        <v>413.72031401</v>
      </c>
      <c r="H67" s="20" t="n">
        <v>3.92583631</v>
      </c>
      <c r="I67" s="18" t="s">
        <v>481</v>
      </c>
      <c r="J67" s="20" t="s">
        <v>481</v>
      </c>
      <c r="K67" s="18" t="s">
        <v>481</v>
      </c>
      <c r="L67" s="20" t="s">
        <v>481</v>
      </c>
      <c r="M67" s="18" t="s">
        <v>481</v>
      </c>
      <c r="N67" s="20" t="s">
        <v>481</v>
      </c>
      <c r="O67" s="18" t="s">
        <v>481</v>
      </c>
      <c r="P67" s="20" t="s">
        <v>481</v>
      </c>
      <c r="Q67" s="18" t="n">
        <v>276.27985059</v>
      </c>
      <c r="R67" s="20" t="n">
        <v>14.53919985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523.16167644</v>
      </c>
      <c r="F70" s="20" t="n">
        <v>3.31378489</v>
      </c>
      <c r="G70" s="18" t="n">
        <v>484.54077106</v>
      </c>
      <c r="H70" s="20" t="n">
        <v>4.76564409</v>
      </c>
      <c r="I70" s="18" t="s">
        <v>481</v>
      </c>
      <c r="J70" s="20" t="s">
        <v>481</v>
      </c>
      <c r="K70" s="18" t="s">
        <v>481</v>
      </c>
      <c r="L70" s="20" t="s">
        <v>481</v>
      </c>
      <c r="M70" s="18" t="s">
        <v>481</v>
      </c>
      <c r="N70" s="20" t="s">
        <v>481</v>
      </c>
      <c r="O70" s="18" t="s">
        <v>481</v>
      </c>
      <c r="P70" s="20" t="s">
        <v>481</v>
      </c>
      <c r="Q70" s="18" t="n">
        <v>464.71393473</v>
      </c>
      <c r="R70" s="20" t="n">
        <v>11.90376652</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617</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513.71358435</v>
      </c>
      <c r="F7" s="20" t="n">
        <v>1.9438729</v>
      </c>
      <c r="G7" s="18" t="n">
        <v>489.11462888</v>
      </c>
      <c r="H7" s="20" t="n">
        <v>2.96383931</v>
      </c>
      <c r="I7" s="18" t="s">
        <v>481</v>
      </c>
      <c r="J7" s="20" t="s">
        <v>481</v>
      </c>
      <c r="K7" s="18" t="s">
        <v>481</v>
      </c>
      <c r="L7" s="20" t="s">
        <v>481</v>
      </c>
      <c r="M7" s="18" t="s">
        <v>481</v>
      </c>
      <c r="N7" s="20" t="s">
        <v>481</v>
      </c>
      <c r="O7" s="18" t="s">
        <v>481</v>
      </c>
      <c r="P7" s="20" t="s">
        <v>481</v>
      </c>
      <c r="Q7" s="18" t="n">
        <v>391.91050396</v>
      </c>
      <c r="R7" s="20" t="n">
        <v>10.32586501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555.0747310100001</v>
      </c>
      <c r="F9" s="20" t="n">
        <v>3.23796589</v>
      </c>
      <c r="G9" s="18" t="n">
        <v>525.20757383</v>
      </c>
      <c r="H9" s="20" t="n">
        <v>3.56255505</v>
      </c>
      <c r="I9" s="18" t="s">
        <v>481</v>
      </c>
      <c r="J9" s="20" t="s">
        <v>481</v>
      </c>
      <c r="K9" s="18" t="s">
        <v>481</v>
      </c>
      <c r="L9" s="20" t="s">
        <v>481</v>
      </c>
      <c r="M9" s="18" t="s">
        <v>481</v>
      </c>
      <c r="N9" s="20" t="s">
        <v>481</v>
      </c>
      <c r="O9" s="18" t="s">
        <v>481</v>
      </c>
      <c r="P9" s="20" t="s">
        <v>481</v>
      </c>
      <c r="Q9" s="18" t="n">
        <v>432.04235351</v>
      </c>
      <c r="R9" s="20" t="n">
        <v>13.50202179</v>
      </c>
    </row>
    <row r="10" spans="1:18">
      <c r="A10" s="15" t="s">
        <v>485</v>
      </c>
      <c r="B10" s="17" t="n">
        <v>13082</v>
      </c>
      <c r="C10" s="18">
        <f>(313.0/B10*100)</f>
        <v/>
      </c>
      <c r="D10" s="19" t="n">
        <v>12769</v>
      </c>
      <c r="E10" s="18" t="n">
        <v>543.99748698</v>
      </c>
      <c r="F10" s="20" t="n">
        <v>4.65570229</v>
      </c>
      <c r="G10" s="18" t="n">
        <v>510.10958729</v>
      </c>
      <c r="H10" s="20" t="n">
        <v>5.53361882</v>
      </c>
      <c r="I10" s="18" t="s">
        <v>481</v>
      </c>
      <c r="J10" s="20" t="s">
        <v>481</v>
      </c>
      <c r="K10" s="18" t="s">
        <v>481</v>
      </c>
      <c r="L10" s="20" t="s">
        <v>481</v>
      </c>
      <c r="M10" s="18" t="s">
        <v>481</v>
      </c>
      <c r="N10" s="20" t="s">
        <v>481</v>
      </c>
      <c r="O10" s="18" t="s">
        <v>481</v>
      </c>
      <c r="P10" s="20" t="s">
        <v>481</v>
      </c>
      <c r="Q10" s="18" t="n">
        <v>438.44299992</v>
      </c>
      <c r="R10" s="20" t="n">
        <v>25.9898876</v>
      </c>
    </row>
    <row r="11" spans="1:18">
      <c r="A11" s="15" t="s">
        <v>486</v>
      </c>
      <c r="B11" s="17" t="n">
        <v>7053</v>
      </c>
      <c r="C11" s="18">
        <f>(45.0/B11*100)</f>
        <v/>
      </c>
      <c r="D11" s="19" t="n">
        <v>7008</v>
      </c>
      <c r="E11" s="18" t="n">
        <v>443.30252057</v>
      </c>
      <c r="F11" s="20" t="n">
        <v>3.5934364</v>
      </c>
      <c r="G11" s="18" t="n">
        <v>420.32483474</v>
      </c>
      <c r="H11" s="20" t="n">
        <v>4.78576809</v>
      </c>
      <c r="I11" s="18" t="s">
        <v>481</v>
      </c>
      <c r="J11" s="20" t="s">
        <v>481</v>
      </c>
      <c r="K11" s="18" t="s">
        <v>481</v>
      </c>
      <c r="L11" s="20" t="s">
        <v>481</v>
      </c>
      <c r="M11" s="18" t="s">
        <v>481</v>
      </c>
      <c r="N11" s="20" t="s">
        <v>481</v>
      </c>
      <c r="O11" s="18" t="s">
        <v>481</v>
      </c>
      <c r="P11" s="20" t="s">
        <v>481</v>
      </c>
      <c r="Q11" s="18" t="n">
        <v>317.38395528</v>
      </c>
      <c r="R11" s="20" t="n">
        <v>15.92847909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491.37856065</v>
      </c>
      <c r="F23" s="20" t="n">
        <v>2.65945508</v>
      </c>
      <c r="G23" s="18" t="n">
        <v>469.69933598</v>
      </c>
      <c r="H23" s="20" t="n">
        <v>4.92833389</v>
      </c>
      <c r="I23" s="18" t="s">
        <v>481</v>
      </c>
      <c r="J23" s="20" t="s">
        <v>481</v>
      </c>
      <c r="K23" s="18" t="s">
        <v>481</v>
      </c>
      <c r="L23" s="20" t="s">
        <v>481</v>
      </c>
      <c r="M23" s="18" t="s">
        <v>481</v>
      </c>
      <c r="N23" s="20" t="s">
        <v>481</v>
      </c>
      <c r="O23" s="18" t="s">
        <v>481</v>
      </c>
      <c r="P23" s="20" t="s">
        <v>481</v>
      </c>
      <c r="Q23" s="18" t="n">
        <v>388.13362737</v>
      </c>
      <c r="R23" s="20" t="n">
        <v>21.7838458</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520.83598127</v>
      </c>
      <c r="F29" s="20" t="n">
        <v>3.45219638</v>
      </c>
      <c r="G29" s="18" t="n">
        <v>489.97131842</v>
      </c>
      <c r="H29" s="20" t="n">
        <v>4.8166104</v>
      </c>
      <c r="I29" s="18" t="s">
        <v>481</v>
      </c>
      <c r="J29" s="20" t="s">
        <v>481</v>
      </c>
      <c r="K29" s="18" t="s">
        <v>481</v>
      </c>
      <c r="L29" s="20" t="s">
        <v>481</v>
      </c>
      <c r="M29" s="18" t="s">
        <v>481</v>
      </c>
      <c r="N29" s="20" t="s">
        <v>481</v>
      </c>
      <c r="O29" s="18" t="s">
        <v>481</v>
      </c>
      <c r="P29" s="20" t="s">
        <v>481</v>
      </c>
      <c r="Q29" s="18" t="n">
        <v>402.94186661</v>
      </c>
      <c r="R29" s="20" t="n">
        <v>22.91274104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491.62570553</v>
      </c>
      <c r="F32" s="20" t="n">
        <v>3.3005262</v>
      </c>
      <c r="G32" s="18" t="n">
        <v>480.06575445</v>
      </c>
      <c r="H32" s="20" t="n">
        <v>3.76516903</v>
      </c>
      <c r="I32" s="18" t="s">
        <v>481</v>
      </c>
      <c r="J32" s="20" t="s">
        <v>481</v>
      </c>
      <c r="K32" s="18" t="s">
        <v>481</v>
      </c>
      <c r="L32" s="20" t="s">
        <v>481</v>
      </c>
      <c r="M32" s="18" t="s">
        <v>481</v>
      </c>
      <c r="N32" s="20" t="s">
        <v>481</v>
      </c>
      <c r="O32" s="18" t="s">
        <v>481</v>
      </c>
      <c r="P32" s="20" t="s">
        <v>481</v>
      </c>
      <c r="Q32" s="18" t="n">
        <v>426.69938866</v>
      </c>
      <c r="R32" s="20" t="n">
        <v>19.79166899</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463.33416527</v>
      </c>
      <c r="F34" s="20" t="n">
        <v>4.12293373</v>
      </c>
      <c r="G34" s="18" t="n">
        <v>424.05567139</v>
      </c>
      <c r="H34" s="20" t="n">
        <v>6.46515082</v>
      </c>
      <c r="I34" s="18" t="s">
        <v>481</v>
      </c>
      <c r="J34" s="20" t="s">
        <v>481</v>
      </c>
      <c r="K34" s="18" t="s">
        <v>481</v>
      </c>
      <c r="L34" s="20" t="s">
        <v>481</v>
      </c>
      <c r="M34" s="18" t="s">
        <v>481</v>
      </c>
      <c r="N34" s="20" t="s">
        <v>481</v>
      </c>
      <c r="O34" s="18" t="s">
        <v>481</v>
      </c>
      <c r="P34" s="20" t="s">
        <v>481</v>
      </c>
      <c r="Q34" s="18" t="n">
        <v>326.50736064</v>
      </c>
      <c r="R34" s="20" t="n">
        <v>21.74510974</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483.35264645</v>
      </c>
      <c r="F36" s="20" t="n">
        <v>3.39339608</v>
      </c>
      <c r="G36" s="18" t="n">
        <v>447.48811423</v>
      </c>
      <c r="H36" s="20" t="n">
        <v>3.80509585</v>
      </c>
      <c r="I36" s="18" t="s">
        <v>481</v>
      </c>
      <c r="J36" s="20" t="s">
        <v>481</v>
      </c>
      <c r="K36" s="18" t="s">
        <v>481</v>
      </c>
      <c r="L36" s="20" t="s">
        <v>481</v>
      </c>
      <c r="M36" s="18" t="s">
        <v>481</v>
      </c>
      <c r="N36" s="20" t="s">
        <v>481</v>
      </c>
      <c r="O36" s="18" t="s">
        <v>481</v>
      </c>
      <c r="P36" s="20" t="s">
        <v>481</v>
      </c>
      <c r="Q36" s="18" t="n">
        <v>400.83946047</v>
      </c>
      <c r="R36" s="20" t="n">
        <v>16.57103428</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501.85115042</v>
      </c>
      <c r="F41" s="20" t="n">
        <v>3.63599988</v>
      </c>
      <c r="G41" s="18" t="n">
        <v>468.39374328</v>
      </c>
      <c r="H41" s="20" t="n">
        <v>4.70103507</v>
      </c>
      <c r="I41" s="18" t="s">
        <v>481</v>
      </c>
      <c r="J41" s="20" t="s">
        <v>481</v>
      </c>
      <c r="K41" s="18" t="s">
        <v>481</v>
      </c>
      <c r="L41" s="20" t="s">
        <v>481</v>
      </c>
      <c r="M41" s="18" t="s">
        <v>481</v>
      </c>
      <c r="N41" s="20" t="s">
        <v>481</v>
      </c>
      <c r="O41" s="18" t="s">
        <v>481</v>
      </c>
      <c r="P41" s="20" t="s">
        <v>481</v>
      </c>
      <c r="Q41" s="18" t="n">
        <v>367.43520328</v>
      </c>
      <c r="R41" s="20" t="n">
        <v>11.9466024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407.36098077</v>
      </c>
      <c r="F46" s="20" t="n">
        <v>4.53483808</v>
      </c>
      <c r="G46" s="18" t="n">
        <v>395.7286771</v>
      </c>
      <c r="H46" s="20" t="n">
        <v>3.97006807</v>
      </c>
      <c r="I46" s="18" t="s">
        <v>481</v>
      </c>
      <c r="J46" s="20" t="s">
        <v>481</v>
      </c>
      <c r="K46" s="18" t="s">
        <v>481</v>
      </c>
      <c r="L46" s="20" t="s">
        <v>481</v>
      </c>
      <c r="M46" s="18" t="s">
        <v>481</v>
      </c>
      <c r="N46" s="20" t="s">
        <v>481</v>
      </c>
      <c r="O46" s="18" t="s">
        <v>481</v>
      </c>
      <c r="P46" s="20" t="s">
        <v>481</v>
      </c>
      <c r="Q46" s="18" t="n">
        <v>312.27905587</v>
      </c>
      <c r="R46" s="20" t="n">
        <v>9.541703910000001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592.32778496</v>
      </c>
      <c r="F48" s="20" t="n">
        <v>7.23285082</v>
      </c>
      <c r="G48" s="18" t="n">
        <v>545.53008859</v>
      </c>
      <c r="H48" s="20" t="n">
        <v>6.13256668</v>
      </c>
      <c r="I48" s="18" t="s">
        <v>481</v>
      </c>
      <c r="J48" s="20" t="s">
        <v>481</v>
      </c>
      <c r="K48" s="18" t="s">
        <v>481</v>
      </c>
      <c r="L48" s="20" t="s">
        <v>481</v>
      </c>
      <c r="M48" s="18" t="s">
        <v>481</v>
      </c>
      <c r="N48" s="20" t="s">
        <v>481</v>
      </c>
      <c r="O48" s="18" t="s">
        <v>481</v>
      </c>
      <c r="P48" s="20" t="s">
        <v>481</v>
      </c>
      <c r="Q48" s="18" t="n">
        <v>486.43106688</v>
      </c>
      <c r="R48" s="20" t="n">
        <v>26.78614712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459.00941607</v>
      </c>
      <c r="F61" s="20" t="n">
        <v>3.24884182</v>
      </c>
      <c r="G61" s="18" t="n">
        <v>434.05053369</v>
      </c>
      <c r="H61" s="20" t="n">
        <v>3.72294738</v>
      </c>
      <c r="I61" s="18" t="s">
        <v>481</v>
      </c>
      <c r="J61" s="20" t="s">
        <v>481</v>
      </c>
      <c r="K61" s="18" t="s">
        <v>481</v>
      </c>
      <c r="L61" s="20" t="s">
        <v>481</v>
      </c>
      <c r="M61" s="18" t="s">
        <v>481</v>
      </c>
      <c r="N61" s="20" t="s">
        <v>481</v>
      </c>
      <c r="O61" s="18" t="s">
        <v>481</v>
      </c>
      <c r="P61" s="20" t="s">
        <v>481</v>
      </c>
      <c r="Q61" s="18" t="n">
        <v>361.41374044</v>
      </c>
      <c r="R61" s="20" t="n">
        <v>10.6136483</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399.48220038</v>
      </c>
      <c r="F67" s="20" t="n">
        <v>4.10941893</v>
      </c>
      <c r="G67" s="18" t="n">
        <v>409.83378264</v>
      </c>
      <c r="H67" s="20" t="n">
        <v>3.69499063</v>
      </c>
      <c r="I67" s="18" t="s">
        <v>481</v>
      </c>
      <c r="J67" s="20" t="s">
        <v>481</v>
      </c>
      <c r="K67" s="18" t="s">
        <v>481</v>
      </c>
      <c r="L67" s="20" t="s">
        <v>481</v>
      </c>
      <c r="M67" s="18" t="s">
        <v>481</v>
      </c>
      <c r="N67" s="20" t="s">
        <v>481</v>
      </c>
      <c r="O67" s="18" t="s">
        <v>481</v>
      </c>
      <c r="P67" s="20" t="s">
        <v>481</v>
      </c>
      <c r="Q67" s="18" t="n">
        <v>287.09420428</v>
      </c>
      <c r="R67" s="20" t="n">
        <v>14.06623546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516.39113488</v>
      </c>
      <c r="F70" s="20" t="n">
        <v>3.48168637</v>
      </c>
      <c r="G70" s="18" t="n">
        <v>513.98565773</v>
      </c>
      <c r="H70" s="20" t="n">
        <v>3.80565554</v>
      </c>
      <c r="I70" s="18" t="s">
        <v>481</v>
      </c>
      <c r="J70" s="20" t="s">
        <v>481</v>
      </c>
      <c r="K70" s="18" t="s">
        <v>481</v>
      </c>
      <c r="L70" s="20" t="s">
        <v>481</v>
      </c>
      <c r="M70" s="18" t="s">
        <v>481</v>
      </c>
      <c r="N70" s="20" t="s">
        <v>481</v>
      </c>
      <c r="O70" s="18" t="s">
        <v>481</v>
      </c>
      <c r="P70" s="20" t="s">
        <v>481</v>
      </c>
      <c r="Q70" s="18" t="n">
        <v>463.7749496</v>
      </c>
      <c r="R70" s="20" t="n">
        <v>11.3517502</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618</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516.6529762500001</v>
      </c>
      <c r="F7" s="20" t="n">
        <v>2.09131111</v>
      </c>
      <c r="G7" s="18" t="n">
        <v>471.19853396</v>
      </c>
      <c r="H7" s="20" t="n">
        <v>2.42407847</v>
      </c>
      <c r="I7" s="18" t="s">
        <v>481</v>
      </c>
      <c r="J7" s="20" t="s">
        <v>481</v>
      </c>
      <c r="K7" s="18" t="s">
        <v>481</v>
      </c>
      <c r="L7" s="20" t="s">
        <v>481</v>
      </c>
      <c r="M7" s="18" t="s">
        <v>481</v>
      </c>
      <c r="N7" s="20" t="s">
        <v>481</v>
      </c>
      <c r="O7" s="18" t="s">
        <v>481</v>
      </c>
      <c r="P7" s="20" t="s">
        <v>481</v>
      </c>
      <c r="Q7" s="18" t="n">
        <v>382.59602401</v>
      </c>
      <c r="R7" s="20" t="n">
        <v>9.94124775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553.21787549</v>
      </c>
      <c r="F9" s="20" t="n">
        <v>3.04011028</v>
      </c>
      <c r="G9" s="18" t="n">
        <v>514.6308990700001</v>
      </c>
      <c r="H9" s="20" t="n">
        <v>4.42664344</v>
      </c>
      <c r="I9" s="18" t="s">
        <v>481</v>
      </c>
      <c r="J9" s="20" t="s">
        <v>481</v>
      </c>
      <c r="K9" s="18" t="s">
        <v>481</v>
      </c>
      <c r="L9" s="20" t="s">
        <v>481</v>
      </c>
      <c r="M9" s="18" t="s">
        <v>481</v>
      </c>
      <c r="N9" s="20" t="s">
        <v>481</v>
      </c>
      <c r="O9" s="18" t="s">
        <v>481</v>
      </c>
      <c r="P9" s="20" t="s">
        <v>481</v>
      </c>
      <c r="Q9" s="18" t="n">
        <v>421.66345993</v>
      </c>
      <c r="R9" s="20" t="n">
        <v>14.77328225</v>
      </c>
    </row>
    <row r="10" spans="1:18">
      <c r="A10" s="15" t="s">
        <v>485</v>
      </c>
      <c r="B10" s="17" t="n">
        <v>13082</v>
      </c>
      <c r="C10" s="18">
        <f>(313.0/B10*100)</f>
        <v/>
      </c>
      <c r="D10" s="19" t="n">
        <v>12769</v>
      </c>
      <c r="E10" s="18" t="n">
        <v>544.02349192</v>
      </c>
      <c r="F10" s="20" t="n">
        <v>4.75928869</v>
      </c>
      <c r="G10" s="18" t="n">
        <v>516.94712749</v>
      </c>
      <c r="H10" s="20" t="n">
        <v>5.46675317</v>
      </c>
      <c r="I10" s="18" t="s">
        <v>481</v>
      </c>
      <c r="J10" s="20" t="s">
        <v>481</v>
      </c>
      <c r="K10" s="18" t="s">
        <v>481</v>
      </c>
      <c r="L10" s="20" t="s">
        <v>481</v>
      </c>
      <c r="M10" s="18" t="s">
        <v>481</v>
      </c>
      <c r="N10" s="20" t="s">
        <v>481</v>
      </c>
      <c r="O10" s="18" t="s">
        <v>481</v>
      </c>
      <c r="P10" s="20" t="s">
        <v>481</v>
      </c>
      <c r="Q10" s="18" t="n">
        <v>440.00275907</v>
      </c>
      <c r="R10" s="20" t="n">
        <v>24.02014194</v>
      </c>
    </row>
    <row r="11" spans="1:18">
      <c r="A11" s="15" t="s">
        <v>486</v>
      </c>
      <c r="B11" s="17" t="n">
        <v>7053</v>
      </c>
      <c r="C11" s="18">
        <f>(45.0/B11*100)</f>
        <v/>
      </c>
      <c r="D11" s="19" t="n">
        <v>7008</v>
      </c>
      <c r="E11" s="18" t="n">
        <v>435.87090819</v>
      </c>
      <c r="F11" s="20" t="n">
        <v>3.7802521</v>
      </c>
      <c r="G11" s="18" t="n">
        <v>419.09263294</v>
      </c>
      <c r="H11" s="20" t="n">
        <v>5.94647658</v>
      </c>
      <c r="I11" s="18" t="s">
        <v>481</v>
      </c>
      <c r="J11" s="20" t="s">
        <v>481</v>
      </c>
      <c r="K11" s="18" t="s">
        <v>481</v>
      </c>
      <c r="L11" s="20" t="s">
        <v>481</v>
      </c>
      <c r="M11" s="18" t="s">
        <v>481</v>
      </c>
      <c r="N11" s="20" t="s">
        <v>481</v>
      </c>
      <c r="O11" s="18" t="s">
        <v>481</v>
      </c>
      <c r="P11" s="20" t="s">
        <v>481</v>
      </c>
      <c r="Q11" s="18" t="n">
        <v>355.17952457</v>
      </c>
      <c r="R11" s="20" t="n">
        <v>13.91965437</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489.63373445</v>
      </c>
      <c r="F23" s="20" t="n">
        <v>2.69177732</v>
      </c>
      <c r="G23" s="18" t="n">
        <v>455.59935867</v>
      </c>
      <c r="H23" s="20" t="n">
        <v>6.72181594</v>
      </c>
      <c r="I23" s="18" t="s">
        <v>481</v>
      </c>
      <c r="J23" s="20" t="s">
        <v>481</v>
      </c>
      <c r="K23" s="18" t="s">
        <v>481</v>
      </c>
      <c r="L23" s="20" t="s">
        <v>481</v>
      </c>
      <c r="M23" s="18" t="s">
        <v>481</v>
      </c>
      <c r="N23" s="20" t="s">
        <v>481</v>
      </c>
      <c r="O23" s="18" t="s">
        <v>481</v>
      </c>
      <c r="P23" s="20" t="s">
        <v>481</v>
      </c>
      <c r="Q23" s="18" t="n">
        <v>408.78401637</v>
      </c>
      <c r="R23" s="20" t="n">
        <v>17.30425641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527.27981191</v>
      </c>
      <c r="F29" s="20" t="n">
        <v>2.93032246</v>
      </c>
      <c r="G29" s="18" t="n">
        <v>444.827016</v>
      </c>
      <c r="H29" s="20" t="n">
        <v>7.42246217</v>
      </c>
      <c r="I29" s="18" t="s">
        <v>481</v>
      </c>
      <c r="J29" s="20" t="s">
        <v>481</v>
      </c>
      <c r="K29" s="18" t="s">
        <v>481</v>
      </c>
      <c r="L29" s="20" t="s">
        <v>481</v>
      </c>
      <c r="M29" s="18" t="s">
        <v>481</v>
      </c>
      <c r="N29" s="20" t="s">
        <v>481</v>
      </c>
      <c r="O29" s="18" t="s">
        <v>481</v>
      </c>
      <c r="P29" s="20" t="s">
        <v>481</v>
      </c>
      <c r="Q29" s="18" t="n">
        <v>374.85103108</v>
      </c>
      <c r="R29" s="20" t="n">
        <v>24.97782199</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488.69583449</v>
      </c>
      <c r="F32" s="20" t="n">
        <v>2.90595933</v>
      </c>
      <c r="G32" s="18" t="n">
        <v>435.66428486</v>
      </c>
      <c r="H32" s="20" t="n">
        <v>8.805495280000001</v>
      </c>
      <c r="I32" s="18" t="s">
        <v>481</v>
      </c>
      <c r="J32" s="20" t="s">
        <v>481</v>
      </c>
      <c r="K32" s="18" t="s">
        <v>481</v>
      </c>
      <c r="L32" s="20" t="s">
        <v>481</v>
      </c>
      <c r="M32" s="18" t="s">
        <v>481</v>
      </c>
      <c r="N32" s="20" t="s">
        <v>481</v>
      </c>
      <c r="O32" s="18" t="s">
        <v>481</v>
      </c>
      <c r="P32" s="20" t="s">
        <v>481</v>
      </c>
      <c r="Q32" s="18" t="n">
        <v>367.47122198</v>
      </c>
      <c r="R32" s="20" t="n">
        <v>24.26024949</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458.28900297</v>
      </c>
      <c r="F34" s="20" t="n">
        <v>4.05212059</v>
      </c>
      <c r="G34" s="18" t="n">
        <v>388.56691128</v>
      </c>
      <c r="H34" s="20" t="n">
        <v>12.34573313</v>
      </c>
      <c r="I34" s="18" t="s">
        <v>481</v>
      </c>
      <c r="J34" s="20" t="s">
        <v>481</v>
      </c>
      <c r="K34" s="18" t="s">
        <v>481</v>
      </c>
      <c r="L34" s="20" t="s">
        <v>481</v>
      </c>
      <c r="M34" s="18" t="s">
        <v>481</v>
      </c>
      <c r="N34" s="20" t="s">
        <v>481</v>
      </c>
      <c r="O34" s="18" t="s">
        <v>481</v>
      </c>
      <c r="P34" s="20" t="s">
        <v>481</v>
      </c>
      <c r="Q34" s="18" t="n">
        <v>298.81025474</v>
      </c>
      <c r="R34" s="20" t="n">
        <v>24.49912937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473.62369204</v>
      </c>
      <c r="F36" s="20" t="n">
        <v>2.92743673</v>
      </c>
      <c r="G36" s="18" t="n">
        <v>451.38975142</v>
      </c>
      <c r="H36" s="20" t="n">
        <v>5.68590922</v>
      </c>
      <c r="I36" s="18" t="s">
        <v>481</v>
      </c>
      <c r="J36" s="20" t="s">
        <v>481</v>
      </c>
      <c r="K36" s="18" t="s">
        <v>481</v>
      </c>
      <c r="L36" s="20" t="s">
        <v>481</v>
      </c>
      <c r="M36" s="18" t="s">
        <v>481</v>
      </c>
      <c r="N36" s="20" t="s">
        <v>481</v>
      </c>
      <c r="O36" s="18" t="s">
        <v>481</v>
      </c>
      <c r="P36" s="20" t="s">
        <v>481</v>
      </c>
      <c r="Q36" s="18" t="n">
        <v>368.90027231</v>
      </c>
      <c r="R36" s="20" t="n">
        <v>22.16184417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494.29232283</v>
      </c>
      <c r="F41" s="20" t="n">
        <v>3.80705834</v>
      </c>
      <c r="G41" s="18" t="n">
        <v>479.25204185</v>
      </c>
      <c r="H41" s="20" t="n">
        <v>5.54866101</v>
      </c>
      <c r="I41" s="18" t="s">
        <v>481</v>
      </c>
      <c r="J41" s="20" t="s">
        <v>481</v>
      </c>
      <c r="K41" s="18" t="s">
        <v>481</v>
      </c>
      <c r="L41" s="20" t="s">
        <v>481</v>
      </c>
      <c r="M41" s="18" t="s">
        <v>481</v>
      </c>
      <c r="N41" s="20" t="s">
        <v>481</v>
      </c>
      <c r="O41" s="18" t="s">
        <v>481</v>
      </c>
      <c r="P41" s="20" t="s">
        <v>481</v>
      </c>
      <c r="Q41" s="18" t="n">
        <v>376.94897804</v>
      </c>
      <c r="R41" s="20" t="n">
        <v>13.77238618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401.93766491</v>
      </c>
      <c r="F46" s="20" t="n">
        <v>3.98991265</v>
      </c>
      <c r="G46" s="18" t="n">
        <v>382.79625056</v>
      </c>
      <c r="H46" s="20" t="n">
        <v>5.8345259</v>
      </c>
      <c r="I46" s="18" t="s">
        <v>481</v>
      </c>
      <c r="J46" s="20" t="s">
        <v>481</v>
      </c>
      <c r="K46" s="18" t="s">
        <v>481</v>
      </c>
      <c r="L46" s="20" t="s">
        <v>481</v>
      </c>
      <c r="M46" s="18" t="s">
        <v>481</v>
      </c>
      <c r="N46" s="20" t="s">
        <v>481</v>
      </c>
      <c r="O46" s="18" t="s">
        <v>481</v>
      </c>
      <c r="P46" s="20" t="s">
        <v>481</v>
      </c>
      <c r="Q46" s="18" t="n">
        <v>303.93659819</v>
      </c>
      <c r="R46" s="20" t="n">
        <v>10.17651514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588.51542112</v>
      </c>
      <c r="F48" s="20" t="n">
        <v>6.09800126</v>
      </c>
      <c r="G48" s="18" t="n">
        <v>482.79541075</v>
      </c>
      <c r="H48" s="20" t="n">
        <v>6.89656889</v>
      </c>
      <c r="I48" s="18" t="s">
        <v>481</v>
      </c>
      <c r="J48" s="20" t="s">
        <v>481</v>
      </c>
      <c r="K48" s="18" t="s">
        <v>481</v>
      </c>
      <c r="L48" s="20" t="s">
        <v>481</v>
      </c>
      <c r="M48" s="18" t="s">
        <v>481</v>
      </c>
      <c r="N48" s="20" t="s">
        <v>481</v>
      </c>
      <c r="O48" s="18" t="s">
        <v>481</v>
      </c>
      <c r="P48" s="20" t="s">
        <v>481</v>
      </c>
      <c r="Q48" s="18" t="n">
        <v>470.05187386</v>
      </c>
      <c r="R48" s="20" t="n">
        <v>31.74127464</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456.86499995</v>
      </c>
      <c r="F61" s="20" t="n">
        <v>2.99953322</v>
      </c>
      <c r="G61" s="18" t="n">
        <v>400.24012156</v>
      </c>
      <c r="H61" s="20" t="n">
        <v>5.60294782</v>
      </c>
      <c r="I61" s="18" t="s">
        <v>481</v>
      </c>
      <c r="J61" s="20" t="s">
        <v>481</v>
      </c>
      <c r="K61" s="18" t="s">
        <v>481</v>
      </c>
      <c r="L61" s="20" t="s">
        <v>481</v>
      </c>
      <c r="M61" s="18" t="s">
        <v>481</v>
      </c>
      <c r="N61" s="20" t="s">
        <v>481</v>
      </c>
      <c r="O61" s="18" t="s">
        <v>481</v>
      </c>
      <c r="P61" s="20" t="s">
        <v>481</v>
      </c>
      <c r="Q61" s="18" t="n">
        <v>343.82253903</v>
      </c>
      <c r="R61" s="20" t="n">
        <v>12.4426742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409.94289186</v>
      </c>
      <c r="F67" s="20" t="n">
        <v>3.62805085</v>
      </c>
      <c r="G67" s="18" t="n">
        <v>390.39876352</v>
      </c>
      <c r="H67" s="20" t="n">
        <v>3.99473644</v>
      </c>
      <c r="I67" s="18" t="s">
        <v>481</v>
      </c>
      <c r="J67" s="20" t="s">
        <v>481</v>
      </c>
      <c r="K67" s="18" t="s">
        <v>481</v>
      </c>
      <c r="L67" s="20" t="s">
        <v>481</v>
      </c>
      <c r="M67" s="18" t="s">
        <v>481</v>
      </c>
      <c r="N67" s="20" t="s">
        <v>481</v>
      </c>
      <c r="O67" s="18" t="s">
        <v>481</v>
      </c>
      <c r="P67" s="20" t="s">
        <v>481</v>
      </c>
      <c r="Q67" s="18" t="n">
        <v>278.87686244</v>
      </c>
      <c r="R67" s="20" t="n">
        <v>13.96176201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516.68780507</v>
      </c>
      <c r="F70" s="20" t="n">
        <v>3.29791896</v>
      </c>
      <c r="G70" s="18" t="n">
        <v>487.92608143</v>
      </c>
      <c r="H70" s="20" t="n">
        <v>7.06924338</v>
      </c>
      <c r="I70" s="18" t="s">
        <v>481</v>
      </c>
      <c r="J70" s="20" t="s">
        <v>481</v>
      </c>
      <c r="K70" s="18" t="s">
        <v>481</v>
      </c>
      <c r="L70" s="20" t="s">
        <v>481</v>
      </c>
      <c r="M70" s="18" t="s">
        <v>481</v>
      </c>
      <c r="N70" s="20" t="s">
        <v>481</v>
      </c>
      <c r="O70" s="18" t="s">
        <v>481</v>
      </c>
      <c r="P70" s="20" t="s">
        <v>481</v>
      </c>
      <c r="Q70" s="18" t="n">
        <v>458.5837291</v>
      </c>
      <c r="R70" s="20" t="n">
        <v>12.26673366</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619</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522.54996934</v>
      </c>
      <c r="F7" s="20" t="n">
        <v>2.31918811</v>
      </c>
      <c r="G7" s="18" t="n">
        <v>492.65600962</v>
      </c>
      <c r="H7" s="20" t="n">
        <v>2.21515085</v>
      </c>
      <c r="I7" s="18" t="s">
        <v>481</v>
      </c>
      <c r="J7" s="20" t="s">
        <v>481</v>
      </c>
      <c r="K7" s="18" t="s">
        <v>481</v>
      </c>
      <c r="L7" s="20" t="s">
        <v>481</v>
      </c>
      <c r="M7" s="18" t="s">
        <v>481</v>
      </c>
      <c r="N7" s="20" t="s">
        <v>481</v>
      </c>
      <c r="O7" s="18" t="s">
        <v>481</v>
      </c>
      <c r="P7" s="20" t="s">
        <v>481</v>
      </c>
      <c r="Q7" s="18" t="n">
        <v>416.36487021</v>
      </c>
      <c r="R7" s="20" t="n">
        <v>7.36383282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555.79378996</v>
      </c>
      <c r="F9" s="20" t="n">
        <v>3.09748788</v>
      </c>
      <c r="G9" s="18" t="n">
        <v>520.16166988</v>
      </c>
      <c r="H9" s="20" t="n">
        <v>3.98201942</v>
      </c>
      <c r="I9" s="18" t="s">
        <v>481</v>
      </c>
      <c r="J9" s="20" t="s">
        <v>481</v>
      </c>
      <c r="K9" s="18" t="s">
        <v>481</v>
      </c>
      <c r="L9" s="20" t="s">
        <v>481</v>
      </c>
      <c r="M9" s="18" t="s">
        <v>481</v>
      </c>
      <c r="N9" s="20" t="s">
        <v>481</v>
      </c>
      <c r="O9" s="18" t="s">
        <v>481</v>
      </c>
      <c r="P9" s="20" t="s">
        <v>481</v>
      </c>
      <c r="Q9" s="18" t="n">
        <v>432.47133466</v>
      </c>
      <c r="R9" s="20" t="n">
        <v>11.70336515</v>
      </c>
    </row>
    <row r="10" spans="1:18">
      <c r="A10" s="15" t="s">
        <v>485</v>
      </c>
      <c r="B10" s="17" t="n">
        <v>13082</v>
      </c>
      <c r="C10" s="18">
        <f>(313.0/B10*100)</f>
        <v/>
      </c>
      <c r="D10" s="19" t="n">
        <v>12769</v>
      </c>
      <c r="E10" s="18" t="n">
        <v>546.38565483</v>
      </c>
      <c r="F10" s="20" t="n">
        <v>4.88969069</v>
      </c>
      <c r="G10" s="18" t="n">
        <v>523.7815412</v>
      </c>
      <c r="H10" s="20" t="n">
        <v>4.86517455</v>
      </c>
      <c r="I10" s="18" t="s">
        <v>481</v>
      </c>
      <c r="J10" s="20" t="s">
        <v>481</v>
      </c>
      <c r="K10" s="18" t="s">
        <v>481</v>
      </c>
      <c r="L10" s="20" t="s">
        <v>481</v>
      </c>
      <c r="M10" s="18" t="s">
        <v>481</v>
      </c>
      <c r="N10" s="20" t="s">
        <v>481</v>
      </c>
      <c r="O10" s="18" t="s">
        <v>481</v>
      </c>
      <c r="P10" s="20" t="s">
        <v>481</v>
      </c>
      <c r="Q10" s="18" t="n">
        <v>463.19682306</v>
      </c>
      <c r="R10" s="20" t="n">
        <v>23.13402732</v>
      </c>
    </row>
    <row r="11" spans="1:18">
      <c r="A11" s="15" t="s">
        <v>486</v>
      </c>
      <c r="B11" s="17" t="n">
        <v>7053</v>
      </c>
      <c r="C11" s="18">
        <f>(45.0/B11*100)</f>
        <v/>
      </c>
      <c r="D11" s="19" t="n">
        <v>7008</v>
      </c>
      <c r="E11" s="18" t="n">
        <v>443.54185804</v>
      </c>
      <c r="F11" s="20" t="n">
        <v>4.68532392</v>
      </c>
      <c r="G11" s="18" t="n">
        <v>421.35201797</v>
      </c>
      <c r="H11" s="20" t="n">
        <v>3.35789643</v>
      </c>
      <c r="I11" s="18" t="s">
        <v>481</v>
      </c>
      <c r="J11" s="20" t="s">
        <v>481</v>
      </c>
      <c r="K11" s="18" t="s">
        <v>481</v>
      </c>
      <c r="L11" s="20" t="s">
        <v>481</v>
      </c>
      <c r="M11" s="18" t="s">
        <v>481</v>
      </c>
      <c r="N11" s="20" t="s">
        <v>481</v>
      </c>
      <c r="O11" s="18" t="s">
        <v>481</v>
      </c>
      <c r="P11" s="20" t="s">
        <v>481</v>
      </c>
      <c r="Q11" s="18" t="n">
        <v>341.29201906</v>
      </c>
      <c r="R11" s="20" t="n">
        <v>15.44072708</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489.60453364</v>
      </c>
      <c r="F23" s="20" t="n">
        <v>2.80883479</v>
      </c>
      <c r="G23" s="18" t="n">
        <v>460.27012787</v>
      </c>
      <c r="H23" s="20" t="n">
        <v>5.20220537</v>
      </c>
      <c r="I23" s="18" t="s">
        <v>481</v>
      </c>
      <c r="J23" s="20" t="s">
        <v>481</v>
      </c>
      <c r="K23" s="18" t="s">
        <v>481</v>
      </c>
      <c r="L23" s="20" t="s">
        <v>481</v>
      </c>
      <c r="M23" s="18" t="s">
        <v>481</v>
      </c>
      <c r="N23" s="20" t="s">
        <v>481</v>
      </c>
      <c r="O23" s="18" t="s">
        <v>481</v>
      </c>
      <c r="P23" s="20" t="s">
        <v>481</v>
      </c>
      <c r="Q23" s="18" t="n">
        <v>388.34070189</v>
      </c>
      <c r="R23" s="20" t="n">
        <v>14.14832489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515.68927111</v>
      </c>
      <c r="F29" s="20" t="n">
        <v>3.00039384</v>
      </c>
      <c r="G29" s="18" t="n">
        <v>468.44900744</v>
      </c>
      <c r="H29" s="20" t="n">
        <v>7.40893355</v>
      </c>
      <c r="I29" s="18" t="s">
        <v>481</v>
      </c>
      <c r="J29" s="20" t="s">
        <v>481</v>
      </c>
      <c r="K29" s="18" t="s">
        <v>481</v>
      </c>
      <c r="L29" s="20" t="s">
        <v>481</v>
      </c>
      <c r="M29" s="18" t="s">
        <v>481</v>
      </c>
      <c r="N29" s="20" t="s">
        <v>481</v>
      </c>
      <c r="O29" s="18" t="s">
        <v>481</v>
      </c>
      <c r="P29" s="20" t="s">
        <v>481</v>
      </c>
      <c r="Q29" s="18" t="n">
        <v>385.30866245</v>
      </c>
      <c r="R29" s="20" t="n">
        <v>26.3594187</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493.66452987</v>
      </c>
      <c r="F32" s="20" t="n">
        <v>2.94143883</v>
      </c>
      <c r="G32" s="18" t="n">
        <v>456.88659383</v>
      </c>
      <c r="H32" s="20" t="n">
        <v>4.88548315</v>
      </c>
      <c r="I32" s="18" t="s">
        <v>481</v>
      </c>
      <c r="J32" s="20" t="s">
        <v>481</v>
      </c>
      <c r="K32" s="18" t="s">
        <v>481</v>
      </c>
      <c r="L32" s="20" t="s">
        <v>481</v>
      </c>
      <c r="M32" s="18" t="s">
        <v>481</v>
      </c>
      <c r="N32" s="20" t="s">
        <v>481</v>
      </c>
      <c r="O32" s="18" t="s">
        <v>481</v>
      </c>
      <c r="P32" s="20" t="s">
        <v>481</v>
      </c>
      <c r="Q32" s="18" t="n">
        <v>407.83334485</v>
      </c>
      <c r="R32" s="20" t="n">
        <v>26.0466003</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460.32087737</v>
      </c>
      <c r="F34" s="20" t="n">
        <v>4.10303563</v>
      </c>
      <c r="G34" s="18" t="n">
        <v>414.90957887</v>
      </c>
      <c r="H34" s="20" t="n">
        <v>7.90904093</v>
      </c>
      <c r="I34" s="18" t="s">
        <v>481</v>
      </c>
      <c r="J34" s="20" t="s">
        <v>481</v>
      </c>
      <c r="K34" s="18" t="s">
        <v>481</v>
      </c>
      <c r="L34" s="20" t="s">
        <v>481</v>
      </c>
      <c r="M34" s="18" t="s">
        <v>481</v>
      </c>
      <c r="N34" s="20" t="s">
        <v>481</v>
      </c>
      <c r="O34" s="18" t="s">
        <v>481</v>
      </c>
      <c r="P34" s="20" t="s">
        <v>481</v>
      </c>
      <c r="Q34" s="18" t="n">
        <v>318.05809163</v>
      </c>
      <c r="R34" s="20" t="n">
        <v>23.67004838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481.75257288</v>
      </c>
      <c r="F36" s="20" t="n">
        <v>2.86441659</v>
      </c>
      <c r="G36" s="18" t="n">
        <v>450.03424711</v>
      </c>
      <c r="H36" s="20" t="n">
        <v>4.55302366</v>
      </c>
      <c r="I36" s="18" t="s">
        <v>481</v>
      </c>
      <c r="J36" s="20" t="s">
        <v>481</v>
      </c>
      <c r="K36" s="18" t="s">
        <v>481</v>
      </c>
      <c r="L36" s="20" t="s">
        <v>481</v>
      </c>
      <c r="M36" s="18" t="s">
        <v>481</v>
      </c>
      <c r="N36" s="20" t="s">
        <v>481</v>
      </c>
      <c r="O36" s="18" t="s">
        <v>481</v>
      </c>
      <c r="P36" s="20" t="s">
        <v>481</v>
      </c>
      <c r="Q36" s="18" t="n">
        <v>405.18690884</v>
      </c>
      <c r="R36" s="20" t="n">
        <v>17.64380417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503.0212713</v>
      </c>
      <c r="F41" s="20" t="n">
        <v>3.53139941</v>
      </c>
      <c r="G41" s="18" t="n">
        <v>469.08621313</v>
      </c>
      <c r="H41" s="20" t="n">
        <v>4.94254962</v>
      </c>
      <c r="I41" s="18" t="s">
        <v>481</v>
      </c>
      <c r="J41" s="20" t="s">
        <v>481</v>
      </c>
      <c r="K41" s="18" t="s">
        <v>481</v>
      </c>
      <c r="L41" s="20" t="s">
        <v>481</v>
      </c>
      <c r="M41" s="18" t="s">
        <v>481</v>
      </c>
      <c r="N41" s="20" t="s">
        <v>481</v>
      </c>
      <c r="O41" s="18" t="s">
        <v>481</v>
      </c>
      <c r="P41" s="20" t="s">
        <v>481</v>
      </c>
      <c r="Q41" s="18" t="n">
        <v>393.72066239</v>
      </c>
      <c r="R41" s="20" t="n">
        <v>10.12223484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414.6756017</v>
      </c>
      <c r="F46" s="20" t="n">
        <v>4.70865025</v>
      </c>
      <c r="G46" s="18" t="n">
        <v>390.64633364</v>
      </c>
      <c r="H46" s="20" t="n">
        <v>3.62032258</v>
      </c>
      <c r="I46" s="18" t="s">
        <v>481</v>
      </c>
      <c r="J46" s="20" t="s">
        <v>481</v>
      </c>
      <c r="K46" s="18" t="s">
        <v>481</v>
      </c>
      <c r="L46" s="20" t="s">
        <v>481</v>
      </c>
      <c r="M46" s="18" t="s">
        <v>481</v>
      </c>
      <c r="N46" s="20" t="s">
        <v>481</v>
      </c>
      <c r="O46" s="18" t="s">
        <v>481</v>
      </c>
      <c r="P46" s="20" t="s">
        <v>481</v>
      </c>
      <c r="Q46" s="18" t="n">
        <v>317.56851489</v>
      </c>
      <c r="R46" s="20" t="n">
        <v>9.758081519999999</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589.82800449</v>
      </c>
      <c r="F48" s="20" t="n">
        <v>6.95953306</v>
      </c>
      <c r="G48" s="18" t="n">
        <v>536.35956489</v>
      </c>
      <c r="H48" s="20" t="n">
        <v>5.68695224</v>
      </c>
      <c r="I48" s="18" t="s">
        <v>481</v>
      </c>
      <c r="J48" s="20" t="s">
        <v>481</v>
      </c>
      <c r="K48" s="18" t="s">
        <v>481</v>
      </c>
      <c r="L48" s="20" t="s">
        <v>481</v>
      </c>
      <c r="M48" s="18" t="s">
        <v>481</v>
      </c>
      <c r="N48" s="20" t="s">
        <v>481</v>
      </c>
      <c r="O48" s="18" t="s">
        <v>481</v>
      </c>
      <c r="P48" s="20" t="s">
        <v>481</v>
      </c>
      <c r="Q48" s="18" t="n">
        <v>488.115589</v>
      </c>
      <c r="R48" s="20" t="n">
        <v>23.71024634</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455.97820496</v>
      </c>
      <c r="F61" s="20" t="n">
        <v>3.37322335</v>
      </c>
      <c r="G61" s="18" t="n">
        <v>443.96179103</v>
      </c>
      <c r="H61" s="20" t="n">
        <v>3.73090493</v>
      </c>
      <c r="I61" s="18" t="s">
        <v>481</v>
      </c>
      <c r="J61" s="20" t="s">
        <v>481</v>
      </c>
      <c r="K61" s="18" t="s">
        <v>481</v>
      </c>
      <c r="L61" s="20" t="s">
        <v>481</v>
      </c>
      <c r="M61" s="18" t="s">
        <v>481</v>
      </c>
      <c r="N61" s="20" t="s">
        <v>481</v>
      </c>
      <c r="O61" s="18" t="s">
        <v>481</v>
      </c>
      <c r="P61" s="20" t="s">
        <v>481</v>
      </c>
      <c r="Q61" s="18" t="n">
        <v>370.71068506</v>
      </c>
      <c r="R61" s="20" t="n">
        <v>9.860980420000001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429.62576857</v>
      </c>
      <c r="F67" s="20" t="n">
        <v>3.61146272</v>
      </c>
      <c r="G67" s="18" t="n">
        <v>364.33382839</v>
      </c>
      <c r="H67" s="20" t="n">
        <v>3.73125032</v>
      </c>
      <c r="I67" s="18" t="s">
        <v>481</v>
      </c>
      <c r="J67" s="20" t="s">
        <v>481</v>
      </c>
      <c r="K67" s="18" t="s">
        <v>481</v>
      </c>
      <c r="L67" s="20" t="s">
        <v>481</v>
      </c>
      <c r="M67" s="18" t="s">
        <v>481</v>
      </c>
      <c r="N67" s="20" t="s">
        <v>481</v>
      </c>
      <c r="O67" s="18" t="s">
        <v>481</v>
      </c>
      <c r="P67" s="20" t="s">
        <v>481</v>
      </c>
      <c r="Q67" s="18" t="n">
        <v>272.055591</v>
      </c>
      <c r="R67" s="20" t="n">
        <v>13.33395155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520.14753282</v>
      </c>
      <c r="F70" s="20" t="n">
        <v>3.31949657</v>
      </c>
      <c r="G70" s="18" t="n">
        <v>483.56134998</v>
      </c>
      <c r="H70" s="20" t="n">
        <v>5.01351278</v>
      </c>
      <c r="I70" s="18" t="s">
        <v>481</v>
      </c>
      <c r="J70" s="20" t="s">
        <v>481</v>
      </c>
      <c r="K70" s="18" t="s">
        <v>481</v>
      </c>
      <c r="L70" s="20" t="s">
        <v>481</v>
      </c>
      <c r="M70" s="18" t="s">
        <v>481</v>
      </c>
      <c r="N70" s="20" t="s">
        <v>481</v>
      </c>
      <c r="O70" s="18" t="s">
        <v>481</v>
      </c>
      <c r="P70" s="20" t="s">
        <v>481</v>
      </c>
      <c r="Q70" s="18" t="n">
        <v>459.3178265</v>
      </c>
      <c r="R70" s="20" t="n">
        <v>11.12592285</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620</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512.16489624</v>
      </c>
      <c r="F7" s="20" t="n">
        <v>1.90236487</v>
      </c>
      <c r="G7" s="18" t="n">
        <v>434.78410875</v>
      </c>
      <c r="H7" s="20" t="n">
        <v>4.81164768</v>
      </c>
      <c r="I7" s="18" t="s">
        <v>481</v>
      </c>
      <c r="J7" s="20" t="s">
        <v>481</v>
      </c>
      <c r="K7" s="18" t="s">
        <v>481</v>
      </c>
      <c r="L7" s="20" t="s">
        <v>481</v>
      </c>
      <c r="M7" s="18" t="s">
        <v>481</v>
      </c>
      <c r="N7" s="20" t="s">
        <v>481</v>
      </c>
      <c r="O7" s="18" t="s">
        <v>481</v>
      </c>
      <c r="P7" s="20" t="s">
        <v>481</v>
      </c>
      <c r="Q7" s="18" t="n">
        <v>374.20270995</v>
      </c>
      <c r="R7" s="20" t="n">
        <v>11.3642099</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548.91753499</v>
      </c>
      <c r="F9" s="20" t="n">
        <v>2.93870918</v>
      </c>
      <c r="G9" s="18" t="n">
        <v>466.42837042</v>
      </c>
      <c r="H9" s="20" t="n">
        <v>9.133938280000001</v>
      </c>
      <c r="I9" s="18" t="s">
        <v>481</v>
      </c>
      <c r="J9" s="20" t="s">
        <v>481</v>
      </c>
      <c r="K9" s="18" t="s">
        <v>481</v>
      </c>
      <c r="L9" s="20" t="s">
        <v>481</v>
      </c>
      <c r="M9" s="18" t="s">
        <v>481</v>
      </c>
      <c r="N9" s="20" t="s">
        <v>481</v>
      </c>
      <c r="O9" s="18" t="s">
        <v>481</v>
      </c>
      <c r="P9" s="20" t="s">
        <v>481</v>
      </c>
      <c r="Q9" s="18" t="n">
        <v>392.89439156</v>
      </c>
      <c r="R9" s="20" t="n">
        <v>14.91608015</v>
      </c>
    </row>
    <row r="10" spans="1:18">
      <c r="A10" s="15" t="s">
        <v>485</v>
      </c>
      <c r="B10" s="17" t="n">
        <v>13082</v>
      </c>
      <c r="C10" s="18">
        <f>(313.0/B10*100)</f>
        <v/>
      </c>
      <c r="D10" s="19" t="n">
        <v>12769</v>
      </c>
      <c r="E10" s="18" t="n">
        <v>539.91493301</v>
      </c>
      <c r="F10" s="20" t="n">
        <v>4.85552078</v>
      </c>
      <c r="G10" s="18" t="n">
        <v>499.96366255</v>
      </c>
      <c r="H10" s="20" t="n">
        <v>8.537432949999999</v>
      </c>
      <c r="I10" s="18" t="s">
        <v>481</v>
      </c>
      <c r="J10" s="20" t="s">
        <v>481</v>
      </c>
      <c r="K10" s="18" t="s">
        <v>481</v>
      </c>
      <c r="L10" s="20" t="s">
        <v>481</v>
      </c>
      <c r="M10" s="18" t="s">
        <v>481</v>
      </c>
      <c r="N10" s="20" t="s">
        <v>481</v>
      </c>
      <c r="O10" s="18" t="s">
        <v>481</v>
      </c>
      <c r="P10" s="20" t="s">
        <v>481</v>
      </c>
      <c r="Q10" s="18" t="n">
        <v>431.56102379</v>
      </c>
      <c r="R10" s="20" t="n">
        <v>26.163745</v>
      </c>
    </row>
    <row r="11" spans="1:18">
      <c r="A11" s="15" t="s">
        <v>486</v>
      </c>
      <c r="B11" s="17" t="n">
        <v>7053</v>
      </c>
      <c r="C11" s="18">
        <f>(45.0/B11*100)</f>
        <v/>
      </c>
      <c r="D11" s="19" t="n">
        <v>7008</v>
      </c>
      <c r="E11" s="18" t="n">
        <v>435.09879972</v>
      </c>
      <c r="F11" s="20" t="n">
        <v>3.76789783</v>
      </c>
      <c r="G11" s="18" t="n">
        <v>375.98777588</v>
      </c>
      <c r="H11" s="20" t="n">
        <v>12.92426005</v>
      </c>
      <c r="I11" s="18" t="s">
        <v>481</v>
      </c>
      <c r="J11" s="20" t="s">
        <v>481</v>
      </c>
      <c r="K11" s="18" t="s">
        <v>481</v>
      </c>
      <c r="L11" s="20" t="s">
        <v>481</v>
      </c>
      <c r="M11" s="18" t="s">
        <v>481</v>
      </c>
      <c r="N11" s="20" t="s">
        <v>481</v>
      </c>
      <c r="O11" s="18" t="s">
        <v>481</v>
      </c>
      <c r="P11" s="20" t="s">
        <v>481</v>
      </c>
      <c r="Q11" s="18" t="n">
        <v>323.59324449</v>
      </c>
      <c r="R11" s="20" t="n">
        <v>16.23368577</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487.05676143</v>
      </c>
      <c r="F23" s="20" t="n">
        <v>2.77488356</v>
      </c>
      <c r="G23" s="18" t="n">
        <v>367.66966997</v>
      </c>
      <c r="H23" s="20" t="n">
        <v>19.60103364</v>
      </c>
      <c r="I23" s="18" t="s">
        <v>481</v>
      </c>
      <c r="J23" s="20" t="s">
        <v>481</v>
      </c>
      <c r="K23" s="18" t="s">
        <v>481</v>
      </c>
      <c r="L23" s="20" t="s">
        <v>481</v>
      </c>
      <c r="M23" s="18" t="s">
        <v>481</v>
      </c>
      <c r="N23" s="20" t="s">
        <v>481</v>
      </c>
      <c r="O23" s="18" t="s">
        <v>481</v>
      </c>
      <c r="P23" s="20" t="s">
        <v>481</v>
      </c>
      <c r="Q23" s="18" t="n">
        <v>393.72616445</v>
      </c>
      <c r="R23" s="20" t="n">
        <v>17.19390947</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515.3057099599999</v>
      </c>
      <c r="F29" s="20" t="n">
        <v>3.14553976</v>
      </c>
      <c r="G29" s="18" t="n">
        <v>423.2055214</v>
      </c>
      <c r="H29" s="20" t="n">
        <v>16.0042842</v>
      </c>
      <c r="I29" s="18" t="s">
        <v>481</v>
      </c>
      <c r="J29" s="20" t="s">
        <v>481</v>
      </c>
      <c r="K29" s="18" t="s">
        <v>481</v>
      </c>
      <c r="L29" s="20" t="s">
        <v>481</v>
      </c>
      <c r="M29" s="18" t="s">
        <v>481</v>
      </c>
      <c r="N29" s="20" t="s">
        <v>481</v>
      </c>
      <c r="O29" s="18" t="s">
        <v>481</v>
      </c>
      <c r="P29" s="20" t="s">
        <v>481</v>
      </c>
      <c r="Q29" s="18" t="n">
        <v>390.59540331</v>
      </c>
      <c r="R29" s="20" t="n">
        <v>20.64688186</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488.05107115</v>
      </c>
      <c r="F32" s="20" t="n">
        <v>2.91879837</v>
      </c>
      <c r="G32" s="18" t="n">
        <v>420.44524199</v>
      </c>
      <c r="H32" s="20" t="n">
        <v>12.83487807</v>
      </c>
      <c r="I32" s="18" t="s">
        <v>481</v>
      </c>
      <c r="J32" s="20" t="s">
        <v>481</v>
      </c>
      <c r="K32" s="18" t="s">
        <v>481</v>
      </c>
      <c r="L32" s="20" t="s">
        <v>481</v>
      </c>
      <c r="M32" s="18" t="s">
        <v>481</v>
      </c>
      <c r="N32" s="20" t="s">
        <v>481</v>
      </c>
      <c r="O32" s="18" t="s">
        <v>481</v>
      </c>
      <c r="P32" s="20" t="s">
        <v>481</v>
      </c>
      <c r="Q32" s="18" t="n">
        <v>399.39562834</v>
      </c>
      <c r="R32" s="20" t="n">
        <v>23.20172094</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455.11299229</v>
      </c>
      <c r="F34" s="20" t="n">
        <v>3.81910641</v>
      </c>
      <c r="G34" s="18" t="n">
        <v>392.09377438</v>
      </c>
      <c r="H34" s="20" t="n">
        <v>15.24556552</v>
      </c>
      <c r="I34" s="18" t="s">
        <v>481</v>
      </c>
      <c r="J34" s="20" t="s">
        <v>481</v>
      </c>
      <c r="K34" s="18" t="s">
        <v>481</v>
      </c>
      <c r="L34" s="20" t="s">
        <v>481</v>
      </c>
      <c r="M34" s="18" t="s">
        <v>481</v>
      </c>
      <c r="N34" s="20" t="s">
        <v>481</v>
      </c>
      <c r="O34" s="18" t="s">
        <v>481</v>
      </c>
      <c r="P34" s="20" t="s">
        <v>481</v>
      </c>
      <c r="Q34" s="18" t="n">
        <v>303.05666779</v>
      </c>
      <c r="R34" s="20" t="n">
        <v>26.33729099</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470.69609601</v>
      </c>
      <c r="F36" s="20" t="n">
        <v>3.17549214</v>
      </c>
      <c r="G36" s="18" t="n">
        <v>397.70720881</v>
      </c>
      <c r="H36" s="20" t="n">
        <v>16.29475578</v>
      </c>
      <c r="I36" s="18" t="s">
        <v>481</v>
      </c>
      <c r="J36" s="20" t="s">
        <v>481</v>
      </c>
      <c r="K36" s="18" t="s">
        <v>481</v>
      </c>
      <c r="L36" s="20" t="s">
        <v>481</v>
      </c>
      <c r="M36" s="18" t="s">
        <v>481</v>
      </c>
      <c r="N36" s="20" t="s">
        <v>481</v>
      </c>
      <c r="O36" s="18" t="s">
        <v>481</v>
      </c>
      <c r="P36" s="20" t="s">
        <v>481</v>
      </c>
      <c r="Q36" s="18" t="n">
        <v>369.26155468</v>
      </c>
      <c r="R36" s="20" t="n">
        <v>24.88584837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494.76930356</v>
      </c>
      <c r="F41" s="20" t="n">
        <v>3.75657279</v>
      </c>
      <c r="G41" s="18" t="n">
        <v>465.21592809</v>
      </c>
      <c r="H41" s="20" t="n">
        <v>5.67153717</v>
      </c>
      <c r="I41" s="18" t="s">
        <v>481</v>
      </c>
      <c r="J41" s="20" t="s">
        <v>481</v>
      </c>
      <c r="K41" s="18" t="s">
        <v>481</v>
      </c>
      <c r="L41" s="20" t="s">
        <v>481</v>
      </c>
      <c r="M41" s="18" t="s">
        <v>481</v>
      </c>
      <c r="N41" s="20" t="s">
        <v>481</v>
      </c>
      <c r="O41" s="18" t="s">
        <v>481</v>
      </c>
      <c r="P41" s="20" t="s">
        <v>481</v>
      </c>
      <c r="Q41" s="18" t="n">
        <v>362.77607647</v>
      </c>
      <c r="R41" s="20" t="n">
        <v>13.04776318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406.16055286</v>
      </c>
      <c r="F46" s="20" t="n">
        <v>3.95047808</v>
      </c>
      <c r="G46" s="18" t="n">
        <v>342.60602477</v>
      </c>
      <c r="H46" s="20" t="n">
        <v>6.87748574</v>
      </c>
      <c r="I46" s="18" t="s">
        <v>481</v>
      </c>
      <c r="J46" s="20" t="s">
        <v>481</v>
      </c>
      <c r="K46" s="18" t="s">
        <v>481</v>
      </c>
      <c r="L46" s="20" t="s">
        <v>481</v>
      </c>
      <c r="M46" s="18" t="s">
        <v>481</v>
      </c>
      <c r="N46" s="20" t="s">
        <v>481</v>
      </c>
      <c r="O46" s="18" t="s">
        <v>481</v>
      </c>
      <c r="P46" s="20" t="s">
        <v>481</v>
      </c>
      <c r="Q46" s="18" t="n">
        <v>299.51498866</v>
      </c>
      <c r="R46" s="20" t="n">
        <v>10.94080376</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569.46208423</v>
      </c>
      <c r="F48" s="20" t="n">
        <v>6.08890883</v>
      </c>
      <c r="G48" s="18" t="n">
        <v>484.63202531</v>
      </c>
      <c r="H48" s="20" t="n">
        <v>13.4281857</v>
      </c>
      <c r="I48" s="18" t="s">
        <v>481</v>
      </c>
      <c r="J48" s="20" t="s">
        <v>481</v>
      </c>
      <c r="K48" s="18" t="s">
        <v>481</v>
      </c>
      <c r="L48" s="20" t="s">
        <v>481</v>
      </c>
      <c r="M48" s="18" t="s">
        <v>481</v>
      </c>
      <c r="N48" s="20" t="s">
        <v>481</v>
      </c>
      <c r="O48" s="18" t="s">
        <v>481</v>
      </c>
      <c r="P48" s="20" t="s">
        <v>481</v>
      </c>
      <c r="Q48" s="18" t="n">
        <v>491.12400031</v>
      </c>
      <c r="R48" s="20" t="n">
        <v>43.85791617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454.52778656</v>
      </c>
      <c r="F61" s="20" t="n">
        <v>3.28315187</v>
      </c>
      <c r="G61" s="18" t="n">
        <v>428.252836</v>
      </c>
      <c r="H61" s="20" t="n">
        <v>5.82239651</v>
      </c>
      <c r="I61" s="18" t="s">
        <v>481</v>
      </c>
      <c r="J61" s="20" t="s">
        <v>481</v>
      </c>
      <c r="K61" s="18" t="s">
        <v>481</v>
      </c>
      <c r="L61" s="20" t="s">
        <v>481</v>
      </c>
      <c r="M61" s="18" t="s">
        <v>481</v>
      </c>
      <c r="N61" s="20" t="s">
        <v>481</v>
      </c>
      <c r="O61" s="18" t="s">
        <v>481</v>
      </c>
      <c r="P61" s="20" t="s">
        <v>481</v>
      </c>
      <c r="Q61" s="18" t="n">
        <v>352.75112827</v>
      </c>
      <c r="R61" s="20" t="n">
        <v>12.4108782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405.88788222</v>
      </c>
      <c r="F67" s="20" t="n">
        <v>3.33075936</v>
      </c>
      <c r="G67" s="18" t="n">
        <v>335.08571513</v>
      </c>
      <c r="H67" s="20" t="n">
        <v>9.84479119</v>
      </c>
      <c r="I67" s="18" t="s">
        <v>481</v>
      </c>
      <c r="J67" s="20" t="s">
        <v>481</v>
      </c>
      <c r="K67" s="18" t="s">
        <v>481</v>
      </c>
      <c r="L67" s="20" t="s">
        <v>481</v>
      </c>
      <c r="M67" s="18" t="s">
        <v>481</v>
      </c>
      <c r="N67" s="20" t="s">
        <v>481</v>
      </c>
      <c r="O67" s="18" t="s">
        <v>481</v>
      </c>
      <c r="P67" s="20" t="s">
        <v>481</v>
      </c>
      <c r="Q67" s="18" t="n">
        <v>277.45526544</v>
      </c>
      <c r="R67" s="20" t="n">
        <v>17.42806827</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517.01758597</v>
      </c>
      <c r="F70" s="20" t="n">
        <v>3.29370848</v>
      </c>
      <c r="G70" s="18" t="n">
        <v>492.71038831</v>
      </c>
      <c r="H70" s="20" t="n">
        <v>6.38099774</v>
      </c>
      <c r="I70" s="18" t="s">
        <v>481</v>
      </c>
      <c r="J70" s="20" t="s">
        <v>481</v>
      </c>
      <c r="K70" s="18" t="s">
        <v>481</v>
      </c>
      <c r="L70" s="20" t="s">
        <v>481</v>
      </c>
      <c r="M70" s="18" t="s">
        <v>481</v>
      </c>
      <c r="N70" s="20" t="s">
        <v>481</v>
      </c>
      <c r="O70" s="18" t="s">
        <v>481</v>
      </c>
      <c r="P70" s="20" t="s">
        <v>481</v>
      </c>
      <c r="Q70" s="18" t="n">
        <v>462.83983334</v>
      </c>
      <c r="R70" s="20" t="n">
        <v>12.7385127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621</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511.16113125</v>
      </c>
      <c r="F7" s="20" t="n">
        <v>2.02180366</v>
      </c>
      <c r="G7" s="18" t="n">
        <v>500.19241835</v>
      </c>
      <c r="H7" s="20" t="n">
        <v>2.59366209</v>
      </c>
      <c r="I7" s="18" t="s">
        <v>481</v>
      </c>
      <c r="J7" s="20" t="s">
        <v>481</v>
      </c>
      <c r="K7" s="18" t="s">
        <v>481</v>
      </c>
      <c r="L7" s="20" t="s">
        <v>481</v>
      </c>
      <c r="M7" s="18" t="s">
        <v>481</v>
      </c>
      <c r="N7" s="20" t="s">
        <v>481</v>
      </c>
      <c r="O7" s="18" t="s">
        <v>481</v>
      </c>
      <c r="P7" s="20" t="s">
        <v>481</v>
      </c>
      <c r="Q7" s="18" t="n">
        <v>399.32771262</v>
      </c>
      <c r="R7" s="20" t="n">
        <v>9.21234235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(50.0/B9*100)</f>
        <v/>
      </c>
      <c r="D9" s="19" t="n">
        <v>5625</v>
      </c>
      <c r="E9" s="18" t="n">
        <v>559.02551845</v>
      </c>
      <c r="F9" s="20" t="n">
        <v>3.7612492</v>
      </c>
      <c r="G9" s="18" t="n">
        <v>525.04329177</v>
      </c>
      <c r="H9" s="20" t="n">
        <v>3.34404732</v>
      </c>
      <c r="I9" s="18" t="s">
        <v>481</v>
      </c>
      <c r="J9" s="20" t="s">
        <v>481</v>
      </c>
      <c r="K9" s="18" t="s">
        <v>481</v>
      </c>
      <c r="L9" s="20" t="s">
        <v>481</v>
      </c>
      <c r="M9" s="18" t="s">
        <v>481</v>
      </c>
      <c r="N9" s="20" t="s">
        <v>481</v>
      </c>
      <c r="O9" s="18" t="s">
        <v>481</v>
      </c>
      <c r="P9" s="20" t="s">
        <v>481</v>
      </c>
      <c r="Q9" s="18" t="n">
        <v>437.53139239</v>
      </c>
      <c r="R9" s="20" t="n">
        <v>14.03941707</v>
      </c>
    </row>
    <row r="10" spans="1:18">
      <c r="A10" s="15" t="s">
        <v>485</v>
      </c>
      <c r="B10" s="17" t="n">
        <v>13082</v>
      </c>
      <c r="C10" s="18">
        <f>(313.0/B10*100)</f>
        <v/>
      </c>
      <c r="D10" s="19" t="n">
        <v>12769</v>
      </c>
      <c r="E10" s="18" t="n">
        <v>538.38327235</v>
      </c>
      <c r="F10" s="20" t="n">
        <v>4.88754323</v>
      </c>
      <c r="G10" s="18" t="n">
        <v>529.8719853</v>
      </c>
      <c r="H10" s="20" t="n">
        <v>5.45037121</v>
      </c>
      <c r="I10" s="18" t="s">
        <v>481</v>
      </c>
      <c r="J10" s="20" t="s">
        <v>481</v>
      </c>
      <c r="K10" s="18" t="s">
        <v>481</v>
      </c>
      <c r="L10" s="20" t="s">
        <v>481</v>
      </c>
      <c r="M10" s="18" t="s">
        <v>481</v>
      </c>
      <c r="N10" s="20" t="s">
        <v>481</v>
      </c>
      <c r="O10" s="18" t="s">
        <v>481</v>
      </c>
      <c r="P10" s="20" t="s">
        <v>481</v>
      </c>
      <c r="Q10" s="18" t="n">
        <v>463.01787624</v>
      </c>
      <c r="R10" s="20" t="n">
        <v>22.50904596</v>
      </c>
    </row>
    <row r="11" spans="1:18">
      <c r="A11" s="15" t="s">
        <v>486</v>
      </c>
      <c r="B11" s="17" t="n">
        <v>7053</v>
      </c>
      <c r="C11" s="18">
        <f>(45.0/B11*100)</f>
        <v/>
      </c>
      <c r="D11" s="19" t="n">
        <v>7008</v>
      </c>
      <c r="E11" s="18" t="n">
        <v>440.57110294</v>
      </c>
      <c r="F11" s="20" t="n">
        <v>4.04308471</v>
      </c>
      <c r="G11" s="18" t="n">
        <v>425.40013656</v>
      </c>
      <c r="H11" s="20" t="n">
        <v>4.6096514</v>
      </c>
      <c r="I11" s="18" t="s">
        <v>481</v>
      </c>
      <c r="J11" s="20" t="s">
        <v>481</v>
      </c>
      <c r="K11" s="18" t="s">
        <v>481</v>
      </c>
      <c r="L11" s="20" t="s">
        <v>481</v>
      </c>
      <c r="M11" s="18" t="s">
        <v>481</v>
      </c>
      <c r="N11" s="20" t="s">
        <v>481</v>
      </c>
      <c r="O11" s="18" t="s">
        <v>481</v>
      </c>
      <c r="P11" s="20" t="s">
        <v>481</v>
      </c>
      <c r="Q11" s="18" t="n">
        <v>362.85157582</v>
      </c>
      <c r="R11" s="20" t="n">
        <v>16.15791852</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(210.0/B23*100)</f>
        <v/>
      </c>
      <c r="D23" s="19" t="n">
        <v>11373</v>
      </c>
      <c r="E23" s="18" t="n">
        <v>493.22721411</v>
      </c>
      <c r="F23" s="20" t="n">
        <v>3.05503382</v>
      </c>
      <c r="G23" s="18" t="n">
        <v>470.04083848</v>
      </c>
      <c r="H23" s="20" t="n">
        <v>3.86006187</v>
      </c>
      <c r="I23" s="18" t="s">
        <v>481</v>
      </c>
      <c r="J23" s="20" t="s">
        <v>481</v>
      </c>
      <c r="K23" s="18" t="s">
        <v>481</v>
      </c>
      <c r="L23" s="20" t="s">
        <v>481</v>
      </c>
      <c r="M23" s="18" t="s">
        <v>481</v>
      </c>
      <c r="N23" s="20" t="s">
        <v>481</v>
      </c>
      <c r="O23" s="18" t="s">
        <v>481</v>
      </c>
      <c r="P23" s="20" t="s">
        <v>481</v>
      </c>
      <c r="Q23" s="18" t="n">
        <v>405.15649237</v>
      </c>
      <c r="R23" s="20" t="n">
        <v>17.56129638</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522.34426308</v>
      </c>
      <c r="F29" s="20" t="n">
        <v>3.4818607</v>
      </c>
      <c r="G29" s="18" t="n">
        <v>499.69718434</v>
      </c>
      <c r="H29" s="20" t="n">
        <v>4.39115169</v>
      </c>
      <c r="I29" s="18" t="s">
        <v>481</v>
      </c>
      <c r="J29" s="20" t="s">
        <v>481</v>
      </c>
      <c r="K29" s="18" t="s">
        <v>481</v>
      </c>
      <c r="L29" s="20" t="s">
        <v>481</v>
      </c>
      <c r="M29" s="18" t="s">
        <v>481</v>
      </c>
      <c r="N29" s="20" t="s">
        <v>481</v>
      </c>
      <c r="O29" s="18" t="s">
        <v>481</v>
      </c>
      <c r="P29" s="20" t="s">
        <v>481</v>
      </c>
      <c r="Q29" s="18" t="n">
        <v>399.9730646</v>
      </c>
      <c r="R29" s="20" t="n">
        <v>18.45344288</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498.03785177</v>
      </c>
      <c r="F32" s="20" t="n">
        <v>3.18830795</v>
      </c>
      <c r="G32" s="18" t="n">
        <v>468.18882915</v>
      </c>
      <c r="H32" s="20" t="n">
        <v>3.83833487</v>
      </c>
      <c r="I32" s="18" t="s">
        <v>481</v>
      </c>
      <c r="J32" s="20" t="s">
        <v>481</v>
      </c>
      <c r="K32" s="18" t="s">
        <v>481</v>
      </c>
      <c r="L32" s="20" t="s">
        <v>481</v>
      </c>
      <c r="M32" s="18" t="s">
        <v>481</v>
      </c>
      <c r="N32" s="20" t="s">
        <v>481</v>
      </c>
      <c r="O32" s="18" t="s">
        <v>481</v>
      </c>
      <c r="P32" s="20" t="s">
        <v>481</v>
      </c>
      <c r="Q32" s="18" t="n">
        <v>398.77427372</v>
      </c>
      <c r="R32" s="20" t="n">
        <v>21.77315315</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457.89081831</v>
      </c>
      <c r="F34" s="20" t="n">
        <v>4.504697</v>
      </c>
      <c r="G34" s="18" t="n">
        <v>439.31601284</v>
      </c>
      <c r="H34" s="20" t="n">
        <v>5.52866415</v>
      </c>
      <c r="I34" s="18" t="s">
        <v>481</v>
      </c>
      <c r="J34" s="20" t="s">
        <v>481</v>
      </c>
      <c r="K34" s="18" t="s">
        <v>481</v>
      </c>
      <c r="L34" s="20" t="s">
        <v>481</v>
      </c>
      <c r="M34" s="18" t="s">
        <v>481</v>
      </c>
      <c r="N34" s="20" t="s">
        <v>481</v>
      </c>
      <c r="O34" s="18" t="s">
        <v>481</v>
      </c>
      <c r="P34" s="20" t="s">
        <v>481</v>
      </c>
      <c r="Q34" s="18" t="n">
        <v>318.72949767</v>
      </c>
      <c r="R34" s="20" t="n">
        <v>21.11085002</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477.95398241</v>
      </c>
      <c r="F36" s="20" t="n">
        <v>3.2606222</v>
      </c>
      <c r="G36" s="18" t="n">
        <v>459.46855624</v>
      </c>
      <c r="H36" s="20" t="n">
        <v>3.92117041</v>
      </c>
      <c r="I36" s="18" t="s">
        <v>481</v>
      </c>
      <c r="J36" s="20" t="s">
        <v>481</v>
      </c>
      <c r="K36" s="18" t="s">
        <v>481</v>
      </c>
      <c r="L36" s="20" t="s">
        <v>481</v>
      </c>
      <c r="M36" s="18" t="s">
        <v>481</v>
      </c>
      <c r="N36" s="20" t="s">
        <v>481</v>
      </c>
      <c r="O36" s="18" t="s">
        <v>481</v>
      </c>
      <c r="P36" s="20" t="s">
        <v>481</v>
      </c>
      <c r="Q36" s="18" t="n">
        <v>402.0307493</v>
      </c>
      <c r="R36" s="20" t="n">
        <v>14.98152235</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491.19179524</v>
      </c>
      <c r="F41" s="20" t="n">
        <v>4.01035352</v>
      </c>
      <c r="G41" s="18" t="n">
        <v>489.62584773</v>
      </c>
      <c r="H41" s="20" t="n">
        <v>4.27975844</v>
      </c>
      <c r="I41" s="18" t="s">
        <v>481</v>
      </c>
      <c r="J41" s="20" t="s">
        <v>481</v>
      </c>
      <c r="K41" s="18" t="s">
        <v>481</v>
      </c>
      <c r="L41" s="20" t="s">
        <v>481</v>
      </c>
      <c r="M41" s="18" t="s">
        <v>481</v>
      </c>
      <c r="N41" s="20" t="s">
        <v>481</v>
      </c>
      <c r="O41" s="18" t="s">
        <v>481</v>
      </c>
      <c r="P41" s="20" t="s">
        <v>481</v>
      </c>
      <c r="Q41" s="18" t="n">
        <v>393.4635001</v>
      </c>
      <c r="R41" s="20" t="n">
        <v>12.17559534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(1129.0/B46*100)</f>
        <v/>
      </c>
      <c r="D46" s="19" t="n">
        <v>22012</v>
      </c>
      <c r="E46" s="18" t="n">
        <v>405.03262057</v>
      </c>
      <c r="F46" s="20" t="n">
        <v>4.74346678</v>
      </c>
      <c r="G46" s="18" t="n">
        <v>396.61735494</v>
      </c>
      <c r="H46" s="20" t="n">
        <v>3.81160798</v>
      </c>
      <c r="I46" s="18" t="s">
        <v>481</v>
      </c>
      <c r="J46" s="20" t="s">
        <v>481</v>
      </c>
      <c r="K46" s="18" t="s">
        <v>481</v>
      </c>
      <c r="L46" s="20" t="s">
        <v>481</v>
      </c>
      <c r="M46" s="18" t="s">
        <v>481</v>
      </c>
      <c r="N46" s="20" t="s">
        <v>481</v>
      </c>
      <c r="O46" s="18" t="s">
        <v>481</v>
      </c>
      <c r="P46" s="20" t="s">
        <v>481</v>
      </c>
      <c r="Q46" s="18" t="n">
        <v>316.35204214</v>
      </c>
      <c r="R46" s="20" t="n">
        <v>10.17156781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582.32480488</v>
      </c>
      <c r="F48" s="20" t="n">
        <v>7.52526448</v>
      </c>
      <c r="G48" s="18" t="n">
        <v>549.94931035</v>
      </c>
      <c r="H48" s="20" t="n">
        <v>5.9120757</v>
      </c>
      <c r="I48" s="18" t="s">
        <v>481</v>
      </c>
      <c r="J48" s="20" t="s">
        <v>481</v>
      </c>
      <c r="K48" s="18" t="s">
        <v>481</v>
      </c>
      <c r="L48" s="20" t="s">
        <v>481</v>
      </c>
      <c r="M48" s="18" t="s">
        <v>481</v>
      </c>
      <c r="N48" s="20" t="s">
        <v>481</v>
      </c>
      <c r="O48" s="18" t="s">
        <v>481</v>
      </c>
      <c r="P48" s="20" t="s">
        <v>481</v>
      </c>
      <c r="Q48" s="18" t="n">
        <v>467.06458429</v>
      </c>
      <c r="R48" s="20" t="n">
        <v>29.19679171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461.48230495</v>
      </c>
      <c r="F61" s="20" t="n">
        <v>3.65684417</v>
      </c>
      <c r="G61" s="18" t="n">
        <v>439.54747366</v>
      </c>
      <c r="H61" s="20" t="n">
        <v>3.40726276</v>
      </c>
      <c r="I61" s="18" t="s">
        <v>481</v>
      </c>
      <c r="J61" s="20" t="s">
        <v>481</v>
      </c>
      <c r="K61" s="18" t="s">
        <v>481</v>
      </c>
      <c r="L61" s="20" t="s">
        <v>481</v>
      </c>
      <c r="M61" s="18" t="s">
        <v>481</v>
      </c>
      <c r="N61" s="20" t="s">
        <v>481</v>
      </c>
      <c r="O61" s="18" t="s">
        <v>481</v>
      </c>
      <c r="P61" s="20" t="s">
        <v>481</v>
      </c>
      <c r="Q61" s="18" t="n">
        <v>361.33662971</v>
      </c>
      <c r="R61" s="20" t="n">
        <v>9.3727901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(21.0/B67*100)</f>
        <v/>
      </c>
      <c r="D67" s="19" t="n">
        <v>6950</v>
      </c>
      <c r="E67" s="18" t="n">
        <v>412.69072922</v>
      </c>
      <c r="F67" s="20" t="n">
        <v>4.0547347</v>
      </c>
      <c r="G67" s="18" t="n">
        <v>398.07881031</v>
      </c>
      <c r="H67" s="20" t="n">
        <v>3.56495679</v>
      </c>
      <c r="I67" s="18" t="s">
        <v>481</v>
      </c>
      <c r="J67" s="20" t="s">
        <v>481</v>
      </c>
      <c r="K67" s="18" t="s">
        <v>481</v>
      </c>
      <c r="L67" s="20" t="s">
        <v>481</v>
      </c>
      <c r="M67" s="18" t="s">
        <v>481</v>
      </c>
      <c r="N67" s="20" t="s">
        <v>481</v>
      </c>
      <c r="O67" s="18" t="s">
        <v>481</v>
      </c>
      <c r="P67" s="20" t="s">
        <v>481</v>
      </c>
      <c r="Q67" s="18" t="n">
        <v>306.05963179</v>
      </c>
      <c r="R67" s="20" t="n">
        <v>14.20989013</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521.8371263</v>
      </c>
      <c r="F70" s="20" t="n">
        <v>3.4611755</v>
      </c>
      <c r="G70" s="18" t="n">
        <v>507.51751731</v>
      </c>
      <c r="H70" s="20" t="n">
        <v>3.79579339</v>
      </c>
      <c r="I70" s="18" t="s">
        <v>481</v>
      </c>
      <c r="J70" s="20" t="s">
        <v>481</v>
      </c>
      <c r="K70" s="18" t="s">
        <v>481</v>
      </c>
      <c r="L70" s="20" t="s">
        <v>481</v>
      </c>
      <c r="M70" s="18" t="s">
        <v>481</v>
      </c>
      <c r="N70" s="20" t="s">
        <v>481</v>
      </c>
      <c r="O70" s="18" t="s">
        <v>481</v>
      </c>
      <c r="P70" s="20" t="s">
        <v>481</v>
      </c>
      <c r="Q70" s="18" t="n">
        <v>468.20791685</v>
      </c>
      <c r="R70" s="20" t="n">
        <v>11.72219811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622</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476.60569885</v>
      </c>
      <c r="F7" s="20" t="n">
        <v>16.98094159</v>
      </c>
      <c r="G7" s="18" t="n">
        <v>530.74728567</v>
      </c>
      <c r="H7" s="20" t="n">
        <v>4.21185225</v>
      </c>
      <c r="I7" s="18" t="n">
        <v>518.80465721</v>
      </c>
      <c r="J7" s="20" t="n">
        <v>2.95671378</v>
      </c>
      <c r="K7" s="18" t="n">
        <v>494.96923609</v>
      </c>
      <c r="L7" s="20" t="n">
        <v>2.04175517</v>
      </c>
      <c r="M7" s="18" t="s">
        <v>481</v>
      </c>
      <c r="N7" s="20" t="s">
        <v>481</v>
      </c>
      <c r="O7" s="18" t="s">
        <v>481</v>
      </c>
      <c r="P7" s="20" t="s">
        <v>481</v>
      </c>
      <c r="Q7" s="18" t="s">
        <v>481</v>
      </c>
      <c r="R7" s="20" t="s">
        <v>481</v>
      </c>
      <c r="S7" s="18" t="s">
        <v>481</v>
      </c>
      <c r="T7" s="20" t="s">
        <v>481</v>
      </c>
      <c r="U7" s="18" t="n">
        <v>413.35334313</v>
      </c>
      <c r="V7" s="20" t="n">
        <v>11.1216656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527.89659912</v>
      </c>
      <c r="F9" s="20" t="n">
        <v>32.0777868</v>
      </c>
      <c r="G9" s="18" t="n">
        <v>564.51497281</v>
      </c>
      <c r="H9" s="20" t="n">
        <v>4.70829347</v>
      </c>
      <c r="I9" s="18" t="n">
        <v>541.43644048</v>
      </c>
      <c r="J9" s="20" t="n">
        <v>4.30185685</v>
      </c>
      <c r="K9" s="18" t="n">
        <v>530.50238383</v>
      </c>
      <c r="L9" s="20" t="n">
        <v>3.52391791</v>
      </c>
      <c r="M9" s="18" t="s">
        <v>481</v>
      </c>
      <c r="N9" s="20" t="s">
        <v>481</v>
      </c>
      <c r="O9" s="18" t="s">
        <v>481</v>
      </c>
      <c r="P9" s="20" t="s">
        <v>481</v>
      </c>
      <c r="Q9" s="18" t="s">
        <v>481</v>
      </c>
      <c r="R9" s="20" t="s">
        <v>481</v>
      </c>
      <c r="S9" s="18" t="s">
        <v>481</v>
      </c>
      <c r="T9" s="20" t="s">
        <v>481</v>
      </c>
      <c r="U9" s="18" t="n">
        <v>445.40315284</v>
      </c>
      <c r="V9" s="20" t="n">
        <v>25.02431193</v>
      </c>
    </row>
    <row r="10" spans="1:22">
      <c r="A10" s="15" t="s">
        <v>485</v>
      </c>
      <c r="B10" s="17" t="n">
        <v>13082</v>
      </c>
      <c r="C10" s="18">
        <f>(313.0/B10*100)</f>
        <v/>
      </c>
      <c r="D10" s="19" t="n">
        <v>12769</v>
      </c>
      <c r="E10" s="18" t="n">
        <v>518.98148095</v>
      </c>
      <c r="F10" s="20" t="n">
        <v>16.77117243</v>
      </c>
      <c r="G10" s="18" t="n">
        <v>552.11451564</v>
      </c>
      <c r="H10" s="20" t="n">
        <v>7.96488357</v>
      </c>
      <c r="I10" s="18" t="n">
        <v>543.9461469</v>
      </c>
      <c r="J10" s="20" t="n">
        <v>6.17836029</v>
      </c>
      <c r="K10" s="18" t="n">
        <v>528.44639162</v>
      </c>
      <c r="L10" s="20" t="n">
        <v>4.99627913</v>
      </c>
      <c r="M10" s="18" t="s">
        <v>481</v>
      </c>
      <c r="N10" s="20" t="s">
        <v>481</v>
      </c>
      <c r="O10" s="18" t="s">
        <v>481</v>
      </c>
      <c r="P10" s="20" t="s">
        <v>481</v>
      </c>
      <c r="Q10" s="18" t="s">
        <v>481</v>
      </c>
      <c r="R10" s="20" t="s">
        <v>481</v>
      </c>
      <c r="S10" s="18" t="s">
        <v>481</v>
      </c>
      <c r="T10" s="20" t="s">
        <v>481</v>
      </c>
      <c r="U10" s="18" t="n">
        <v>467.91423943</v>
      </c>
      <c r="V10" s="20" t="n">
        <v>19.17262943</v>
      </c>
    </row>
    <row r="11" spans="1:22">
      <c r="A11" s="15" t="s">
        <v>486</v>
      </c>
      <c r="B11" s="17" t="n">
        <v>7053</v>
      </c>
      <c r="C11" s="18">
        <f>(45.0/B11*100)</f>
        <v/>
      </c>
      <c r="D11" s="19" t="n">
        <v>7008</v>
      </c>
      <c r="E11" s="18" t="n">
        <v>405.36824626</v>
      </c>
      <c r="F11" s="20" t="n">
        <v>21.26417205</v>
      </c>
      <c r="G11" s="18" t="n">
        <v>402.21882444</v>
      </c>
      <c r="H11" s="20" t="n">
        <v>9.30127641</v>
      </c>
      <c r="I11" s="18" t="n">
        <v>423.45684027</v>
      </c>
      <c r="J11" s="20" t="n">
        <v>5.82869978</v>
      </c>
      <c r="K11" s="18" t="n">
        <v>440.95738657</v>
      </c>
      <c r="L11" s="20" t="n">
        <v>3.77402108</v>
      </c>
      <c r="M11" s="18" t="s">
        <v>481</v>
      </c>
      <c r="N11" s="20" t="s">
        <v>481</v>
      </c>
      <c r="O11" s="18" t="s">
        <v>481</v>
      </c>
      <c r="P11" s="20" t="s">
        <v>481</v>
      </c>
      <c r="Q11" s="18" t="s">
        <v>481</v>
      </c>
      <c r="R11" s="20" t="s">
        <v>481</v>
      </c>
      <c r="S11" s="18" t="s">
        <v>481</v>
      </c>
      <c r="T11" s="20" t="s">
        <v>481</v>
      </c>
      <c r="U11" s="18" t="n">
        <v>367.21576003</v>
      </c>
      <c r="V11" s="20" t="n">
        <v>19.41680797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478.44688011</v>
      </c>
      <c r="F23" s="20" t="n">
        <v>19.7731972</v>
      </c>
      <c r="G23" s="18" t="n">
        <v>492.11296422</v>
      </c>
      <c r="H23" s="20" t="n">
        <v>7.051775</v>
      </c>
      <c r="I23" s="18" t="n">
        <v>489.87741598</v>
      </c>
      <c r="J23" s="20" t="n">
        <v>4.222953</v>
      </c>
      <c r="K23" s="18" t="n">
        <v>481.87054934</v>
      </c>
      <c r="L23" s="20" t="n">
        <v>3.3016841</v>
      </c>
      <c r="M23" s="18" t="s">
        <v>481</v>
      </c>
      <c r="N23" s="20" t="s">
        <v>481</v>
      </c>
      <c r="O23" s="18" t="s">
        <v>481</v>
      </c>
      <c r="P23" s="20" t="s">
        <v>481</v>
      </c>
      <c r="Q23" s="18" t="s">
        <v>481</v>
      </c>
      <c r="R23" s="20" t="s">
        <v>481</v>
      </c>
      <c r="S23" s="18" t="s">
        <v>481</v>
      </c>
      <c r="T23" s="20" t="s">
        <v>481</v>
      </c>
      <c r="U23" s="18" t="n">
        <v>422.42968937</v>
      </c>
      <c r="V23" s="20" t="n">
        <v>23.27830582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506.47252246</v>
      </c>
      <c r="F29" s="20" t="n">
        <v>29.874555</v>
      </c>
      <c r="G29" s="18" t="n">
        <v>532.29854386</v>
      </c>
      <c r="H29" s="20" t="n">
        <v>5.99886923</v>
      </c>
      <c r="I29" s="18" t="n">
        <v>520.75091214</v>
      </c>
      <c r="J29" s="20" t="n">
        <v>5.1887725</v>
      </c>
      <c r="K29" s="18" t="n">
        <v>500.71236207</v>
      </c>
      <c r="L29" s="20" t="n">
        <v>3.69931353</v>
      </c>
      <c r="M29" s="18" t="s">
        <v>481</v>
      </c>
      <c r="N29" s="20" t="s">
        <v>481</v>
      </c>
      <c r="O29" s="18" t="s">
        <v>481</v>
      </c>
      <c r="P29" s="20" t="s">
        <v>481</v>
      </c>
      <c r="Q29" s="18" t="s">
        <v>481</v>
      </c>
      <c r="R29" s="20" t="s">
        <v>481</v>
      </c>
      <c r="S29" s="18" t="s">
        <v>481</v>
      </c>
      <c r="T29" s="20" t="s">
        <v>481</v>
      </c>
      <c r="U29" s="18" t="n">
        <v>434.62262628</v>
      </c>
      <c r="V29" s="20" t="n">
        <v>26.69031162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484.2261509</v>
      </c>
      <c r="F32" s="20" t="n">
        <v>33.58592664</v>
      </c>
      <c r="G32" s="18" t="n">
        <v>494.76711938</v>
      </c>
      <c r="H32" s="20" t="n">
        <v>4.44430845</v>
      </c>
      <c r="I32" s="18" t="n">
        <v>482.19300911</v>
      </c>
      <c r="J32" s="20" t="n">
        <v>3.54309764</v>
      </c>
      <c r="K32" s="18" t="n">
        <v>483.49343116</v>
      </c>
      <c r="L32" s="20" t="n">
        <v>3.74067492</v>
      </c>
      <c r="M32" s="18" t="s">
        <v>481</v>
      </c>
      <c r="N32" s="20" t="s">
        <v>481</v>
      </c>
      <c r="O32" s="18" t="s">
        <v>481</v>
      </c>
      <c r="P32" s="20" t="s">
        <v>481</v>
      </c>
      <c r="Q32" s="18" t="s">
        <v>481</v>
      </c>
      <c r="R32" s="20" t="s">
        <v>481</v>
      </c>
      <c r="S32" s="18" t="s">
        <v>481</v>
      </c>
      <c r="T32" s="20" t="s">
        <v>481</v>
      </c>
      <c r="U32" s="18" t="n">
        <v>435.36384457</v>
      </c>
      <c r="V32" s="20" t="n">
        <v>43.66255346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380.71611065</v>
      </c>
      <c r="F34" s="20" t="n">
        <v>27.76989736</v>
      </c>
      <c r="G34" s="18" t="n">
        <v>456.4995858</v>
      </c>
      <c r="H34" s="20" t="n">
        <v>8.105875599999999</v>
      </c>
      <c r="I34" s="18" t="n">
        <v>450.79655132</v>
      </c>
      <c r="J34" s="20" t="n">
        <v>5.09944295</v>
      </c>
      <c r="K34" s="18" t="n">
        <v>437.21037603</v>
      </c>
      <c r="L34" s="20" t="n">
        <v>4.35742294</v>
      </c>
      <c r="M34" s="18" t="s">
        <v>481</v>
      </c>
      <c r="N34" s="20" t="s">
        <v>481</v>
      </c>
      <c r="O34" s="18" t="s">
        <v>481</v>
      </c>
      <c r="P34" s="20" t="s">
        <v>481</v>
      </c>
      <c r="Q34" s="18" t="s">
        <v>481</v>
      </c>
      <c r="R34" s="20" t="s">
        <v>481</v>
      </c>
      <c r="S34" s="18" t="s">
        <v>481</v>
      </c>
      <c r="T34" s="20" t="s">
        <v>481</v>
      </c>
      <c r="U34" s="18" t="n">
        <v>313.3422593</v>
      </c>
      <c r="V34" s="20" t="n">
        <v>31.07598354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427.2970693</v>
      </c>
      <c r="F36" s="20" t="n">
        <v>34.87726387</v>
      </c>
      <c r="G36" s="18" t="n">
        <v>479.76594994</v>
      </c>
      <c r="H36" s="20" t="n">
        <v>6.61677702</v>
      </c>
      <c r="I36" s="18" t="n">
        <v>465.84564823</v>
      </c>
      <c r="J36" s="20" t="n">
        <v>4.61803891</v>
      </c>
      <c r="K36" s="18" t="n">
        <v>468.88032847</v>
      </c>
      <c r="L36" s="20" t="n">
        <v>3.42887644</v>
      </c>
      <c r="M36" s="18" t="s">
        <v>481</v>
      </c>
      <c r="N36" s="20" t="s">
        <v>481</v>
      </c>
      <c r="O36" s="18" t="s">
        <v>481</v>
      </c>
      <c r="P36" s="20" t="s">
        <v>481</v>
      </c>
      <c r="Q36" s="18" t="s">
        <v>481</v>
      </c>
      <c r="R36" s="20" t="s">
        <v>481</v>
      </c>
      <c r="S36" s="18" t="s">
        <v>481</v>
      </c>
      <c r="T36" s="20" t="s">
        <v>481</v>
      </c>
      <c r="U36" s="18" t="n">
        <v>384.24715857</v>
      </c>
      <c r="V36" s="20" t="n">
        <v>30.03032481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443.26483248</v>
      </c>
      <c r="F41" s="20" t="n">
        <v>27.53510586</v>
      </c>
      <c r="G41" s="18" t="n">
        <v>496.50870669</v>
      </c>
      <c r="H41" s="20" t="n">
        <v>9.303730549999999</v>
      </c>
      <c r="I41" s="18" t="n">
        <v>502.82071476</v>
      </c>
      <c r="J41" s="20" t="n">
        <v>5.63433526</v>
      </c>
      <c r="K41" s="18" t="n">
        <v>486.12115547</v>
      </c>
      <c r="L41" s="20" t="n">
        <v>3.67569438</v>
      </c>
      <c r="M41" s="18" t="s">
        <v>481</v>
      </c>
      <c r="N41" s="20" t="s">
        <v>481</v>
      </c>
      <c r="O41" s="18" t="s">
        <v>481</v>
      </c>
      <c r="P41" s="20" t="s">
        <v>481</v>
      </c>
      <c r="Q41" s="18" t="s">
        <v>481</v>
      </c>
      <c r="R41" s="20" t="s">
        <v>481</v>
      </c>
      <c r="S41" s="18" t="s">
        <v>481</v>
      </c>
      <c r="T41" s="20" t="s">
        <v>481</v>
      </c>
      <c r="U41" s="18" t="n">
        <v>413.28524704</v>
      </c>
      <c r="V41" s="20" t="n">
        <v>13.86490089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341.97382916</v>
      </c>
      <c r="F46" s="20" t="n">
        <v>8.65928604</v>
      </c>
      <c r="G46" s="18" t="n">
        <v>381.98380087</v>
      </c>
      <c r="H46" s="20" t="n">
        <v>4.1724558</v>
      </c>
      <c r="I46" s="18" t="n">
        <v>390.79537033</v>
      </c>
      <c r="J46" s="20" t="n">
        <v>4.79145186</v>
      </c>
      <c r="K46" s="18" t="n">
        <v>421.19470652</v>
      </c>
      <c r="L46" s="20" t="n">
        <v>5.32034287</v>
      </c>
      <c r="M46" s="18" t="s">
        <v>481</v>
      </c>
      <c r="N46" s="20" t="s">
        <v>481</v>
      </c>
      <c r="O46" s="18" t="s">
        <v>481</v>
      </c>
      <c r="P46" s="20" t="s">
        <v>481</v>
      </c>
      <c r="Q46" s="18" t="s">
        <v>481</v>
      </c>
      <c r="R46" s="20" t="s">
        <v>481</v>
      </c>
      <c r="S46" s="18" t="s">
        <v>481</v>
      </c>
      <c r="T46" s="20" t="s">
        <v>481</v>
      </c>
      <c r="U46" s="18" t="n">
        <v>319.48598693</v>
      </c>
      <c r="V46" s="20" t="n">
        <v>8.747558659999999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505.23974483</v>
      </c>
      <c r="F48" s="20" t="n">
        <v>11.98633249</v>
      </c>
      <c r="G48" s="18" t="n">
        <v>549.2921960899999</v>
      </c>
      <c r="H48" s="20" t="n">
        <v>7.1337494</v>
      </c>
      <c r="I48" s="18" t="n">
        <v>575.8962993599999</v>
      </c>
      <c r="J48" s="20" t="n">
        <v>6.59406095</v>
      </c>
      <c r="K48" s="18" t="n">
        <v>607.55963902</v>
      </c>
      <c r="L48" s="20" t="n">
        <v>7.29015125</v>
      </c>
      <c r="M48" s="18" t="s">
        <v>481</v>
      </c>
      <c r="N48" s="20" t="s">
        <v>481</v>
      </c>
      <c r="O48" s="18" t="s">
        <v>481</v>
      </c>
      <c r="P48" s="20" t="s">
        <v>481</v>
      </c>
      <c r="Q48" s="18" t="s">
        <v>481</v>
      </c>
      <c r="R48" s="20" t="s">
        <v>481</v>
      </c>
      <c r="S48" s="18" t="s">
        <v>481</v>
      </c>
      <c r="T48" s="20" t="s">
        <v>481</v>
      </c>
      <c r="U48" s="18" t="n">
        <v>528.05592186</v>
      </c>
      <c r="V48" s="20" t="n">
        <v>36.28317196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394.89645085</v>
      </c>
      <c r="F61" s="20" t="n">
        <v>19.43151366</v>
      </c>
      <c r="G61" s="18" t="n">
        <v>453.00237334</v>
      </c>
      <c r="H61" s="20" t="n">
        <v>5.18948637</v>
      </c>
      <c r="I61" s="18" t="n">
        <v>451.40838366</v>
      </c>
      <c r="J61" s="20" t="n">
        <v>3.38317463</v>
      </c>
      <c r="K61" s="18" t="n">
        <v>448.90883315</v>
      </c>
      <c r="L61" s="20" t="n">
        <v>4.35743599</v>
      </c>
      <c r="M61" s="18" t="s">
        <v>481</v>
      </c>
      <c r="N61" s="20" t="s">
        <v>481</v>
      </c>
      <c r="O61" s="18" t="s">
        <v>481</v>
      </c>
      <c r="P61" s="20" t="s">
        <v>481</v>
      </c>
      <c r="Q61" s="18" t="s">
        <v>481</v>
      </c>
      <c r="R61" s="20" t="s">
        <v>481</v>
      </c>
      <c r="S61" s="18" t="s">
        <v>481</v>
      </c>
      <c r="T61" s="20" t="s">
        <v>481</v>
      </c>
      <c r="U61" s="18" t="n">
        <v>356.76628615</v>
      </c>
      <c r="V61" s="20" t="n">
        <v>23.08344134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321.70493313</v>
      </c>
      <c r="F67" s="20" t="n">
        <v>7.70148309</v>
      </c>
      <c r="G67" s="18" t="n">
        <v>374.93392304</v>
      </c>
      <c r="H67" s="20" t="n">
        <v>3.923543</v>
      </c>
      <c r="I67" s="18" t="n">
        <v>424.20743778</v>
      </c>
      <c r="J67" s="20" t="n">
        <v>4.5584012</v>
      </c>
      <c r="K67" s="18" t="n">
        <v>446.19675444</v>
      </c>
      <c r="L67" s="20" t="n">
        <v>4.95535483</v>
      </c>
      <c r="M67" s="18" t="s">
        <v>481</v>
      </c>
      <c r="N67" s="20" t="s">
        <v>481</v>
      </c>
      <c r="O67" s="18" t="s">
        <v>481</v>
      </c>
      <c r="P67" s="20" t="s">
        <v>481</v>
      </c>
      <c r="Q67" s="18" t="s">
        <v>481</v>
      </c>
      <c r="R67" s="20" t="s">
        <v>481</v>
      </c>
      <c r="S67" s="18" t="s">
        <v>481</v>
      </c>
      <c r="T67" s="20" t="s">
        <v>481</v>
      </c>
      <c r="U67" s="18" t="n">
        <v>308.78486674</v>
      </c>
      <c r="V67" s="20" t="n">
        <v>15.14176116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515.54961497</v>
      </c>
      <c r="F70" s="20" t="n">
        <v>15.66593963</v>
      </c>
      <c r="G70" s="18" t="n">
        <v>512.99836327</v>
      </c>
      <c r="H70" s="20" t="n">
        <v>5.20839991</v>
      </c>
      <c r="I70" s="18" t="n">
        <v>511.38582303</v>
      </c>
      <c r="J70" s="20" t="n">
        <v>4.00336667</v>
      </c>
      <c r="K70" s="18" t="n">
        <v>517.09308884</v>
      </c>
      <c r="L70" s="20" t="n">
        <v>3.97577023</v>
      </c>
      <c r="M70" s="18" t="s">
        <v>481</v>
      </c>
      <c r="N70" s="20" t="s">
        <v>481</v>
      </c>
      <c r="O70" s="18" t="s">
        <v>481</v>
      </c>
      <c r="P70" s="20" t="s">
        <v>481</v>
      </c>
      <c r="Q70" s="18" t="s">
        <v>481</v>
      </c>
      <c r="R70" s="20" t="s">
        <v>481</v>
      </c>
      <c r="S70" s="18" t="s">
        <v>481</v>
      </c>
      <c r="T70" s="20" t="s">
        <v>481</v>
      </c>
      <c r="U70" s="18" t="n">
        <v>476.30394912</v>
      </c>
      <c r="V70" s="20" t="n">
        <v>19.5029256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627</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447.85399892</v>
      </c>
      <c r="F7" s="20" t="n">
        <v>11.76242896</v>
      </c>
      <c r="G7" s="18" t="n">
        <v>498.44222417</v>
      </c>
      <c r="H7" s="20" t="n">
        <v>3.73224898</v>
      </c>
      <c r="I7" s="18" t="n">
        <v>518.27386512</v>
      </c>
      <c r="J7" s="20" t="n">
        <v>2.1875656</v>
      </c>
      <c r="K7" s="18" t="n">
        <v>497.61816591</v>
      </c>
      <c r="L7" s="20" t="n">
        <v>2.61267643</v>
      </c>
      <c r="M7" s="18" t="s">
        <v>481</v>
      </c>
      <c r="N7" s="20" t="s">
        <v>481</v>
      </c>
      <c r="O7" s="18" t="s">
        <v>481</v>
      </c>
      <c r="P7" s="20" t="s">
        <v>481</v>
      </c>
      <c r="Q7" s="18" t="s">
        <v>481</v>
      </c>
      <c r="R7" s="20" t="s">
        <v>481</v>
      </c>
      <c r="S7" s="18" t="s">
        <v>481</v>
      </c>
      <c r="T7" s="20" t="s">
        <v>481</v>
      </c>
      <c r="U7" s="18" t="n">
        <v>436.12721038</v>
      </c>
      <c r="V7" s="20" t="n">
        <v>8.3202549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449.5232105</v>
      </c>
      <c r="F9" s="20" t="n">
        <v>11.23681242</v>
      </c>
      <c r="G9" s="18" t="n">
        <v>519.08370145</v>
      </c>
      <c r="H9" s="20" t="n">
        <v>4.5812549</v>
      </c>
      <c r="I9" s="18" t="n">
        <v>560.28966077</v>
      </c>
      <c r="J9" s="20" t="n">
        <v>3.06755806</v>
      </c>
      <c r="K9" s="18" t="n">
        <v>541.69306553</v>
      </c>
      <c r="L9" s="20" t="n">
        <v>5.47873599</v>
      </c>
      <c r="M9" s="18" t="s">
        <v>481</v>
      </c>
      <c r="N9" s="20" t="s">
        <v>481</v>
      </c>
      <c r="O9" s="18" t="s">
        <v>481</v>
      </c>
      <c r="P9" s="20" t="s">
        <v>481</v>
      </c>
      <c r="Q9" s="18" t="s">
        <v>481</v>
      </c>
      <c r="R9" s="20" t="s">
        <v>481</v>
      </c>
      <c r="S9" s="18" t="s">
        <v>481</v>
      </c>
      <c r="T9" s="20" t="s">
        <v>481</v>
      </c>
      <c r="U9" s="18" t="n">
        <v>454.00663832</v>
      </c>
      <c r="V9" s="20" t="n">
        <v>16.51432453</v>
      </c>
    </row>
    <row r="10" spans="1:22">
      <c r="A10" s="15" t="s">
        <v>485</v>
      </c>
      <c r="B10" s="17" t="n">
        <v>13082</v>
      </c>
      <c r="C10" s="18">
        <f>(313.0/B10*100)</f>
        <v/>
      </c>
      <c r="D10" s="19" t="n">
        <v>12769</v>
      </c>
      <c r="E10" s="18" t="n">
        <v>487.11580375</v>
      </c>
      <c r="F10" s="20" t="n">
        <v>10.90433531</v>
      </c>
      <c r="G10" s="18" t="n">
        <v>531.25000983</v>
      </c>
      <c r="H10" s="20" t="n">
        <v>7.58485554</v>
      </c>
      <c r="I10" s="18" t="n">
        <v>548.49761545</v>
      </c>
      <c r="J10" s="20" t="n">
        <v>5.00463031</v>
      </c>
      <c r="K10" s="18" t="n">
        <v>525.18960108</v>
      </c>
      <c r="L10" s="20" t="n">
        <v>6.32342881</v>
      </c>
      <c r="M10" s="18" t="s">
        <v>481</v>
      </c>
      <c r="N10" s="20" t="s">
        <v>481</v>
      </c>
      <c r="O10" s="18" t="s">
        <v>481</v>
      </c>
      <c r="P10" s="20" t="s">
        <v>481</v>
      </c>
      <c r="Q10" s="18" t="s">
        <v>481</v>
      </c>
      <c r="R10" s="20" t="s">
        <v>481</v>
      </c>
      <c r="S10" s="18" t="s">
        <v>481</v>
      </c>
      <c r="T10" s="20" t="s">
        <v>481</v>
      </c>
      <c r="U10" s="18" t="n">
        <v>469.62951737</v>
      </c>
      <c r="V10" s="20" t="n">
        <v>10.53522993</v>
      </c>
    </row>
    <row r="11" spans="1:22">
      <c r="A11" s="15" t="s">
        <v>486</v>
      </c>
      <c r="B11" s="17" t="n">
        <v>7053</v>
      </c>
      <c r="C11" s="18">
        <f>(45.0/B11*100)</f>
        <v/>
      </c>
      <c r="D11" s="19" t="n">
        <v>7008</v>
      </c>
      <c r="E11" s="18" t="n">
        <v>414.46437423</v>
      </c>
      <c r="F11" s="20" t="n">
        <v>5.22355843</v>
      </c>
      <c r="G11" s="18" t="n">
        <v>437.21811525</v>
      </c>
      <c r="H11" s="20" t="n">
        <v>4.52458326</v>
      </c>
      <c r="I11" s="18" t="n">
        <v>452.93756593</v>
      </c>
      <c r="J11" s="20" t="n">
        <v>6.20520924</v>
      </c>
      <c r="K11" s="18" t="n">
        <v>451.75438044</v>
      </c>
      <c r="L11" s="20" t="n">
        <v>7.43541763</v>
      </c>
      <c r="M11" s="18" t="s">
        <v>481</v>
      </c>
      <c r="N11" s="20" t="s">
        <v>481</v>
      </c>
      <c r="O11" s="18" t="s">
        <v>481</v>
      </c>
      <c r="P11" s="20" t="s">
        <v>481</v>
      </c>
      <c r="Q11" s="18" t="s">
        <v>481</v>
      </c>
      <c r="R11" s="20" t="s">
        <v>481</v>
      </c>
      <c r="S11" s="18" t="s">
        <v>481</v>
      </c>
      <c r="T11" s="20" t="s">
        <v>481</v>
      </c>
      <c r="U11" s="18" t="n">
        <v>385.94652827</v>
      </c>
      <c r="V11" s="20" t="n">
        <v>12.40727765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446.97648834</v>
      </c>
      <c r="F23" s="20" t="n">
        <v>11.06705241</v>
      </c>
      <c r="G23" s="18" t="n">
        <v>479.01201162</v>
      </c>
      <c r="H23" s="20" t="n">
        <v>5.01221287</v>
      </c>
      <c r="I23" s="18" t="n">
        <v>491.18427703</v>
      </c>
      <c r="J23" s="20" t="n">
        <v>3.42317913</v>
      </c>
      <c r="K23" s="18" t="n">
        <v>481.92960109</v>
      </c>
      <c r="L23" s="20" t="n">
        <v>5.92182329</v>
      </c>
      <c r="M23" s="18" t="s">
        <v>481</v>
      </c>
      <c r="N23" s="20" t="s">
        <v>481</v>
      </c>
      <c r="O23" s="18" t="s">
        <v>481</v>
      </c>
      <c r="P23" s="20" t="s">
        <v>481</v>
      </c>
      <c r="Q23" s="18" t="s">
        <v>481</v>
      </c>
      <c r="R23" s="20" t="s">
        <v>481</v>
      </c>
      <c r="S23" s="18" t="s">
        <v>481</v>
      </c>
      <c r="T23" s="20" t="s">
        <v>481</v>
      </c>
      <c r="U23" s="18" t="n">
        <v>418.92945482</v>
      </c>
      <c r="V23" s="20" t="n">
        <v>16.17594666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469.8811808</v>
      </c>
      <c r="F29" s="20" t="n">
        <v>13.74422042</v>
      </c>
      <c r="G29" s="18" t="n">
        <v>505.0745479</v>
      </c>
      <c r="H29" s="20" t="n">
        <v>4.69007952</v>
      </c>
      <c r="I29" s="18" t="n">
        <v>520.09813167</v>
      </c>
      <c r="J29" s="20" t="n">
        <v>3.21326594</v>
      </c>
      <c r="K29" s="18" t="n">
        <v>499.01689039</v>
      </c>
      <c r="L29" s="20" t="n">
        <v>8.56506064</v>
      </c>
      <c r="M29" s="18" t="s">
        <v>481</v>
      </c>
      <c r="N29" s="20" t="s">
        <v>481</v>
      </c>
      <c r="O29" s="18" t="s">
        <v>481</v>
      </c>
      <c r="P29" s="20" t="s">
        <v>481</v>
      </c>
      <c r="Q29" s="18" t="s">
        <v>481</v>
      </c>
      <c r="R29" s="20" t="s">
        <v>481</v>
      </c>
      <c r="S29" s="18" t="s">
        <v>481</v>
      </c>
      <c r="T29" s="20" t="s">
        <v>481</v>
      </c>
      <c r="U29" s="18" t="n">
        <v>421.6526647</v>
      </c>
      <c r="V29" s="20" t="n">
        <v>19.30889385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457.31265891</v>
      </c>
      <c r="F32" s="20" t="n">
        <v>5.80211833</v>
      </c>
      <c r="G32" s="18" t="n">
        <v>486.77750994</v>
      </c>
      <c r="H32" s="20" t="n">
        <v>3.77390147</v>
      </c>
      <c r="I32" s="18" t="n">
        <v>495.64146299</v>
      </c>
      <c r="J32" s="20" t="n">
        <v>3.64207592</v>
      </c>
      <c r="K32" s="18" t="n">
        <v>480.77576282</v>
      </c>
      <c r="L32" s="20" t="n">
        <v>5.71472228</v>
      </c>
      <c r="M32" s="18" t="s">
        <v>481</v>
      </c>
      <c r="N32" s="20" t="s">
        <v>481</v>
      </c>
      <c r="O32" s="18" t="s">
        <v>481</v>
      </c>
      <c r="P32" s="20" t="s">
        <v>481</v>
      </c>
      <c r="Q32" s="18" t="s">
        <v>481</v>
      </c>
      <c r="R32" s="20" t="s">
        <v>481</v>
      </c>
      <c r="S32" s="18" t="s">
        <v>481</v>
      </c>
      <c r="T32" s="20" t="s">
        <v>481</v>
      </c>
      <c r="U32" s="18" t="n">
        <v>439.76551634</v>
      </c>
      <c r="V32" s="20" t="n">
        <v>18.20810438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405.95813773</v>
      </c>
      <c r="F34" s="20" t="n">
        <v>11.15425701</v>
      </c>
      <c r="G34" s="18" t="n">
        <v>453.51221546</v>
      </c>
      <c r="H34" s="20" t="n">
        <v>4.92413233</v>
      </c>
      <c r="I34" s="18" t="n">
        <v>461.95649745</v>
      </c>
      <c r="J34" s="20" t="n">
        <v>5.32987807</v>
      </c>
      <c r="K34" s="18" t="n">
        <v>437.80490074</v>
      </c>
      <c r="L34" s="20" t="n">
        <v>6.24255235</v>
      </c>
      <c r="M34" s="18" t="s">
        <v>481</v>
      </c>
      <c r="N34" s="20" t="s">
        <v>481</v>
      </c>
      <c r="O34" s="18" t="s">
        <v>481</v>
      </c>
      <c r="P34" s="20" t="s">
        <v>481</v>
      </c>
      <c r="Q34" s="18" t="s">
        <v>481</v>
      </c>
      <c r="R34" s="20" t="s">
        <v>481</v>
      </c>
      <c r="S34" s="18" t="s">
        <v>481</v>
      </c>
      <c r="T34" s="20" t="s">
        <v>481</v>
      </c>
      <c r="U34" s="18" t="n">
        <v>340.68455257</v>
      </c>
      <c r="V34" s="20" t="n">
        <v>21.28506499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421.91602889</v>
      </c>
      <c r="F36" s="20" t="n">
        <v>9.861958660000001</v>
      </c>
      <c r="G36" s="18" t="n">
        <v>467.39988064</v>
      </c>
      <c r="H36" s="20" t="n">
        <v>4.36652283</v>
      </c>
      <c r="I36" s="18" t="n">
        <v>479.19232198</v>
      </c>
      <c r="J36" s="20" t="n">
        <v>3.77199987</v>
      </c>
      <c r="K36" s="18" t="n">
        <v>465.14017118</v>
      </c>
      <c r="L36" s="20" t="n">
        <v>5.66176473</v>
      </c>
      <c r="M36" s="18" t="s">
        <v>481</v>
      </c>
      <c r="N36" s="20" t="s">
        <v>481</v>
      </c>
      <c r="O36" s="18" t="s">
        <v>481</v>
      </c>
      <c r="P36" s="20" t="s">
        <v>481</v>
      </c>
      <c r="Q36" s="18" t="s">
        <v>481</v>
      </c>
      <c r="R36" s="20" t="s">
        <v>481</v>
      </c>
      <c r="S36" s="18" t="s">
        <v>481</v>
      </c>
      <c r="T36" s="20" t="s">
        <v>481</v>
      </c>
      <c r="U36" s="18" t="n">
        <v>416.99528231</v>
      </c>
      <c r="V36" s="20" t="n">
        <v>13.50599185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425.63131492</v>
      </c>
      <c r="F41" s="20" t="n">
        <v>15.75497704</v>
      </c>
      <c r="G41" s="18" t="n">
        <v>454.46133579</v>
      </c>
      <c r="H41" s="20" t="n">
        <v>6.76734969</v>
      </c>
      <c r="I41" s="18" t="n">
        <v>489.88980844</v>
      </c>
      <c r="J41" s="20" t="n">
        <v>4.47180388</v>
      </c>
      <c r="K41" s="18" t="n">
        <v>505.03576313</v>
      </c>
      <c r="L41" s="20" t="n">
        <v>4.17994301</v>
      </c>
      <c r="M41" s="18" t="s">
        <v>481</v>
      </c>
      <c r="N41" s="20" t="s">
        <v>481</v>
      </c>
      <c r="O41" s="18" t="s">
        <v>481</v>
      </c>
      <c r="P41" s="20" t="s">
        <v>481</v>
      </c>
      <c r="Q41" s="18" t="s">
        <v>481</v>
      </c>
      <c r="R41" s="20" t="s">
        <v>481</v>
      </c>
      <c r="S41" s="18" t="s">
        <v>481</v>
      </c>
      <c r="T41" s="20" t="s">
        <v>481</v>
      </c>
      <c r="U41" s="18" t="n">
        <v>428.89047087</v>
      </c>
      <c r="V41" s="20" t="n">
        <v>13.18695399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373.78777079</v>
      </c>
      <c r="F46" s="20" t="n">
        <v>3.42045163</v>
      </c>
      <c r="G46" s="18" t="n">
        <v>404.90795607</v>
      </c>
      <c r="H46" s="20" t="n">
        <v>4.63241657</v>
      </c>
      <c r="I46" s="18" t="n">
        <v>437.66162684</v>
      </c>
      <c r="J46" s="20" t="n">
        <v>7.50572603</v>
      </c>
      <c r="K46" s="18" t="n">
        <v>423.06386684</v>
      </c>
      <c r="L46" s="20" t="n">
        <v>11.22880403</v>
      </c>
      <c r="M46" s="18" t="s">
        <v>481</v>
      </c>
      <c r="N46" s="20" t="s">
        <v>481</v>
      </c>
      <c r="O46" s="18" t="s">
        <v>481</v>
      </c>
      <c r="P46" s="20" t="s">
        <v>481</v>
      </c>
      <c r="Q46" s="18" t="s">
        <v>481</v>
      </c>
      <c r="R46" s="20" t="s">
        <v>481</v>
      </c>
      <c r="S46" s="18" t="s">
        <v>481</v>
      </c>
      <c r="T46" s="20" t="s">
        <v>481</v>
      </c>
      <c r="U46" s="18" t="n">
        <v>346.84403675</v>
      </c>
      <c r="V46" s="20" t="n">
        <v>7.65160632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543.5060719000001</v>
      </c>
      <c r="F48" s="20" t="n">
        <v>6.09073986</v>
      </c>
      <c r="G48" s="18" t="n">
        <v>591.76038039</v>
      </c>
      <c r="H48" s="20" t="n">
        <v>6.77821386</v>
      </c>
      <c r="I48" s="18" t="n">
        <v>604.63690397</v>
      </c>
      <c r="J48" s="20" t="n">
        <v>9.89918658</v>
      </c>
      <c r="K48" s="18" t="n">
        <v>592.76455679</v>
      </c>
      <c r="L48" s="20" t="n">
        <v>16.08239713</v>
      </c>
      <c r="M48" s="18" t="s">
        <v>481</v>
      </c>
      <c r="N48" s="20" t="s">
        <v>481</v>
      </c>
      <c r="O48" s="18" t="s">
        <v>481</v>
      </c>
      <c r="P48" s="20" t="s">
        <v>481</v>
      </c>
      <c r="Q48" s="18" t="s">
        <v>481</v>
      </c>
      <c r="R48" s="20" t="s">
        <v>481</v>
      </c>
      <c r="S48" s="18" t="s">
        <v>481</v>
      </c>
      <c r="T48" s="20" t="s">
        <v>481</v>
      </c>
      <c r="U48" s="18" t="n">
        <v>501.50133833</v>
      </c>
      <c r="V48" s="20" t="n">
        <v>16.00105343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413.62753512</v>
      </c>
      <c r="F61" s="20" t="n">
        <v>5.77950349</v>
      </c>
      <c r="G61" s="18" t="n">
        <v>452.95702403</v>
      </c>
      <c r="H61" s="20" t="n">
        <v>3.42082922</v>
      </c>
      <c r="I61" s="18" t="n">
        <v>465.1195463</v>
      </c>
      <c r="J61" s="20" t="n">
        <v>4.46950867</v>
      </c>
      <c r="K61" s="18" t="n">
        <v>439.65288301</v>
      </c>
      <c r="L61" s="20" t="n">
        <v>6.08715165</v>
      </c>
      <c r="M61" s="18" t="s">
        <v>481</v>
      </c>
      <c r="N61" s="20" t="s">
        <v>481</v>
      </c>
      <c r="O61" s="18" t="s">
        <v>481</v>
      </c>
      <c r="P61" s="20" t="s">
        <v>481</v>
      </c>
      <c r="Q61" s="18" t="s">
        <v>481</v>
      </c>
      <c r="R61" s="20" t="s">
        <v>481</v>
      </c>
      <c r="S61" s="18" t="s">
        <v>481</v>
      </c>
      <c r="T61" s="20" t="s">
        <v>481</v>
      </c>
      <c r="U61" s="18" t="n">
        <v>369.54945624</v>
      </c>
      <c r="V61" s="20" t="n">
        <v>15.33699223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394.67838824</v>
      </c>
      <c r="F67" s="20" t="n">
        <v>3.677319</v>
      </c>
      <c r="G67" s="18" t="n">
        <v>431.86460764</v>
      </c>
      <c r="H67" s="20" t="n">
        <v>5.67834005</v>
      </c>
      <c r="I67" s="18" t="n">
        <v>432.53403215</v>
      </c>
      <c r="J67" s="20" t="n">
        <v>8.95506812</v>
      </c>
      <c r="K67" s="18" t="n">
        <v>401.83776824</v>
      </c>
      <c r="L67" s="20" t="n">
        <v>12.73157531</v>
      </c>
      <c r="M67" s="18" t="s">
        <v>481</v>
      </c>
      <c r="N67" s="20" t="s">
        <v>481</v>
      </c>
      <c r="O67" s="18" t="s">
        <v>481</v>
      </c>
      <c r="P67" s="20" t="s">
        <v>481</v>
      </c>
      <c r="Q67" s="18" t="s">
        <v>481</v>
      </c>
      <c r="R67" s="20" t="s">
        <v>481</v>
      </c>
      <c r="S67" s="18" t="s">
        <v>481</v>
      </c>
      <c r="T67" s="20" t="s">
        <v>481</v>
      </c>
      <c r="U67" s="18" t="n">
        <v>352.61714102</v>
      </c>
      <c r="V67" s="20" t="n">
        <v>8.83719335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510.42711774</v>
      </c>
      <c r="F70" s="20" t="n">
        <v>5.66420815</v>
      </c>
      <c r="G70" s="18" t="n">
        <v>514.37882588</v>
      </c>
      <c r="H70" s="20" t="n">
        <v>3.49920401</v>
      </c>
      <c r="I70" s="18" t="n">
        <v>521.37196188</v>
      </c>
      <c r="J70" s="20" t="n">
        <v>5.12457288</v>
      </c>
      <c r="K70" s="18" t="n">
        <v>500.47698314</v>
      </c>
      <c r="L70" s="20" t="n">
        <v>8.2226629</v>
      </c>
      <c r="M70" s="18" t="s">
        <v>481</v>
      </c>
      <c r="N70" s="20" t="s">
        <v>481</v>
      </c>
      <c r="O70" s="18" t="s">
        <v>481</v>
      </c>
      <c r="P70" s="20" t="s">
        <v>481</v>
      </c>
      <c r="Q70" s="18" t="s">
        <v>481</v>
      </c>
      <c r="R70" s="20" t="s">
        <v>481</v>
      </c>
      <c r="S70" s="18" t="s">
        <v>481</v>
      </c>
      <c r="T70" s="20" t="s">
        <v>481</v>
      </c>
      <c r="U70" s="18" t="n">
        <v>495.60366311</v>
      </c>
      <c r="V70" s="20" t="n">
        <v>13.38130483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628</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430.05520476</v>
      </c>
      <c r="F7" s="20" t="n">
        <v>6.32861868</v>
      </c>
      <c r="G7" s="18" t="n">
        <v>490.30023515</v>
      </c>
      <c r="H7" s="20" t="n">
        <v>2.61826721</v>
      </c>
      <c r="I7" s="18" t="n">
        <v>516.02014693</v>
      </c>
      <c r="J7" s="20" t="n">
        <v>2.31874673</v>
      </c>
      <c r="K7" s="18" t="n">
        <v>520.1961796000001</v>
      </c>
      <c r="L7" s="20" t="n">
        <v>3.73644035</v>
      </c>
      <c r="M7" s="18" t="s">
        <v>481</v>
      </c>
      <c r="N7" s="20" t="s">
        <v>481</v>
      </c>
      <c r="O7" s="18" t="s">
        <v>481</v>
      </c>
      <c r="P7" s="20" t="s">
        <v>481</v>
      </c>
      <c r="Q7" s="18" t="s">
        <v>481</v>
      </c>
      <c r="R7" s="20" t="s">
        <v>481</v>
      </c>
      <c r="S7" s="18" t="s">
        <v>481</v>
      </c>
      <c r="T7" s="20" t="s">
        <v>481</v>
      </c>
      <c r="U7" s="18" t="n">
        <v>437.04916772</v>
      </c>
      <c r="V7" s="20" t="n">
        <v>10.99464412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478.16483341</v>
      </c>
      <c r="F9" s="20" t="n">
        <v>8.70584648</v>
      </c>
      <c r="G9" s="18" t="n">
        <v>541.88349714</v>
      </c>
      <c r="H9" s="20" t="n">
        <v>2.96726461</v>
      </c>
      <c r="I9" s="18" t="n">
        <v>558.27873657</v>
      </c>
      <c r="J9" s="20" t="n">
        <v>4.44934135</v>
      </c>
      <c r="K9" s="18" t="n">
        <v>512.92699741</v>
      </c>
      <c r="L9" s="20" t="n">
        <v>10.4101779</v>
      </c>
      <c r="M9" s="18" t="s">
        <v>481</v>
      </c>
      <c r="N9" s="20" t="s">
        <v>481</v>
      </c>
      <c r="O9" s="18" t="s">
        <v>481</v>
      </c>
      <c r="P9" s="20" t="s">
        <v>481</v>
      </c>
      <c r="Q9" s="18" t="s">
        <v>481</v>
      </c>
      <c r="R9" s="20" t="s">
        <v>481</v>
      </c>
      <c r="S9" s="18" t="s">
        <v>481</v>
      </c>
      <c r="T9" s="20" t="s">
        <v>481</v>
      </c>
      <c r="U9" s="18" t="n">
        <v>478.18658177</v>
      </c>
      <c r="V9" s="20" t="n">
        <v>16.07067386</v>
      </c>
    </row>
    <row r="10" spans="1:22">
      <c r="A10" s="15" t="s">
        <v>485</v>
      </c>
      <c r="B10" s="17" t="n">
        <v>13082</v>
      </c>
      <c r="C10" s="18">
        <f>(313.0/B10*100)</f>
        <v/>
      </c>
      <c r="D10" s="19" t="n">
        <v>12769</v>
      </c>
      <c r="E10" s="18" t="n">
        <v>451.68619196</v>
      </c>
      <c r="F10" s="20" t="n">
        <v>42.99795992</v>
      </c>
      <c r="G10" s="18" t="n">
        <v>518.76246477</v>
      </c>
      <c r="H10" s="20" t="n">
        <v>6.10514907</v>
      </c>
      <c r="I10" s="18" t="n">
        <v>534.64367037</v>
      </c>
      <c r="J10" s="20" t="n">
        <v>4.64919378</v>
      </c>
      <c r="K10" s="18" t="n">
        <v>548.41025064</v>
      </c>
      <c r="L10" s="20" t="n">
        <v>5.78346433</v>
      </c>
      <c r="M10" s="18" t="s">
        <v>481</v>
      </c>
      <c r="N10" s="20" t="s">
        <v>481</v>
      </c>
      <c r="O10" s="18" t="s">
        <v>481</v>
      </c>
      <c r="P10" s="20" t="s">
        <v>481</v>
      </c>
      <c r="Q10" s="18" t="s">
        <v>481</v>
      </c>
      <c r="R10" s="20" t="s">
        <v>481</v>
      </c>
      <c r="S10" s="18" t="s">
        <v>481</v>
      </c>
      <c r="T10" s="20" t="s">
        <v>481</v>
      </c>
      <c r="U10" s="18" t="n">
        <v>473.10221563</v>
      </c>
      <c r="V10" s="20" t="n">
        <v>18.26035313</v>
      </c>
    </row>
    <row r="11" spans="1:22">
      <c r="A11" s="15" t="s">
        <v>486</v>
      </c>
      <c r="B11" s="17" t="n">
        <v>7053</v>
      </c>
      <c r="C11" s="18">
        <f>(45.0/B11*100)</f>
        <v/>
      </c>
      <c r="D11" s="19" t="n">
        <v>7008</v>
      </c>
      <c r="E11" s="18" t="n">
        <v>365.45556322</v>
      </c>
      <c r="F11" s="20" t="n">
        <v>15.24340273</v>
      </c>
      <c r="G11" s="18" t="n">
        <v>423.07661747</v>
      </c>
      <c r="H11" s="20" t="n">
        <v>4.20741467</v>
      </c>
      <c r="I11" s="18" t="n">
        <v>446.76389975</v>
      </c>
      <c r="J11" s="20" t="n">
        <v>4.83014077</v>
      </c>
      <c r="K11" s="18" t="n">
        <v>499.07702771</v>
      </c>
      <c r="L11" s="20" t="n">
        <v>7.18878286</v>
      </c>
      <c r="M11" s="18" t="s">
        <v>481</v>
      </c>
      <c r="N11" s="20" t="s">
        <v>481</v>
      </c>
      <c r="O11" s="18" t="s">
        <v>481</v>
      </c>
      <c r="P11" s="20" t="s">
        <v>481</v>
      </c>
      <c r="Q11" s="18" t="s">
        <v>481</v>
      </c>
      <c r="R11" s="20" t="s">
        <v>481</v>
      </c>
      <c r="S11" s="18" t="s">
        <v>481</v>
      </c>
      <c r="T11" s="20" t="s">
        <v>481</v>
      </c>
      <c r="U11" s="18" t="n">
        <v>397.9130773</v>
      </c>
      <c r="V11" s="20" t="n">
        <v>14.0296615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438.12610224</v>
      </c>
      <c r="F23" s="20" t="n">
        <v>17.94406357</v>
      </c>
      <c r="G23" s="18" t="n">
        <v>469.58197094</v>
      </c>
      <c r="H23" s="20" t="n">
        <v>3.66637147</v>
      </c>
      <c r="I23" s="18" t="n">
        <v>491.63225508</v>
      </c>
      <c r="J23" s="20" t="n">
        <v>3.67421034</v>
      </c>
      <c r="K23" s="18" t="n">
        <v>498.99469612</v>
      </c>
      <c r="L23" s="20" t="n">
        <v>3.905841</v>
      </c>
      <c r="M23" s="18" t="s">
        <v>481</v>
      </c>
      <c r="N23" s="20" t="s">
        <v>481</v>
      </c>
      <c r="O23" s="18" t="s">
        <v>481</v>
      </c>
      <c r="P23" s="20" t="s">
        <v>481</v>
      </c>
      <c r="Q23" s="18" t="s">
        <v>481</v>
      </c>
      <c r="R23" s="20" t="s">
        <v>481</v>
      </c>
      <c r="S23" s="18" t="s">
        <v>481</v>
      </c>
      <c r="T23" s="20" t="s">
        <v>481</v>
      </c>
      <c r="U23" s="18" t="n">
        <v>440.63176789</v>
      </c>
      <c r="V23" s="20" t="n">
        <v>13.61557487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402.56790943</v>
      </c>
      <c r="F29" s="20" t="n">
        <v>42.41685842</v>
      </c>
      <c r="G29" s="18" t="n">
        <v>506.43483138</v>
      </c>
      <c r="H29" s="20" t="n">
        <v>3.55779929</v>
      </c>
      <c r="I29" s="18" t="n">
        <v>526.96158114</v>
      </c>
      <c r="J29" s="20" t="n">
        <v>5.28443253</v>
      </c>
      <c r="K29" s="18" t="n">
        <v>511.05124324</v>
      </c>
      <c r="L29" s="20" t="n">
        <v>14.51461323</v>
      </c>
      <c r="M29" s="18" t="s">
        <v>481</v>
      </c>
      <c r="N29" s="20" t="s">
        <v>481</v>
      </c>
      <c r="O29" s="18" t="s">
        <v>481</v>
      </c>
      <c r="P29" s="20" t="s">
        <v>481</v>
      </c>
      <c r="Q29" s="18" t="s">
        <v>481</v>
      </c>
      <c r="R29" s="20" t="s">
        <v>481</v>
      </c>
      <c r="S29" s="18" t="s">
        <v>481</v>
      </c>
      <c r="T29" s="20" t="s">
        <v>481</v>
      </c>
      <c r="U29" s="18" t="n">
        <v>485.31597246</v>
      </c>
      <c r="V29" s="20" t="n">
        <v>14.57448563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460.42450323</v>
      </c>
      <c r="F32" s="20" t="n">
        <v>22.10215908</v>
      </c>
      <c r="G32" s="18" t="n">
        <v>480.34344054</v>
      </c>
      <c r="H32" s="20" t="n">
        <v>3.43175137</v>
      </c>
      <c r="I32" s="18" t="n">
        <v>494.76620257</v>
      </c>
      <c r="J32" s="20" t="n">
        <v>4.42937234</v>
      </c>
      <c r="K32" s="18" t="n">
        <v>500.76055554</v>
      </c>
      <c r="L32" s="20" t="n">
        <v>7.43302349</v>
      </c>
      <c r="M32" s="18" t="s">
        <v>481</v>
      </c>
      <c r="N32" s="20" t="s">
        <v>481</v>
      </c>
      <c r="O32" s="18" t="s">
        <v>481</v>
      </c>
      <c r="P32" s="20" t="s">
        <v>481</v>
      </c>
      <c r="Q32" s="18" t="s">
        <v>481</v>
      </c>
      <c r="R32" s="20" t="s">
        <v>481</v>
      </c>
      <c r="S32" s="18" t="s">
        <v>481</v>
      </c>
      <c r="T32" s="20" t="s">
        <v>481</v>
      </c>
      <c r="U32" s="18" t="n">
        <v>427.50678081</v>
      </c>
      <c r="V32" s="20" t="n">
        <v>13.6830837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375.55162832</v>
      </c>
      <c r="F34" s="20" t="n">
        <v>28.71741101</v>
      </c>
      <c r="G34" s="18" t="n">
        <v>444.65025328</v>
      </c>
      <c r="H34" s="20" t="n">
        <v>4.74311896</v>
      </c>
      <c r="I34" s="18" t="n">
        <v>463.15316096</v>
      </c>
      <c r="J34" s="20" t="n">
        <v>5.52794733</v>
      </c>
      <c r="K34" s="18" t="n">
        <v>437.86906683</v>
      </c>
      <c r="L34" s="20" t="n">
        <v>9.387580740000001</v>
      </c>
      <c r="M34" s="18" t="s">
        <v>481</v>
      </c>
      <c r="N34" s="20" t="s">
        <v>481</v>
      </c>
      <c r="O34" s="18" t="s">
        <v>481</v>
      </c>
      <c r="P34" s="20" t="s">
        <v>481</v>
      </c>
      <c r="Q34" s="18" t="s">
        <v>481</v>
      </c>
      <c r="R34" s="20" t="s">
        <v>481</v>
      </c>
      <c r="S34" s="18" t="s">
        <v>481</v>
      </c>
      <c r="T34" s="20" t="s">
        <v>481</v>
      </c>
      <c r="U34" s="18" t="n">
        <v>364.08185079</v>
      </c>
      <c r="V34" s="20" t="n">
        <v>16.01849301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434.50104779</v>
      </c>
      <c r="F36" s="20" t="n">
        <v>15.11122286</v>
      </c>
      <c r="G36" s="18" t="n">
        <v>447.23981255</v>
      </c>
      <c r="H36" s="20" t="n">
        <v>4.83290949</v>
      </c>
      <c r="I36" s="18" t="n">
        <v>477.491327</v>
      </c>
      <c r="J36" s="20" t="n">
        <v>3.32475767</v>
      </c>
      <c r="K36" s="18" t="n">
        <v>489.45071676</v>
      </c>
      <c r="L36" s="20" t="n">
        <v>5.21895255</v>
      </c>
      <c r="M36" s="18" t="s">
        <v>481</v>
      </c>
      <c r="N36" s="20" t="s">
        <v>481</v>
      </c>
      <c r="O36" s="18" t="s">
        <v>481</v>
      </c>
      <c r="P36" s="20" t="s">
        <v>481</v>
      </c>
      <c r="Q36" s="18" t="s">
        <v>481</v>
      </c>
      <c r="R36" s="20" t="s">
        <v>481</v>
      </c>
      <c r="S36" s="18" t="s">
        <v>481</v>
      </c>
      <c r="T36" s="20" t="s">
        <v>481</v>
      </c>
      <c r="U36" s="18" t="n">
        <v>415.67339207</v>
      </c>
      <c r="V36" s="20" t="n">
        <v>12.25765802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387.20488193</v>
      </c>
      <c r="F41" s="20" t="n">
        <v>23.96475998</v>
      </c>
      <c r="G41" s="18" t="n">
        <v>466.21463693</v>
      </c>
      <c r="H41" s="20" t="n">
        <v>5.10288943</v>
      </c>
      <c r="I41" s="18" t="n">
        <v>494.45246779</v>
      </c>
      <c r="J41" s="20" t="n">
        <v>4.42666483</v>
      </c>
      <c r="K41" s="18" t="n">
        <v>508.79758533</v>
      </c>
      <c r="L41" s="20" t="n">
        <v>4.7659731</v>
      </c>
      <c r="M41" s="18" t="s">
        <v>481</v>
      </c>
      <c r="N41" s="20" t="s">
        <v>481</v>
      </c>
      <c r="O41" s="18" t="s">
        <v>481</v>
      </c>
      <c r="P41" s="20" t="s">
        <v>481</v>
      </c>
      <c r="Q41" s="18" t="s">
        <v>481</v>
      </c>
      <c r="R41" s="20" t="s">
        <v>481</v>
      </c>
      <c r="S41" s="18" t="s">
        <v>481</v>
      </c>
      <c r="T41" s="20" t="s">
        <v>481</v>
      </c>
      <c r="U41" s="18" t="n">
        <v>405.50440175</v>
      </c>
      <c r="V41" s="20" t="n">
        <v>15.32102237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357.05494555</v>
      </c>
      <c r="F46" s="20" t="n">
        <v>5.29562428</v>
      </c>
      <c r="G46" s="18" t="n">
        <v>385.22694879</v>
      </c>
      <c r="H46" s="20" t="n">
        <v>4.14304277</v>
      </c>
      <c r="I46" s="18" t="n">
        <v>416.66576892</v>
      </c>
      <c r="J46" s="20" t="n">
        <v>5.36709641</v>
      </c>
      <c r="K46" s="18" t="n">
        <v>430.03407325</v>
      </c>
      <c r="L46" s="20" t="n">
        <v>8.39101252</v>
      </c>
      <c r="M46" s="18" t="s">
        <v>481</v>
      </c>
      <c r="N46" s="20" t="s">
        <v>481</v>
      </c>
      <c r="O46" s="18" t="s">
        <v>481</v>
      </c>
      <c r="P46" s="20" t="s">
        <v>481</v>
      </c>
      <c r="Q46" s="18" t="s">
        <v>481</v>
      </c>
      <c r="R46" s="20" t="s">
        <v>481</v>
      </c>
      <c r="S46" s="18" t="s">
        <v>481</v>
      </c>
      <c r="T46" s="20" t="s">
        <v>481</v>
      </c>
      <c r="U46" s="18" t="n">
        <v>331.54782991</v>
      </c>
      <c r="V46" s="20" t="n">
        <v>7.75215961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513.84281318</v>
      </c>
      <c r="F48" s="20" t="n">
        <v>6.51174788</v>
      </c>
      <c r="G48" s="18" t="n">
        <v>582.19513698</v>
      </c>
      <c r="H48" s="20" t="n">
        <v>5.9458444</v>
      </c>
      <c r="I48" s="18" t="n">
        <v>610.88646378</v>
      </c>
      <c r="J48" s="20" t="n">
        <v>8.355592420000001</v>
      </c>
      <c r="K48" s="18" t="n">
        <v>562.67014881</v>
      </c>
      <c r="L48" s="20" t="n">
        <v>8.769313289999999</v>
      </c>
      <c r="M48" s="18" t="s">
        <v>481</v>
      </c>
      <c r="N48" s="20" t="s">
        <v>481</v>
      </c>
      <c r="O48" s="18" t="s">
        <v>481</v>
      </c>
      <c r="P48" s="20" t="s">
        <v>481</v>
      </c>
      <c r="Q48" s="18" t="s">
        <v>481</v>
      </c>
      <c r="R48" s="20" t="s">
        <v>481</v>
      </c>
      <c r="S48" s="18" t="s">
        <v>481</v>
      </c>
      <c r="T48" s="20" t="s">
        <v>481</v>
      </c>
      <c r="U48" s="18" t="n">
        <v>495.16655379</v>
      </c>
      <c r="V48" s="20" t="n">
        <v>25.56472911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400.3859197</v>
      </c>
      <c r="F61" s="20" t="n">
        <v>9.34800156</v>
      </c>
      <c r="G61" s="18" t="n">
        <v>449.89974359</v>
      </c>
      <c r="H61" s="20" t="n">
        <v>2.85768566</v>
      </c>
      <c r="I61" s="18" t="n">
        <v>467.30803515</v>
      </c>
      <c r="J61" s="20" t="n">
        <v>5.93649865</v>
      </c>
      <c r="K61" s="18" t="n">
        <v>449.13008118</v>
      </c>
      <c r="L61" s="20" t="n">
        <v>11.19291747</v>
      </c>
      <c r="M61" s="18" t="s">
        <v>481</v>
      </c>
      <c r="N61" s="20" t="s">
        <v>481</v>
      </c>
      <c r="O61" s="18" t="s">
        <v>481</v>
      </c>
      <c r="P61" s="20" t="s">
        <v>481</v>
      </c>
      <c r="Q61" s="18" t="s">
        <v>481</v>
      </c>
      <c r="R61" s="20" t="s">
        <v>481</v>
      </c>
      <c r="S61" s="18" t="s">
        <v>481</v>
      </c>
      <c r="T61" s="20" t="s">
        <v>481</v>
      </c>
      <c r="U61" s="18" t="n">
        <v>374.66978266</v>
      </c>
      <c r="V61" s="20" t="n">
        <v>16.91353469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350.31539987</v>
      </c>
      <c r="F67" s="20" t="n">
        <v>4.39811923</v>
      </c>
      <c r="G67" s="18" t="n">
        <v>405.5964243</v>
      </c>
      <c r="H67" s="20" t="n">
        <v>3.94238598</v>
      </c>
      <c r="I67" s="18" t="n">
        <v>439.57407174</v>
      </c>
      <c r="J67" s="20" t="n">
        <v>4.89803257</v>
      </c>
      <c r="K67" s="18" t="n">
        <v>450.38146345</v>
      </c>
      <c r="L67" s="20" t="n">
        <v>8.703496660000001</v>
      </c>
      <c r="M67" s="18" t="s">
        <v>481</v>
      </c>
      <c r="N67" s="20" t="s">
        <v>481</v>
      </c>
      <c r="O67" s="18" t="s">
        <v>481</v>
      </c>
      <c r="P67" s="20" t="s">
        <v>481</v>
      </c>
      <c r="Q67" s="18" t="s">
        <v>481</v>
      </c>
      <c r="R67" s="20" t="s">
        <v>481</v>
      </c>
      <c r="S67" s="18" t="s">
        <v>481</v>
      </c>
      <c r="T67" s="20" t="s">
        <v>481</v>
      </c>
      <c r="U67" s="18" t="n">
        <v>321.92397453</v>
      </c>
      <c r="V67" s="20" t="n">
        <v>14.4057962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496.11758745</v>
      </c>
      <c r="F70" s="20" t="n">
        <v>8.449823240000001</v>
      </c>
      <c r="G70" s="18" t="n">
        <v>516.3165423299999</v>
      </c>
      <c r="H70" s="20" t="n">
        <v>3.42928436</v>
      </c>
      <c r="I70" s="18" t="n">
        <v>508.29649332</v>
      </c>
      <c r="J70" s="20" t="n">
        <v>7.54827094</v>
      </c>
      <c r="K70" s="18" t="n">
        <v>534.4222823699999</v>
      </c>
      <c r="L70" s="20" t="n">
        <v>11.49497817</v>
      </c>
      <c r="M70" s="18" t="s">
        <v>481</v>
      </c>
      <c r="N70" s="20" t="s">
        <v>481</v>
      </c>
      <c r="O70" s="18" t="s">
        <v>481</v>
      </c>
      <c r="P70" s="20" t="s">
        <v>481</v>
      </c>
      <c r="Q70" s="18" t="s">
        <v>481</v>
      </c>
      <c r="R70" s="20" t="s">
        <v>481</v>
      </c>
      <c r="S70" s="18" t="s">
        <v>481</v>
      </c>
      <c r="T70" s="20" t="s">
        <v>481</v>
      </c>
      <c r="U70" s="18" t="n">
        <v>478.00621959</v>
      </c>
      <c r="V70" s="20" t="n">
        <v>13.37143204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629</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466.00016142</v>
      </c>
      <c r="F7" s="20" t="n">
        <v>14.58567956</v>
      </c>
      <c r="G7" s="18" t="n">
        <v>465.92009818</v>
      </c>
      <c r="H7" s="20" t="n">
        <v>6.6314645</v>
      </c>
      <c r="I7" s="18" t="n">
        <v>506.04942776</v>
      </c>
      <c r="J7" s="20" t="n">
        <v>4.5139519</v>
      </c>
      <c r="K7" s="18" t="n">
        <v>507.58650817</v>
      </c>
      <c r="L7" s="20" t="n">
        <v>1.90435854</v>
      </c>
      <c r="M7" s="18" t="s">
        <v>481</v>
      </c>
      <c r="N7" s="20" t="s">
        <v>481</v>
      </c>
      <c r="O7" s="18" t="s">
        <v>481</v>
      </c>
      <c r="P7" s="20" t="s">
        <v>481</v>
      </c>
      <c r="Q7" s="18" t="s">
        <v>481</v>
      </c>
      <c r="R7" s="20" t="s">
        <v>481</v>
      </c>
      <c r="S7" s="18" t="s">
        <v>481</v>
      </c>
      <c r="T7" s="20" t="s">
        <v>481</v>
      </c>
      <c r="U7" s="18" t="n">
        <v>434.39020153</v>
      </c>
      <c r="V7" s="20" t="n">
        <v>12.90517955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527.0745570399999</v>
      </c>
      <c r="F9" s="20" t="n">
        <v>15.86944241</v>
      </c>
      <c r="G9" s="18" t="n">
        <v>521.67776358</v>
      </c>
      <c r="H9" s="20" t="n">
        <v>8.426347489999999</v>
      </c>
      <c r="I9" s="18" t="n">
        <v>546.9767560400001</v>
      </c>
      <c r="J9" s="20" t="n">
        <v>5.76995354</v>
      </c>
      <c r="K9" s="18" t="n">
        <v>542.3164518</v>
      </c>
      <c r="L9" s="20" t="n">
        <v>3.07194002</v>
      </c>
      <c r="M9" s="18" t="s">
        <v>481</v>
      </c>
      <c r="N9" s="20" t="s">
        <v>481</v>
      </c>
      <c r="O9" s="18" t="s">
        <v>481</v>
      </c>
      <c r="P9" s="20" t="s">
        <v>481</v>
      </c>
      <c r="Q9" s="18" t="s">
        <v>481</v>
      </c>
      <c r="R9" s="20" t="s">
        <v>481</v>
      </c>
      <c r="S9" s="18" t="s">
        <v>481</v>
      </c>
      <c r="T9" s="20" t="s">
        <v>481</v>
      </c>
      <c r="U9" s="18" t="n">
        <v>445.40962652</v>
      </c>
      <c r="V9" s="20" t="n">
        <v>21.60188481</v>
      </c>
    </row>
    <row r="10" spans="1:22">
      <c r="A10" s="15" t="s">
        <v>485</v>
      </c>
      <c r="B10" s="17" t="n">
        <v>13082</v>
      </c>
      <c r="C10" s="18">
        <f>(313.0/B10*100)</f>
        <v/>
      </c>
      <c r="D10" s="19" t="n">
        <v>12769</v>
      </c>
      <c r="E10" s="18" t="n">
        <v>524.30306798</v>
      </c>
      <c r="F10" s="20" t="n">
        <v>18.10094532</v>
      </c>
      <c r="G10" s="18" t="n">
        <v>505.86377228</v>
      </c>
      <c r="H10" s="20" t="n">
        <v>11.36750399</v>
      </c>
      <c r="I10" s="18" t="n">
        <v>527.65363001</v>
      </c>
      <c r="J10" s="20" t="n">
        <v>7.59929147</v>
      </c>
      <c r="K10" s="18" t="n">
        <v>539.20058464</v>
      </c>
      <c r="L10" s="20" t="n">
        <v>4.50456371</v>
      </c>
      <c r="M10" s="18" t="s">
        <v>481</v>
      </c>
      <c r="N10" s="20" t="s">
        <v>481</v>
      </c>
      <c r="O10" s="18" t="s">
        <v>481</v>
      </c>
      <c r="P10" s="20" t="s">
        <v>481</v>
      </c>
      <c r="Q10" s="18" t="s">
        <v>481</v>
      </c>
      <c r="R10" s="20" t="s">
        <v>481</v>
      </c>
      <c r="S10" s="18" t="s">
        <v>481</v>
      </c>
      <c r="T10" s="20" t="s">
        <v>481</v>
      </c>
      <c r="U10" s="18" t="n">
        <v>462.00403707</v>
      </c>
      <c r="V10" s="20" t="n">
        <v>16.7578177</v>
      </c>
    </row>
    <row r="11" spans="1:22">
      <c r="A11" s="15" t="s">
        <v>486</v>
      </c>
      <c r="B11" s="17" t="n">
        <v>7053</v>
      </c>
      <c r="C11" s="18">
        <f>(45.0/B11*100)</f>
        <v/>
      </c>
      <c r="D11" s="19" t="n">
        <v>7008</v>
      </c>
      <c r="E11" s="18" t="n">
        <v>374.17743208</v>
      </c>
      <c r="F11" s="20" t="n">
        <v>8.68275618</v>
      </c>
      <c r="G11" s="18" t="n">
        <v>388.88242399</v>
      </c>
      <c r="H11" s="20" t="n">
        <v>6.66555801</v>
      </c>
      <c r="I11" s="18" t="n">
        <v>430.54463933</v>
      </c>
      <c r="J11" s="20" t="n">
        <v>6.16484279</v>
      </c>
      <c r="K11" s="18" t="n">
        <v>449.43603391</v>
      </c>
      <c r="L11" s="20" t="n">
        <v>3.87570581</v>
      </c>
      <c r="M11" s="18" t="s">
        <v>481</v>
      </c>
      <c r="N11" s="20" t="s">
        <v>481</v>
      </c>
      <c r="O11" s="18" t="s">
        <v>481</v>
      </c>
      <c r="P11" s="20" t="s">
        <v>481</v>
      </c>
      <c r="Q11" s="18" t="s">
        <v>481</v>
      </c>
      <c r="R11" s="20" t="s">
        <v>481</v>
      </c>
      <c r="S11" s="18" t="s">
        <v>481</v>
      </c>
      <c r="T11" s="20" t="s">
        <v>481</v>
      </c>
      <c r="U11" s="18" t="n">
        <v>382.31257303</v>
      </c>
      <c r="V11" s="20" t="n">
        <v>17.22536118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442.88772711</v>
      </c>
      <c r="F23" s="20" t="n">
        <v>16.64200737</v>
      </c>
      <c r="G23" s="18" t="n">
        <v>460.83738948</v>
      </c>
      <c r="H23" s="20" t="n">
        <v>8.416913640000001</v>
      </c>
      <c r="I23" s="18" t="n">
        <v>475.18787082</v>
      </c>
      <c r="J23" s="20" t="n">
        <v>5.47902824</v>
      </c>
      <c r="K23" s="18" t="n">
        <v>488.45662689</v>
      </c>
      <c r="L23" s="20" t="n">
        <v>2.68317708</v>
      </c>
      <c r="M23" s="18" t="s">
        <v>481</v>
      </c>
      <c r="N23" s="20" t="s">
        <v>481</v>
      </c>
      <c r="O23" s="18" t="s">
        <v>481</v>
      </c>
      <c r="P23" s="20" t="s">
        <v>481</v>
      </c>
      <c r="Q23" s="18" t="s">
        <v>481</v>
      </c>
      <c r="R23" s="20" t="s">
        <v>481</v>
      </c>
      <c r="S23" s="18" t="s">
        <v>481</v>
      </c>
      <c r="T23" s="20" t="s">
        <v>481</v>
      </c>
      <c r="U23" s="18" t="n">
        <v>461.30882713</v>
      </c>
      <c r="V23" s="20" t="n">
        <v>17.54823557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476.59700517</v>
      </c>
      <c r="F29" s="20" t="n">
        <v>62.1587043</v>
      </c>
      <c r="G29" s="18" t="n">
        <v>455.15343602</v>
      </c>
      <c r="H29" s="20" t="n">
        <v>22.74508715</v>
      </c>
      <c r="I29" s="18" t="n">
        <v>484.19006664</v>
      </c>
      <c r="J29" s="20" t="n">
        <v>9.644545989999999</v>
      </c>
      <c r="K29" s="18" t="n">
        <v>512.20251248</v>
      </c>
      <c r="L29" s="20" t="n">
        <v>3.17643249</v>
      </c>
      <c r="M29" s="18" t="s">
        <v>481</v>
      </c>
      <c r="N29" s="20" t="s">
        <v>481</v>
      </c>
      <c r="O29" s="18" t="s">
        <v>481</v>
      </c>
      <c r="P29" s="20" t="s">
        <v>481</v>
      </c>
      <c r="Q29" s="18" t="s">
        <v>481</v>
      </c>
      <c r="R29" s="20" t="s">
        <v>481</v>
      </c>
      <c r="S29" s="18" t="s">
        <v>481</v>
      </c>
      <c r="T29" s="20" t="s">
        <v>481</v>
      </c>
      <c r="U29" s="18" t="n">
        <v>448.39542247</v>
      </c>
      <c r="V29" s="20" t="n">
        <v>24.09527082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479.17548712</v>
      </c>
      <c r="F32" s="20" t="n">
        <v>12.00475514</v>
      </c>
      <c r="G32" s="18" t="n">
        <v>464.32407081</v>
      </c>
      <c r="H32" s="20" t="n">
        <v>6.15951886</v>
      </c>
      <c r="I32" s="18" t="n">
        <v>481.38055795</v>
      </c>
      <c r="J32" s="20" t="n">
        <v>4.63517644</v>
      </c>
      <c r="K32" s="18" t="n">
        <v>491.78624954</v>
      </c>
      <c r="L32" s="20" t="n">
        <v>3.19903691</v>
      </c>
      <c r="M32" s="18" t="s">
        <v>481</v>
      </c>
      <c r="N32" s="20" t="s">
        <v>481</v>
      </c>
      <c r="O32" s="18" t="s">
        <v>481</v>
      </c>
      <c r="P32" s="20" t="s">
        <v>481</v>
      </c>
      <c r="Q32" s="18" t="s">
        <v>481</v>
      </c>
      <c r="R32" s="20" t="s">
        <v>481</v>
      </c>
      <c r="S32" s="18" t="s">
        <v>481</v>
      </c>
      <c r="T32" s="20" t="s">
        <v>481</v>
      </c>
      <c r="U32" s="18" t="n">
        <v>411.76828657</v>
      </c>
      <c r="V32" s="20" t="n">
        <v>21.14503922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369.29528594</v>
      </c>
      <c r="F34" s="20" t="n">
        <v>25.28757464</v>
      </c>
      <c r="G34" s="18" t="n">
        <v>423.89702678</v>
      </c>
      <c r="H34" s="20" t="n">
        <v>14.66013888</v>
      </c>
      <c r="I34" s="18" t="n">
        <v>441.08014258</v>
      </c>
      <c r="J34" s="20" t="n">
        <v>6.78866772</v>
      </c>
      <c r="K34" s="18" t="n">
        <v>453.74377605</v>
      </c>
      <c r="L34" s="20" t="n">
        <v>3.87933619</v>
      </c>
      <c r="M34" s="18" t="s">
        <v>481</v>
      </c>
      <c r="N34" s="20" t="s">
        <v>481</v>
      </c>
      <c r="O34" s="18" t="s">
        <v>481</v>
      </c>
      <c r="P34" s="20" t="s">
        <v>481</v>
      </c>
      <c r="Q34" s="18" t="s">
        <v>481</v>
      </c>
      <c r="R34" s="20" t="s">
        <v>481</v>
      </c>
      <c r="S34" s="18" t="s">
        <v>481</v>
      </c>
      <c r="T34" s="20" t="s">
        <v>481</v>
      </c>
      <c r="U34" s="18" t="n">
        <v>345.05478518</v>
      </c>
      <c r="V34" s="20" t="n">
        <v>24.9852215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361.16811252</v>
      </c>
      <c r="F36" s="20" t="n">
        <v>21.84251165</v>
      </c>
      <c r="G36" s="18" t="n">
        <v>422.62159149</v>
      </c>
      <c r="H36" s="20" t="n">
        <v>10.74011149</v>
      </c>
      <c r="I36" s="18" t="n">
        <v>455.13682981</v>
      </c>
      <c r="J36" s="20" t="n">
        <v>6.26896752</v>
      </c>
      <c r="K36" s="18" t="n">
        <v>473.01040806</v>
      </c>
      <c r="L36" s="20" t="n">
        <v>3.30466769</v>
      </c>
      <c r="M36" s="18" t="s">
        <v>481</v>
      </c>
      <c r="N36" s="20" t="s">
        <v>481</v>
      </c>
      <c r="O36" s="18" t="s">
        <v>481</v>
      </c>
      <c r="P36" s="20" t="s">
        <v>481</v>
      </c>
      <c r="Q36" s="18" t="s">
        <v>481</v>
      </c>
      <c r="R36" s="20" t="s">
        <v>481</v>
      </c>
      <c r="S36" s="18" t="s">
        <v>481</v>
      </c>
      <c r="T36" s="20" t="s">
        <v>481</v>
      </c>
      <c r="U36" s="18" t="n">
        <v>447.2056049</v>
      </c>
      <c r="V36" s="20" t="n">
        <v>20.98557757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451.76030617</v>
      </c>
      <c r="F41" s="20" t="n">
        <v>17.04139093</v>
      </c>
      <c r="G41" s="18" t="n">
        <v>455.05292383</v>
      </c>
      <c r="H41" s="20" t="n">
        <v>9.890939449999999</v>
      </c>
      <c r="I41" s="18" t="n">
        <v>483.07208381</v>
      </c>
      <c r="J41" s="20" t="n">
        <v>6.57889709</v>
      </c>
      <c r="K41" s="18" t="n">
        <v>492.47153705</v>
      </c>
      <c r="L41" s="20" t="n">
        <v>3.84887411</v>
      </c>
      <c r="M41" s="18" t="s">
        <v>481</v>
      </c>
      <c r="N41" s="20" t="s">
        <v>481</v>
      </c>
      <c r="O41" s="18" t="s">
        <v>481</v>
      </c>
      <c r="P41" s="20" t="s">
        <v>481</v>
      </c>
      <c r="Q41" s="18" t="s">
        <v>481</v>
      </c>
      <c r="R41" s="20" t="s">
        <v>481</v>
      </c>
      <c r="S41" s="18" t="s">
        <v>481</v>
      </c>
      <c r="T41" s="20" t="s">
        <v>481</v>
      </c>
      <c r="U41" s="18" t="n">
        <v>409.37855532</v>
      </c>
      <c r="V41" s="20" t="n">
        <v>15.16379447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341.84044343</v>
      </c>
      <c r="F46" s="20" t="n">
        <v>5.61779898</v>
      </c>
      <c r="G46" s="18" t="n">
        <v>370.84942963</v>
      </c>
      <c r="H46" s="20" t="n">
        <v>4.94213268</v>
      </c>
      <c r="I46" s="18" t="n">
        <v>405.36017962</v>
      </c>
      <c r="J46" s="20" t="n">
        <v>5.02568997</v>
      </c>
      <c r="K46" s="18" t="n">
        <v>411.9378798</v>
      </c>
      <c r="L46" s="20" t="n">
        <v>4.64759912</v>
      </c>
      <c r="M46" s="18" t="s">
        <v>481</v>
      </c>
      <c r="N46" s="20" t="s">
        <v>481</v>
      </c>
      <c r="O46" s="18" t="s">
        <v>481</v>
      </c>
      <c r="P46" s="20" t="s">
        <v>481</v>
      </c>
      <c r="Q46" s="18" t="s">
        <v>481</v>
      </c>
      <c r="R46" s="20" t="s">
        <v>481</v>
      </c>
      <c r="S46" s="18" t="s">
        <v>481</v>
      </c>
      <c r="T46" s="20" t="s">
        <v>481</v>
      </c>
      <c r="U46" s="18" t="n">
        <v>328.06559838</v>
      </c>
      <c r="V46" s="20" t="n">
        <v>8.22727444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468.63022725</v>
      </c>
      <c r="F48" s="20" t="n">
        <v>11.12363799</v>
      </c>
      <c r="G48" s="18" t="n">
        <v>490.91094877</v>
      </c>
      <c r="H48" s="20" t="n">
        <v>7.72763984</v>
      </c>
      <c r="I48" s="18" t="n">
        <v>564.57504391</v>
      </c>
      <c r="J48" s="20" t="n">
        <v>7.79638152</v>
      </c>
      <c r="K48" s="18" t="n">
        <v>591.36099784</v>
      </c>
      <c r="L48" s="20" t="n">
        <v>6.07014316</v>
      </c>
      <c r="M48" s="18" t="s">
        <v>481</v>
      </c>
      <c r="N48" s="20" t="s">
        <v>481</v>
      </c>
      <c r="O48" s="18" t="s">
        <v>481</v>
      </c>
      <c r="P48" s="20" t="s">
        <v>481</v>
      </c>
      <c r="Q48" s="18" t="s">
        <v>481</v>
      </c>
      <c r="R48" s="20" t="s">
        <v>481</v>
      </c>
      <c r="S48" s="18" t="s">
        <v>481</v>
      </c>
      <c r="T48" s="20" t="s">
        <v>481</v>
      </c>
      <c r="U48" s="18" t="n">
        <v>517.3597597200001</v>
      </c>
      <c r="V48" s="20" t="n">
        <v>22.90998804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371.76886946</v>
      </c>
      <c r="F61" s="20" t="n">
        <v>12.93084087</v>
      </c>
      <c r="G61" s="18" t="n">
        <v>421.9373732</v>
      </c>
      <c r="H61" s="20" t="n">
        <v>6.6832507</v>
      </c>
      <c r="I61" s="18" t="n">
        <v>449.18213411</v>
      </c>
      <c r="J61" s="20" t="n">
        <v>4.96467487</v>
      </c>
      <c r="K61" s="18" t="n">
        <v>455.68655886</v>
      </c>
      <c r="L61" s="20" t="n">
        <v>3.4142344</v>
      </c>
      <c r="M61" s="18" t="s">
        <v>481</v>
      </c>
      <c r="N61" s="20" t="s">
        <v>481</v>
      </c>
      <c r="O61" s="18" t="s">
        <v>481</v>
      </c>
      <c r="P61" s="20" t="s">
        <v>481</v>
      </c>
      <c r="Q61" s="18" t="s">
        <v>481</v>
      </c>
      <c r="R61" s="20" t="s">
        <v>481</v>
      </c>
      <c r="S61" s="18" t="s">
        <v>481</v>
      </c>
      <c r="T61" s="20" t="s">
        <v>481</v>
      </c>
      <c r="U61" s="18" t="n">
        <v>372.33454153</v>
      </c>
      <c r="V61" s="20" t="n">
        <v>18.16623339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351.24058218</v>
      </c>
      <c r="F67" s="20" t="n">
        <v>4.50021091</v>
      </c>
      <c r="G67" s="18" t="n">
        <v>387.83695451</v>
      </c>
      <c r="H67" s="20" t="n">
        <v>4.50776313</v>
      </c>
      <c r="I67" s="18" t="n">
        <v>435.43353538</v>
      </c>
      <c r="J67" s="20" t="n">
        <v>5.08322344</v>
      </c>
      <c r="K67" s="18" t="n">
        <v>447.16224835</v>
      </c>
      <c r="L67" s="20" t="n">
        <v>4.71901873</v>
      </c>
      <c r="M67" s="18" t="s">
        <v>481</v>
      </c>
      <c r="N67" s="20" t="s">
        <v>481</v>
      </c>
      <c r="O67" s="18" t="s">
        <v>481</v>
      </c>
      <c r="P67" s="20" t="s">
        <v>481</v>
      </c>
      <c r="Q67" s="18" t="s">
        <v>481</v>
      </c>
      <c r="R67" s="20" t="s">
        <v>481</v>
      </c>
      <c r="S67" s="18" t="s">
        <v>481</v>
      </c>
      <c r="T67" s="20" t="s">
        <v>481</v>
      </c>
      <c r="U67" s="18" t="n">
        <v>313.32524579</v>
      </c>
      <c r="V67" s="20" t="n">
        <v>14.72925303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515.88221704</v>
      </c>
      <c r="F70" s="20" t="n">
        <v>11.12179563</v>
      </c>
      <c r="G70" s="18" t="n">
        <v>506.20778855</v>
      </c>
      <c r="H70" s="20" t="n">
        <v>6.12998056</v>
      </c>
      <c r="I70" s="18" t="n">
        <v>516.22179826</v>
      </c>
      <c r="J70" s="20" t="n">
        <v>5.45460949</v>
      </c>
      <c r="K70" s="18" t="n">
        <v>515.36625874</v>
      </c>
      <c r="L70" s="20" t="n">
        <v>3.47194766</v>
      </c>
      <c r="M70" s="18" t="s">
        <v>481</v>
      </c>
      <c r="N70" s="20" t="s">
        <v>481</v>
      </c>
      <c r="O70" s="18" t="s">
        <v>481</v>
      </c>
      <c r="P70" s="20" t="s">
        <v>481</v>
      </c>
      <c r="Q70" s="18" t="s">
        <v>481</v>
      </c>
      <c r="R70" s="20" t="s">
        <v>481</v>
      </c>
      <c r="S70" s="18" t="s">
        <v>481</v>
      </c>
      <c r="T70" s="20" t="s">
        <v>481</v>
      </c>
      <c r="U70" s="18" t="n">
        <v>471.96166997</v>
      </c>
      <c r="V70" s="20" t="n">
        <v>19.36187182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630</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392.40007042</v>
      </c>
      <c r="F7" s="20" t="n">
        <v>9.95014273</v>
      </c>
      <c r="G7" s="18" t="n">
        <v>451.75469763</v>
      </c>
      <c r="H7" s="20" t="n">
        <v>4.04279019</v>
      </c>
      <c r="I7" s="18" t="n">
        <v>485.45120508</v>
      </c>
      <c r="J7" s="20" t="n">
        <v>2.99373803</v>
      </c>
      <c r="K7" s="18" t="n">
        <v>522.9639127299999</v>
      </c>
      <c r="L7" s="20" t="n">
        <v>2.04108267</v>
      </c>
      <c r="M7" s="18" t="s">
        <v>481</v>
      </c>
      <c r="N7" s="20" t="s">
        <v>481</v>
      </c>
      <c r="O7" s="18" t="s">
        <v>481</v>
      </c>
      <c r="P7" s="20" t="s">
        <v>481</v>
      </c>
      <c r="Q7" s="18" t="s">
        <v>481</v>
      </c>
      <c r="R7" s="20" t="s">
        <v>481</v>
      </c>
      <c r="S7" s="18" t="s">
        <v>481</v>
      </c>
      <c r="T7" s="20" t="s">
        <v>481</v>
      </c>
      <c r="U7" s="18" t="n">
        <v>425.70999775</v>
      </c>
      <c r="V7" s="20" t="n">
        <v>16.84208433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420.44188283</v>
      </c>
      <c r="F9" s="20" t="n">
        <v>24.95636811</v>
      </c>
      <c r="G9" s="18" t="n">
        <v>495.50125692</v>
      </c>
      <c r="H9" s="20" t="n">
        <v>5.68178316</v>
      </c>
      <c r="I9" s="18" t="n">
        <v>528.73728202</v>
      </c>
      <c r="J9" s="20" t="n">
        <v>4.83526151</v>
      </c>
      <c r="K9" s="18" t="n">
        <v>556.1094742400001</v>
      </c>
      <c r="L9" s="20" t="n">
        <v>3.46048525</v>
      </c>
      <c r="M9" s="18" t="s">
        <v>481</v>
      </c>
      <c r="N9" s="20" t="s">
        <v>481</v>
      </c>
      <c r="O9" s="18" t="s">
        <v>481</v>
      </c>
      <c r="P9" s="20" t="s">
        <v>481</v>
      </c>
      <c r="Q9" s="18" t="s">
        <v>481</v>
      </c>
      <c r="R9" s="20" t="s">
        <v>481</v>
      </c>
      <c r="S9" s="18" t="s">
        <v>481</v>
      </c>
      <c r="T9" s="20" t="s">
        <v>481</v>
      </c>
      <c r="U9" s="18" t="n">
        <v>489.03588736</v>
      </c>
      <c r="V9" s="20" t="n">
        <v>22.0130405</v>
      </c>
    </row>
    <row r="10" spans="1:22">
      <c r="A10" s="15" t="s">
        <v>485</v>
      </c>
      <c r="B10" s="17" t="n">
        <v>13082</v>
      </c>
      <c r="C10" s="18">
        <f>(313.0/B10*100)</f>
        <v/>
      </c>
      <c r="D10" s="19" t="n">
        <v>12769</v>
      </c>
      <c r="E10" s="18" t="n">
        <v>460.12167065</v>
      </c>
      <c r="F10" s="20" t="n">
        <v>13.62663082</v>
      </c>
      <c r="G10" s="18" t="n">
        <v>491.54400074</v>
      </c>
      <c r="H10" s="20" t="n">
        <v>7.26516895</v>
      </c>
      <c r="I10" s="18" t="n">
        <v>526.00830639</v>
      </c>
      <c r="J10" s="20" t="n">
        <v>4.96246148</v>
      </c>
      <c r="K10" s="18" t="n">
        <v>553.81344199</v>
      </c>
      <c r="L10" s="20" t="n">
        <v>4.79466388</v>
      </c>
      <c r="M10" s="18" t="s">
        <v>481</v>
      </c>
      <c r="N10" s="20" t="s">
        <v>481</v>
      </c>
      <c r="O10" s="18" t="s">
        <v>481</v>
      </c>
      <c r="P10" s="20" t="s">
        <v>481</v>
      </c>
      <c r="Q10" s="18" t="s">
        <v>481</v>
      </c>
      <c r="R10" s="20" t="s">
        <v>481</v>
      </c>
      <c r="S10" s="18" t="s">
        <v>481</v>
      </c>
      <c r="T10" s="20" t="s">
        <v>481</v>
      </c>
      <c r="U10" s="18" t="n">
        <v>442.31674598</v>
      </c>
      <c r="V10" s="20" t="n">
        <v>20.91892731</v>
      </c>
    </row>
    <row r="11" spans="1:22">
      <c r="A11" s="15" t="s">
        <v>486</v>
      </c>
      <c r="B11" s="17" t="n">
        <v>7053</v>
      </c>
      <c r="C11" s="18">
        <f>(45.0/B11*100)</f>
        <v/>
      </c>
      <c r="D11" s="19" t="n">
        <v>7008</v>
      </c>
      <c r="E11" s="18" t="n">
        <v>379.24296204</v>
      </c>
      <c r="F11" s="20" t="n">
        <v>5.67724756</v>
      </c>
      <c r="G11" s="18" t="n">
        <v>414.27317713</v>
      </c>
      <c r="H11" s="20" t="n">
        <v>4.96697766</v>
      </c>
      <c r="I11" s="18" t="n">
        <v>443.1937819</v>
      </c>
      <c r="J11" s="20" t="n">
        <v>5.24241376</v>
      </c>
      <c r="K11" s="18" t="n">
        <v>472.75192947</v>
      </c>
      <c r="L11" s="20" t="n">
        <v>4.30354889</v>
      </c>
      <c r="M11" s="18" t="s">
        <v>481</v>
      </c>
      <c r="N11" s="20" t="s">
        <v>481</v>
      </c>
      <c r="O11" s="18" t="s">
        <v>481</v>
      </c>
      <c r="P11" s="20" t="s">
        <v>481</v>
      </c>
      <c r="Q11" s="18" t="s">
        <v>481</v>
      </c>
      <c r="R11" s="20" t="s">
        <v>481</v>
      </c>
      <c r="S11" s="18" t="s">
        <v>481</v>
      </c>
      <c r="T11" s="20" t="s">
        <v>481</v>
      </c>
      <c r="U11" s="18" t="n">
        <v>401.81604728</v>
      </c>
      <c r="V11" s="20" t="n">
        <v>21.95070207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436.18805961</v>
      </c>
      <c r="F23" s="20" t="n">
        <v>10.84735827</v>
      </c>
      <c r="G23" s="18" t="n">
        <v>470.54068343</v>
      </c>
      <c r="H23" s="20" t="n">
        <v>4.23213133</v>
      </c>
      <c r="I23" s="18" t="n">
        <v>487.4004225</v>
      </c>
      <c r="J23" s="20" t="n">
        <v>3.44763453</v>
      </c>
      <c r="K23" s="18" t="n">
        <v>504.05603398</v>
      </c>
      <c r="L23" s="20" t="n">
        <v>3.77973685</v>
      </c>
      <c r="M23" s="18" t="s">
        <v>481</v>
      </c>
      <c r="N23" s="20" t="s">
        <v>481</v>
      </c>
      <c r="O23" s="18" t="s">
        <v>481</v>
      </c>
      <c r="P23" s="20" t="s">
        <v>481</v>
      </c>
      <c r="Q23" s="18" t="s">
        <v>481</v>
      </c>
      <c r="R23" s="20" t="s">
        <v>481</v>
      </c>
      <c r="S23" s="18" t="s">
        <v>481</v>
      </c>
      <c r="T23" s="20" t="s">
        <v>481</v>
      </c>
      <c r="U23" s="18" t="n">
        <v>437.92260694</v>
      </c>
      <c r="V23" s="20" t="n">
        <v>16.98016177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459.14351371</v>
      </c>
      <c r="F29" s="20" t="n">
        <v>39.003909</v>
      </c>
      <c r="G29" s="18" t="n">
        <v>461.31726475</v>
      </c>
      <c r="H29" s="20" t="n">
        <v>10.01304356</v>
      </c>
      <c r="I29" s="18" t="n">
        <v>497.28675133</v>
      </c>
      <c r="J29" s="20" t="n">
        <v>5.59842875</v>
      </c>
      <c r="K29" s="18" t="n">
        <v>519.97448409</v>
      </c>
      <c r="L29" s="20" t="n">
        <v>3.42717385</v>
      </c>
      <c r="M29" s="18" t="s">
        <v>481</v>
      </c>
      <c r="N29" s="20" t="s">
        <v>481</v>
      </c>
      <c r="O29" s="18" t="s">
        <v>481</v>
      </c>
      <c r="P29" s="20" t="s">
        <v>481</v>
      </c>
      <c r="Q29" s="18" t="s">
        <v>481</v>
      </c>
      <c r="R29" s="20" t="s">
        <v>481</v>
      </c>
      <c r="S29" s="18" t="s">
        <v>481</v>
      </c>
      <c r="T29" s="20" t="s">
        <v>481</v>
      </c>
      <c r="U29" s="18" t="n">
        <v>449.96263588</v>
      </c>
      <c r="V29" s="20" t="n">
        <v>23.86567483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431.33358806</v>
      </c>
      <c r="F32" s="20" t="n">
        <v>12.14196273</v>
      </c>
      <c r="G32" s="18" t="n">
        <v>462.45415527</v>
      </c>
      <c r="H32" s="20" t="n">
        <v>4.32004914</v>
      </c>
      <c r="I32" s="18" t="n">
        <v>487.90154714</v>
      </c>
      <c r="J32" s="20" t="n">
        <v>3.77621944</v>
      </c>
      <c r="K32" s="18" t="n">
        <v>504.62962552</v>
      </c>
      <c r="L32" s="20" t="n">
        <v>4.10651846</v>
      </c>
      <c r="M32" s="18" t="s">
        <v>481</v>
      </c>
      <c r="N32" s="20" t="s">
        <v>481</v>
      </c>
      <c r="O32" s="18" t="s">
        <v>481</v>
      </c>
      <c r="P32" s="20" t="s">
        <v>481</v>
      </c>
      <c r="Q32" s="18" t="s">
        <v>481</v>
      </c>
      <c r="R32" s="20" t="s">
        <v>481</v>
      </c>
      <c r="S32" s="18" t="s">
        <v>481</v>
      </c>
      <c r="T32" s="20" t="s">
        <v>481</v>
      </c>
      <c r="U32" s="18" t="n">
        <v>430.8990764</v>
      </c>
      <c r="V32" s="20" t="n">
        <v>23.06839382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358.75144972</v>
      </c>
      <c r="F34" s="20" t="n">
        <v>24.73375744</v>
      </c>
      <c r="G34" s="18" t="n">
        <v>423.39183373</v>
      </c>
      <c r="H34" s="20" t="n">
        <v>5.97805221</v>
      </c>
      <c r="I34" s="18" t="n">
        <v>452.7247745</v>
      </c>
      <c r="J34" s="20" t="n">
        <v>5.24007644</v>
      </c>
      <c r="K34" s="18" t="n">
        <v>468.76027456</v>
      </c>
      <c r="L34" s="20" t="n">
        <v>4.36963289</v>
      </c>
      <c r="M34" s="18" t="s">
        <v>481</v>
      </c>
      <c r="N34" s="20" t="s">
        <v>481</v>
      </c>
      <c r="O34" s="18" t="s">
        <v>481</v>
      </c>
      <c r="P34" s="20" t="s">
        <v>481</v>
      </c>
      <c r="Q34" s="18" t="s">
        <v>481</v>
      </c>
      <c r="R34" s="20" t="s">
        <v>481</v>
      </c>
      <c r="S34" s="18" t="s">
        <v>481</v>
      </c>
      <c r="T34" s="20" t="s">
        <v>481</v>
      </c>
      <c r="U34" s="18" t="n">
        <v>321.26660973</v>
      </c>
      <c r="V34" s="20" t="n">
        <v>32.59819025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396.05907893</v>
      </c>
      <c r="F36" s="20" t="n">
        <v>8.893641929999999</v>
      </c>
      <c r="G36" s="18" t="n">
        <v>444.90013762</v>
      </c>
      <c r="H36" s="20" t="n">
        <v>5.94815552</v>
      </c>
      <c r="I36" s="18" t="n">
        <v>472.17691046</v>
      </c>
      <c r="J36" s="20" t="n">
        <v>3.96524541</v>
      </c>
      <c r="K36" s="18" t="n">
        <v>489.88674439</v>
      </c>
      <c r="L36" s="20" t="n">
        <v>4.05033903</v>
      </c>
      <c r="M36" s="18" t="s">
        <v>481</v>
      </c>
      <c r="N36" s="20" t="s">
        <v>481</v>
      </c>
      <c r="O36" s="18" t="s">
        <v>481</v>
      </c>
      <c r="P36" s="20" t="s">
        <v>481</v>
      </c>
      <c r="Q36" s="18" t="s">
        <v>481</v>
      </c>
      <c r="R36" s="20" t="s">
        <v>481</v>
      </c>
      <c r="S36" s="18" t="s">
        <v>481</v>
      </c>
      <c r="T36" s="20" t="s">
        <v>481</v>
      </c>
      <c r="U36" s="18" t="n">
        <v>443.00652712</v>
      </c>
      <c r="V36" s="20" t="n">
        <v>19.48691315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431.22117692</v>
      </c>
      <c r="F41" s="20" t="n">
        <v>6.97719367</v>
      </c>
      <c r="G41" s="18" t="n">
        <v>458.49902655</v>
      </c>
      <c r="H41" s="20" t="n">
        <v>4.24727136</v>
      </c>
      <c r="I41" s="18" t="n">
        <v>491.72220289</v>
      </c>
      <c r="J41" s="20" t="n">
        <v>5.34244604</v>
      </c>
      <c r="K41" s="18" t="n">
        <v>517.03118551</v>
      </c>
      <c r="L41" s="20" t="n">
        <v>4.5712764</v>
      </c>
      <c r="M41" s="18" t="s">
        <v>481</v>
      </c>
      <c r="N41" s="20" t="s">
        <v>481</v>
      </c>
      <c r="O41" s="18" t="s">
        <v>481</v>
      </c>
      <c r="P41" s="20" t="s">
        <v>481</v>
      </c>
      <c r="Q41" s="18" t="s">
        <v>481</v>
      </c>
      <c r="R41" s="20" t="s">
        <v>481</v>
      </c>
      <c r="S41" s="18" t="s">
        <v>481</v>
      </c>
      <c r="T41" s="20" t="s">
        <v>481</v>
      </c>
      <c r="U41" s="18" t="n">
        <v>409.97228108</v>
      </c>
      <c r="V41" s="20" t="n">
        <v>23.1828696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351.38437776</v>
      </c>
      <c r="F46" s="20" t="n">
        <v>3.57591459</v>
      </c>
      <c r="G46" s="18" t="n">
        <v>399.61707412</v>
      </c>
      <c r="H46" s="20" t="n">
        <v>4.34716085</v>
      </c>
      <c r="I46" s="18" t="n">
        <v>434.97698175</v>
      </c>
      <c r="J46" s="20" t="n">
        <v>5.97295752</v>
      </c>
      <c r="K46" s="18" t="n">
        <v>451.34139635</v>
      </c>
      <c r="L46" s="20" t="n">
        <v>8.349410880000001</v>
      </c>
      <c r="M46" s="18" t="s">
        <v>481</v>
      </c>
      <c r="N46" s="20" t="s">
        <v>481</v>
      </c>
      <c r="O46" s="18" t="s">
        <v>481</v>
      </c>
      <c r="P46" s="20" t="s">
        <v>481</v>
      </c>
      <c r="Q46" s="18" t="s">
        <v>481</v>
      </c>
      <c r="R46" s="20" t="s">
        <v>481</v>
      </c>
      <c r="S46" s="18" t="s">
        <v>481</v>
      </c>
      <c r="T46" s="20" t="s">
        <v>481</v>
      </c>
      <c r="U46" s="18" t="n">
        <v>306.27167831</v>
      </c>
      <c r="V46" s="20" t="n">
        <v>9.25796296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496.47798843</v>
      </c>
      <c r="F48" s="20" t="n">
        <v>7.45297803</v>
      </c>
      <c r="G48" s="18" t="n">
        <v>569.3505732900001</v>
      </c>
      <c r="H48" s="20" t="n">
        <v>5.68067236</v>
      </c>
      <c r="I48" s="18" t="n">
        <v>613.04868837</v>
      </c>
      <c r="J48" s="20" t="n">
        <v>7.27229667</v>
      </c>
      <c r="K48" s="18" t="n">
        <v>642.20473462</v>
      </c>
      <c r="L48" s="20" t="n">
        <v>11.41638601</v>
      </c>
      <c r="M48" s="18" t="s">
        <v>481</v>
      </c>
      <c r="N48" s="20" t="s">
        <v>481</v>
      </c>
      <c r="O48" s="18" t="s">
        <v>481</v>
      </c>
      <c r="P48" s="20" t="s">
        <v>481</v>
      </c>
      <c r="Q48" s="18" t="s">
        <v>481</v>
      </c>
      <c r="R48" s="20" t="s">
        <v>481</v>
      </c>
      <c r="S48" s="18" t="s">
        <v>481</v>
      </c>
      <c r="T48" s="20" t="s">
        <v>481</v>
      </c>
      <c r="U48" s="18" t="n">
        <v>488.91246014</v>
      </c>
      <c r="V48" s="20" t="n">
        <v>30.42282265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384.22731123</v>
      </c>
      <c r="F61" s="20" t="n">
        <v>10.2981933</v>
      </c>
      <c r="G61" s="18" t="n">
        <v>434.80129308</v>
      </c>
      <c r="H61" s="20" t="n">
        <v>3.82430425</v>
      </c>
      <c r="I61" s="18" t="n">
        <v>452.79106514</v>
      </c>
      <c r="J61" s="20" t="n">
        <v>3.88390237</v>
      </c>
      <c r="K61" s="18" t="n">
        <v>469.33317326</v>
      </c>
      <c r="L61" s="20" t="n">
        <v>4.663515</v>
      </c>
      <c r="M61" s="18" t="s">
        <v>481</v>
      </c>
      <c r="N61" s="20" t="s">
        <v>481</v>
      </c>
      <c r="O61" s="18" t="s">
        <v>481</v>
      </c>
      <c r="P61" s="20" t="s">
        <v>481</v>
      </c>
      <c r="Q61" s="18" t="s">
        <v>481</v>
      </c>
      <c r="R61" s="20" t="s">
        <v>481</v>
      </c>
      <c r="S61" s="18" t="s">
        <v>481</v>
      </c>
      <c r="T61" s="20" t="s">
        <v>481</v>
      </c>
      <c r="U61" s="18" t="n">
        <v>357.64110717</v>
      </c>
      <c r="V61" s="20" t="n">
        <v>19.42939411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357.71144686</v>
      </c>
      <c r="F67" s="20" t="n">
        <v>3.52708969</v>
      </c>
      <c r="G67" s="18" t="n">
        <v>425.92367087</v>
      </c>
      <c r="H67" s="20" t="n">
        <v>4.36763163</v>
      </c>
      <c r="I67" s="18" t="n">
        <v>457.43891081</v>
      </c>
      <c r="J67" s="20" t="n">
        <v>5.33961992</v>
      </c>
      <c r="K67" s="18" t="n">
        <v>470.29271596</v>
      </c>
      <c r="L67" s="20" t="n">
        <v>8.693891239999999</v>
      </c>
      <c r="M67" s="18" t="s">
        <v>481</v>
      </c>
      <c r="N67" s="20" t="s">
        <v>481</v>
      </c>
      <c r="O67" s="18" t="s">
        <v>481</v>
      </c>
      <c r="P67" s="20" t="s">
        <v>481</v>
      </c>
      <c r="Q67" s="18" t="s">
        <v>481</v>
      </c>
      <c r="R67" s="20" t="s">
        <v>481</v>
      </c>
      <c r="S67" s="18" t="s">
        <v>481</v>
      </c>
      <c r="T67" s="20" t="s">
        <v>481</v>
      </c>
      <c r="U67" s="18" t="n">
        <v>296.13807718</v>
      </c>
      <c r="V67" s="20" t="n">
        <v>15.24610348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475.52076475</v>
      </c>
      <c r="F70" s="20" t="n">
        <v>11.86162128</v>
      </c>
      <c r="G70" s="18" t="n">
        <v>510.13205118</v>
      </c>
      <c r="H70" s="20" t="n">
        <v>4.10469747</v>
      </c>
      <c r="I70" s="18" t="n">
        <v>514.28272693</v>
      </c>
      <c r="J70" s="20" t="n">
        <v>4.71774624</v>
      </c>
      <c r="K70" s="18" t="n">
        <v>529.3126810799999</v>
      </c>
      <c r="L70" s="20" t="n">
        <v>5.17207765</v>
      </c>
      <c r="M70" s="18" t="s">
        <v>481</v>
      </c>
      <c r="N70" s="20" t="s">
        <v>481</v>
      </c>
      <c r="O70" s="18" t="s">
        <v>481</v>
      </c>
      <c r="P70" s="20" t="s">
        <v>481</v>
      </c>
      <c r="Q70" s="18" t="s">
        <v>481</v>
      </c>
      <c r="R70" s="20" t="s">
        <v>481</v>
      </c>
      <c r="S70" s="18" t="s">
        <v>481</v>
      </c>
      <c r="T70" s="20" t="s">
        <v>481</v>
      </c>
      <c r="U70" s="18" t="n">
        <v>464.29353544</v>
      </c>
      <c r="V70" s="20" t="n">
        <v>15.73172701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631</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488.93698151</v>
      </c>
      <c r="F7" s="20" t="n">
        <v>3.77815081</v>
      </c>
      <c r="G7" s="18" t="n">
        <v>508.82001506</v>
      </c>
      <c r="H7" s="20" t="n">
        <v>3.13835034</v>
      </c>
      <c r="I7" s="18" t="n">
        <v>513.48718806</v>
      </c>
      <c r="J7" s="20" t="n">
        <v>2.94315308</v>
      </c>
      <c r="K7" s="18" t="n">
        <v>504.62167702</v>
      </c>
      <c r="L7" s="20" t="n">
        <v>2.62601428</v>
      </c>
      <c r="M7" s="18" t="s">
        <v>481</v>
      </c>
      <c r="N7" s="20" t="s">
        <v>481</v>
      </c>
      <c r="O7" s="18" t="s">
        <v>481</v>
      </c>
      <c r="P7" s="20" t="s">
        <v>481</v>
      </c>
      <c r="Q7" s="18" t="s">
        <v>481</v>
      </c>
      <c r="R7" s="20" t="s">
        <v>481</v>
      </c>
      <c r="S7" s="18" t="s">
        <v>481</v>
      </c>
      <c r="T7" s="20" t="s">
        <v>481</v>
      </c>
      <c r="U7" s="18" t="n">
        <v>404.46532161</v>
      </c>
      <c r="V7" s="20" t="n">
        <v>12.50514563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541.15477121</v>
      </c>
      <c r="F9" s="20" t="n">
        <v>5.10812199</v>
      </c>
      <c r="G9" s="18" t="n">
        <v>552.38248512</v>
      </c>
      <c r="H9" s="20" t="n">
        <v>3.84777871</v>
      </c>
      <c r="I9" s="18" t="n">
        <v>539.16922411</v>
      </c>
      <c r="J9" s="20" t="n">
        <v>4.58078601</v>
      </c>
      <c r="K9" s="18" t="n">
        <v>530.01747571</v>
      </c>
      <c r="L9" s="20" t="n">
        <v>4.46617083</v>
      </c>
      <c r="M9" s="18" t="s">
        <v>481</v>
      </c>
      <c r="N9" s="20" t="s">
        <v>481</v>
      </c>
      <c r="O9" s="18" t="s">
        <v>481</v>
      </c>
      <c r="P9" s="20" t="s">
        <v>481</v>
      </c>
      <c r="Q9" s="18" t="s">
        <v>481</v>
      </c>
      <c r="R9" s="20" t="s">
        <v>481</v>
      </c>
      <c r="S9" s="18" t="s">
        <v>481</v>
      </c>
      <c r="T9" s="20" t="s">
        <v>481</v>
      </c>
      <c r="U9" s="18" t="n">
        <v>471.27624987</v>
      </c>
      <c r="V9" s="20" t="n">
        <v>21.0731307</v>
      </c>
    </row>
    <row r="10" spans="1:22">
      <c r="A10" s="15" t="s">
        <v>485</v>
      </c>
      <c r="B10" s="17" t="n">
        <v>13082</v>
      </c>
      <c r="C10" s="18">
        <f>(313.0/B10*100)</f>
        <v/>
      </c>
      <c r="D10" s="19" t="n">
        <v>12769</v>
      </c>
      <c r="E10" s="18" t="n">
        <v>535.91786959</v>
      </c>
      <c r="F10" s="20" t="n">
        <v>6.71774927</v>
      </c>
      <c r="G10" s="18" t="n">
        <v>541.21408662</v>
      </c>
      <c r="H10" s="20" t="n">
        <v>6.06122938</v>
      </c>
      <c r="I10" s="18" t="n">
        <v>535.25550356</v>
      </c>
      <c r="J10" s="20" t="n">
        <v>5.93771344</v>
      </c>
      <c r="K10" s="18" t="n">
        <v>529.95927483</v>
      </c>
      <c r="L10" s="20" t="n">
        <v>5.90131261</v>
      </c>
      <c r="M10" s="18" t="s">
        <v>481</v>
      </c>
      <c r="N10" s="20" t="s">
        <v>481</v>
      </c>
      <c r="O10" s="18" t="s">
        <v>481</v>
      </c>
      <c r="P10" s="20" t="s">
        <v>481</v>
      </c>
      <c r="Q10" s="18" t="s">
        <v>481</v>
      </c>
      <c r="R10" s="20" t="s">
        <v>481</v>
      </c>
      <c r="S10" s="18" t="s">
        <v>481</v>
      </c>
      <c r="T10" s="20" t="s">
        <v>481</v>
      </c>
      <c r="U10" s="18" t="n">
        <v>429.98563746</v>
      </c>
      <c r="V10" s="20" t="n">
        <v>16.74008524</v>
      </c>
    </row>
    <row r="11" spans="1:22">
      <c r="A11" s="15" t="s">
        <v>486</v>
      </c>
      <c r="B11" s="17" t="n">
        <v>7053</v>
      </c>
      <c r="C11" s="18">
        <f>(45.0/B11*100)</f>
        <v/>
      </c>
      <c r="D11" s="19" t="n">
        <v>7008</v>
      </c>
      <c r="E11" s="18" t="n">
        <v>423.57280575</v>
      </c>
      <c r="F11" s="20" t="n">
        <v>4.62239817</v>
      </c>
      <c r="G11" s="18" t="n">
        <v>435.38402081</v>
      </c>
      <c r="H11" s="20" t="n">
        <v>5.12540091</v>
      </c>
      <c r="I11" s="18" t="n">
        <v>448.38664772</v>
      </c>
      <c r="J11" s="20" t="n">
        <v>5.6175892</v>
      </c>
      <c r="K11" s="18" t="n">
        <v>454.36076283</v>
      </c>
      <c r="L11" s="20" t="n">
        <v>7.68193467</v>
      </c>
      <c r="M11" s="18" t="s">
        <v>481</v>
      </c>
      <c r="N11" s="20" t="s">
        <v>481</v>
      </c>
      <c r="O11" s="18" t="s">
        <v>481</v>
      </c>
      <c r="P11" s="20" t="s">
        <v>481</v>
      </c>
      <c r="Q11" s="18" t="s">
        <v>481</v>
      </c>
      <c r="R11" s="20" t="s">
        <v>481</v>
      </c>
      <c r="S11" s="18" t="s">
        <v>481</v>
      </c>
      <c r="T11" s="20" t="s">
        <v>481</v>
      </c>
      <c r="U11" s="18" t="n">
        <v>390.40497012</v>
      </c>
      <c r="V11" s="20" t="n">
        <v>15.69708812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484.56959068</v>
      </c>
      <c r="F23" s="20" t="n">
        <v>3.67246902</v>
      </c>
      <c r="G23" s="18" t="n">
        <v>483.39896829</v>
      </c>
      <c r="H23" s="20" t="n">
        <v>3.39520654</v>
      </c>
      <c r="I23" s="18" t="n">
        <v>490.21586148</v>
      </c>
      <c r="J23" s="20" t="n">
        <v>5.91697964</v>
      </c>
      <c r="K23" s="18" t="n">
        <v>491.32712189</v>
      </c>
      <c r="L23" s="20" t="n">
        <v>6.96151101</v>
      </c>
      <c r="M23" s="18" t="s">
        <v>481</v>
      </c>
      <c r="N23" s="20" t="s">
        <v>481</v>
      </c>
      <c r="O23" s="18" t="s">
        <v>481</v>
      </c>
      <c r="P23" s="20" t="s">
        <v>481</v>
      </c>
      <c r="Q23" s="18" t="s">
        <v>481</v>
      </c>
      <c r="R23" s="20" t="s">
        <v>481</v>
      </c>
      <c r="S23" s="18" t="s">
        <v>481</v>
      </c>
      <c r="T23" s="20" t="s">
        <v>481</v>
      </c>
      <c r="U23" s="18" t="n">
        <v>432.80157049</v>
      </c>
      <c r="V23" s="20" t="n">
        <v>18.48614495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505.0593377</v>
      </c>
      <c r="F29" s="20" t="n">
        <v>7.32574318</v>
      </c>
      <c r="G29" s="18" t="n">
        <v>510.04190615</v>
      </c>
      <c r="H29" s="20" t="n">
        <v>4.63060364</v>
      </c>
      <c r="I29" s="18" t="n">
        <v>515.68407584</v>
      </c>
      <c r="J29" s="20" t="n">
        <v>4.28888336</v>
      </c>
      <c r="K29" s="18" t="n">
        <v>506.08988003</v>
      </c>
      <c r="L29" s="20" t="n">
        <v>4.59443017</v>
      </c>
      <c r="M29" s="18" t="s">
        <v>481</v>
      </c>
      <c r="N29" s="20" t="s">
        <v>481</v>
      </c>
      <c r="O29" s="18" t="s">
        <v>481</v>
      </c>
      <c r="P29" s="20" t="s">
        <v>481</v>
      </c>
      <c r="Q29" s="18" t="s">
        <v>481</v>
      </c>
      <c r="R29" s="20" t="s">
        <v>481</v>
      </c>
      <c r="S29" s="18" t="s">
        <v>481</v>
      </c>
      <c r="T29" s="20" t="s">
        <v>481</v>
      </c>
      <c r="U29" s="18" t="n">
        <v>451.120773</v>
      </c>
      <c r="V29" s="20" t="n">
        <v>19.48216451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483.84168183</v>
      </c>
      <c r="F32" s="20" t="n">
        <v>3.4686178</v>
      </c>
      <c r="G32" s="18" t="n">
        <v>485.5233849</v>
      </c>
      <c r="H32" s="20" t="n">
        <v>3.69682605</v>
      </c>
      <c r="I32" s="18" t="n">
        <v>498.36819611</v>
      </c>
      <c r="J32" s="20" t="n">
        <v>4.96505805</v>
      </c>
      <c r="K32" s="18" t="n">
        <v>471.14752898</v>
      </c>
      <c r="L32" s="20" t="n">
        <v>9.64408922</v>
      </c>
      <c r="M32" s="18" t="s">
        <v>481</v>
      </c>
      <c r="N32" s="20" t="s">
        <v>481</v>
      </c>
      <c r="O32" s="18" t="s">
        <v>481</v>
      </c>
      <c r="P32" s="20" t="s">
        <v>481</v>
      </c>
      <c r="Q32" s="18" t="s">
        <v>481</v>
      </c>
      <c r="R32" s="20" t="s">
        <v>481</v>
      </c>
      <c r="S32" s="18" t="s">
        <v>481</v>
      </c>
      <c r="T32" s="20" t="s">
        <v>481</v>
      </c>
      <c r="U32" s="18" t="n">
        <v>431.02089822</v>
      </c>
      <c r="V32" s="20" t="n">
        <v>21.68588243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450.03275376</v>
      </c>
      <c r="F34" s="20" t="n">
        <v>6.1089589</v>
      </c>
      <c r="G34" s="18" t="n">
        <v>447.14583186</v>
      </c>
      <c r="H34" s="20" t="n">
        <v>5.02821419</v>
      </c>
      <c r="I34" s="18" t="n">
        <v>452.14830944</v>
      </c>
      <c r="J34" s="20" t="n">
        <v>6.04133163</v>
      </c>
      <c r="K34" s="18" t="n">
        <v>436.40969806</v>
      </c>
      <c r="L34" s="20" t="n">
        <v>9.285568039999999</v>
      </c>
      <c r="M34" s="18" t="s">
        <v>481</v>
      </c>
      <c r="N34" s="20" t="s">
        <v>481</v>
      </c>
      <c r="O34" s="18" t="s">
        <v>481</v>
      </c>
      <c r="P34" s="20" t="s">
        <v>481</v>
      </c>
      <c r="Q34" s="18" t="s">
        <v>481</v>
      </c>
      <c r="R34" s="20" t="s">
        <v>481</v>
      </c>
      <c r="S34" s="18" t="s">
        <v>481</v>
      </c>
      <c r="T34" s="20" t="s">
        <v>481</v>
      </c>
      <c r="U34" s="18" t="n">
        <v>315.31028207</v>
      </c>
      <c r="V34" s="20" t="n">
        <v>25.67609136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460.52984568</v>
      </c>
      <c r="F36" s="20" t="n">
        <v>5.0872386</v>
      </c>
      <c r="G36" s="18" t="n">
        <v>472.31524419</v>
      </c>
      <c r="H36" s="20" t="n">
        <v>3.82604312</v>
      </c>
      <c r="I36" s="18" t="n">
        <v>472.92618929</v>
      </c>
      <c r="J36" s="20" t="n">
        <v>4.21035787</v>
      </c>
      <c r="K36" s="18" t="n">
        <v>468.29534488</v>
      </c>
      <c r="L36" s="20" t="n">
        <v>5.32925443</v>
      </c>
      <c r="M36" s="18" t="s">
        <v>481</v>
      </c>
      <c r="N36" s="20" t="s">
        <v>481</v>
      </c>
      <c r="O36" s="18" t="s">
        <v>481</v>
      </c>
      <c r="P36" s="20" t="s">
        <v>481</v>
      </c>
      <c r="Q36" s="18" t="s">
        <v>481</v>
      </c>
      <c r="R36" s="20" t="s">
        <v>481</v>
      </c>
      <c r="S36" s="18" t="s">
        <v>481</v>
      </c>
      <c r="T36" s="20" t="s">
        <v>481</v>
      </c>
      <c r="U36" s="18" t="n">
        <v>425.9130755</v>
      </c>
      <c r="V36" s="20" t="n">
        <v>17.77501703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485.67975642</v>
      </c>
      <c r="F41" s="20" t="n">
        <v>5.3334471</v>
      </c>
      <c r="G41" s="18" t="n">
        <v>492.1572984</v>
      </c>
      <c r="H41" s="20" t="n">
        <v>4.32010497</v>
      </c>
      <c r="I41" s="18" t="n">
        <v>486.840305</v>
      </c>
      <c r="J41" s="20" t="n">
        <v>4.98863325</v>
      </c>
      <c r="K41" s="18" t="n">
        <v>489.743984</v>
      </c>
      <c r="L41" s="20" t="n">
        <v>4.98249363</v>
      </c>
      <c r="M41" s="18" t="s">
        <v>481</v>
      </c>
      <c r="N41" s="20" t="s">
        <v>481</v>
      </c>
      <c r="O41" s="18" t="s">
        <v>481</v>
      </c>
      <c r="P41" s="20" t="s">
        <v>481</v>
      </c>
      <c r="Q41" s="18" t="s">
        <v>481</v>
      </c>
      <c r="R41" s="20" t="s">
        <v>481</v>
      </c>
      <c r="S41" s="18" t="s">
        <v>481</v>
      </c>
      <c r="T41" s="20" t="s">
        <v>481</v>
      </c>
      <c r="U41" s="18" t="n">
        <v>389.38699142</v>
      </c>
      <c r="V41" s="20" t="n">
        <v>19.07569042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391.65502844</v>
      </c>
      <c r="F46" s="20" t="n">
        <v>3.60056049</v>
      </c>
      <c r="G46" s="18" t="n">
        <v>402.06428371</v>
      </c>
      <c r="H46" s="20" t="n">
        <v>5.51296887</v>
      </c>
      <c r="I46" s="18" t="n">
        <v>433.69473351</v>
      </c>
      <c r="J46" s="20" t="n">
        <v>10.45978181</v>
      </c>
      <c r="K46" s="18" t="n">
        <v>415.74285495</v>
      </c>
      <c r="L46" s="20" t="n">
        <v>11.95921125</v>
      </c>
      <c r="M46" s="18" t="s">
        <v>481</v>
      </c>
      <c r="N46" s="20" t="s">
        <v>481</v>
      </c>
      <c r="O46" s="18" t="s">
        <v>481</v>
      </c>
      <c r="P46" s="20" t="s">
        <v>481</v>
      </c>
      <c r="Q46" s="18" t="s">
        <v>481</v>
      </c>
      <c r="R46" s="20" t="s">
        <v>481</v>
      </c>
      <c r="S46" s="18" t="s">
        <v>481</v>
      </c>
      <c r="T46" s="20" t="s">
        <v>481</v>
      </c>
      <c r="U46" s="18" t="n">
        <v>316.25348194</v>
      </c>
      <c r="V46" s="20" t="n">
        <v>8.598511050000001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547.12139504</v>
      </c>
      <c r="F48" s="20" t="n">
        <v>5.89917173</v>
      </c>
      <c r="G48" s="18" t="n">
        <v>603.09001814</v>
      </c>
      <c r="H48" s="20" t="n">
        <v>7.92897246</v>
      </c>
      <c r="I48" s="18" t="n">
        <v>623.2377862</v>
      </c>
      <c r="J48" s="20" t="n">
        <v>16.38593108</v>
      </c>
      <c r="K48" s="18" t="n">
        <v>613.09158674</v>
      </c>
      <c r="L48" s="20" t="n">
        <v>13.53294281</v>
      </c>
      <c r="M48" s="18" t="s">
        <v>481</v>
      </c>
      <c r="N48" s="20" t="s">
        <v>481</v>
      </c>
      <c r="O48" s="18" t="s">
        <v>481</v>
      </c>
      <c r="P48" s="20" t="s">
        <v>481</v>
      </c>
      <c r="Q48" s="18" t="s">
        <v>481</v>
      </c>
      <c r="R48" s="20" t="s">
        <v>481</v>
      </c>
      <c r="S48" s="18" t="s">
        <v>481</v>
      </c>
      <c r="T48" s="20" t="s">
        <v>481</v>
      </c>
      <c r="U48" s="18" t="n">
        <v>509.81266364</v>
      </c>
      <c r="V48" s="20" t="n">
        <v>21.07447883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448.56410312</v>
      </c>
      <c r="F61" s="20" t="n">
        <v>3.65225514</v>
      </c>
      <c r="G61" s="18" t="n">
        <v>458.16625289</v>
      </c>
      <c r="H61" s="20" t="n">
        <v>3.80109758</v>
      </c>
      <c r="I61" s="18" t="n">
        <v>441.03892443</v>
      </c>
      <c r="J61" s="20" t="n">
        <v>7.23218279</v>
      </c>
      <c r="K61" s="18" t="n">
        <v>429.3152268</v>
      </c>
      <c r="L61" s="20" t="n">
        <v>11.00166297</v>
      </c>
      <c r="M61" s="18" t="s">
        <v>481</v>
      </c>
      <c r="N61" s="20" t="s">
        <v>481</v>
      </c>
      <c r="O61" s="18" t="s">
        <v>481</v>
      </c>
      <c r="P61" s="20" t="s">
        <v>481</v>
      </c>
      <c r="Q61" s="18" t="s">
        <v>481</v>
      </c>
      <c r="R61" s="20" t="s">
        <v>481</v>
      </c>
      <c r="S61" s="18" t="s">
        <v>481</v>
      </c>
      <c r="T61" s="20" t="s">
        <v>481</v>
      </c>
      <c r="U61" s="18" t="n">
        <v>346.86245079</v>
      </c>
      <c r="V61" s="20" t="n">
        <v>18.26562108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387.79833903</v>
      </c>
      <c r="F67" s="20" t="n">
        <v>3.49002028</v>
      </c>
      <c r="G67" s="18" t="n">
        <v>434.40710466</v>
      </c>
      <c r="H67" s="20" t="n">
        <v>4.86626018</v>
      </c>
      <c r="I67" s="18" t="n">
        <v>449.51737139</v>
      </c>
      <c r="J67" s="20" t="n">
        <v>7.55219107</v>
      </c>
      <c r="K67" s="18" t="n">
        <v>433.81490191</v>
      </c>
      <c r="L67" s="20" t="n">
        <v>12.45607272</v>
      </c>
      <c r="M67" s="18" t="s">
        <v>481</v>
      </c>
      <c r="N67" s="20" t="s">
        <v>481</v>
      </c>
      <c r="O67" s="18" t="s">
        <v>481</v>
      </c>
      <c r="P67" s="20" t="s">
        <v>481</v>
      </c>
      <c r="Q67" s="18" t="s">
        <v>481</v>
      </c>
      <c r="R67" s="20" t="s">
        <v>481</v>
      </c>
      <c r="S67" s="18" t="s">
        <v>481</v>
      </c>
      <c r="T67" s="20" t="s">
        <v>481</v>
      </c>
      <c r="U67" s="18" t="n">
        <v>295.37681067</v>
      </c>
      <c r="V67" s="20" t="n">
        <v>13.8161672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512.1675173899999</v>
      </c>
      <c r="F70" s="20" t="n">
        <v>3.86024844</v>
      </c>
      <c r="G70" s="18" t="n">
        <v>515.69931257</v>
      </c>
      <c r="H70" s="20" t="n">
        <v>3.83461151</v>
      </c>
      <c r="I70" s="18" t="n">
        <v>520.00782522</v>
      </c>
      <c r="J70" s="20" t="n">
        <v>5.83242895</v>
      </c>
      <c r="K70" s="18" t="n">
        <v>505.74456207</v>
      </c>
      <c r="L70" s="20" t="n">
        <v>7.93527685</v>
      </c>
      <c r="M70" s="18" t="s">
        <v>481</v>
      </c>
      <c r="N70" s="20" t="s">
        <v>481</v>
      </c>
      <c r="O70" s="18" t="s">
        <v>481</v>
      </c>
      <c r="P70" s="20" t="s">
        <v>481</v>
      </c>
      <c r="Q70" s="18" t="s">
        <v>481</v>
      </c>
      <c r="R70" s="20" t="s">
        <v>481</v>
      </c>
      <c r="S70" s="18" t="s">
        <v>481</v>
      </c>
      <c r="T70" s="20" t="s">
        <v>481</v>
      </c>
      <c r="U70" s="18" t="n">
        <v>462.20686886</v>
      </c>
      <c r="V70" s="20" t="n">
        <v>16.52688874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632</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500.22365065</v>
      </c>
      <c r="F7" s="20" t="n">
        <v>1.96744298</v>
      </c>
      <c r="G7" s="18" t="n">
        <v>525.45638301</v>
      </c>
      <c r="H7" s="20" t="n">
        <v>2.8146212</v>
      </c>
      <c r="I7" s="18" t="n">
        <v>528.98543374</v>
      </c>
      <c r="J7" s="20" t="n">
        <v>5.70293718</v>
      </c>
      <c r="K7" s="18" t="n">
        <v>500.30607719</v>
      </c>
      <c r="L7" s="20" t="n">
        <v>8.536639620000001</v>
      </c>
      <c r="M7" s="18" t="s">
        <v>481</v>
      </c>
      <c r="N7" s="20" t="s">
        <v>481</v>
      </c>
      <c r="O7" s="18" t="s">
        <v>481</v>
      </c>
      <c r="P7" s="20" t="s">
        <v>481</v>
      </c>
      <c r="Q7" s="18" t="s">
        <v>481</v>
      </c>
      <c r="R7" s="20" t="s">
        <v>481</v>
      </c>
      <c r="S7" s="18" t="s">
        <v>481</v>
      </c>
      <c r="T7" s="20" t="s">
        <v>481</v>
      </c>
      <c r="U7" s="18" t="n">
        <v>400.8166154</v>
      </c>
      <c r="V7" s="20" t="n">
        <v>10.25606533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546.11150915</v>
      </c>
      <c r="F9" s="20" t="n">
        <v>2.94639556</v>
      </c>
      <c r="G9" s="18" t="n">
        <v>534.81972722</v>
      </c>
      <c r="H9" s="20" t="n">
        <v>5.53318828</v>
      </c>
      <c r="I9" s="18" t="n">
        <v>530.27652927</v>
      </c>
      <c r="J9" s="20" t="n">
        <v>13.21490828</v>
      </c>
      <c r="K9" s="18" t="n">
        <v>481.32131171</v>
      </c>
      <c r="L9" s="20" t="n">
        <v>17.4598233</v>
      </c>
      <c r="M9" s="18" t="s">
        <v>481</v>
      </c>
      <c r="N9" s="20" t="s">
        <v>481</v>
      </c>
      <c r="O9" s="18" t="s">
        <v>481</v>
      </c>
      <c r="P9" s="20" t="s">
        <v>481</v>
      </c>
      <c r="Q9" s="18" t="s">
        <v>481</v>
      </c>
      <c r="R9" s="20" t="s">
        <v>481</v>
      </c>
      <c r="S9" s="18" t="s">
        <v>481</v>
      </c>
      <c r="T9" s="20" t="s">
        <v>481</v>
      </c>
      <c r="U9" s="18" t="n">
        <v>464.11567976</v>
      </c>
      <c r="V9" s="20" t="n">
        <v>15.694624</v>
      </c>
    </row>
    <row r="10" spans="1:22">
      <c r="A10" s="15" t="s">
        <v>485</v>
      </c>
      <c r="B10" s="17" t="n">
        <v>13082</v>
      </c>
      <c r="C10" s="18">
        <f>(313.0/B10*100)</f>
        <v/>
      </c>
      <c r="D10" s="19" t="n">
        <v>12769</v>
      </c>
      <c r="E10" s="18" t="n">
        <v>527.1482455399999</v>
      </c>
      <c r="F10" s="20" t="n">
        <v>4.93308695</v>
      </c>
      <c r="G10" s="18" t="n">
        <v>548.17906121</v>
      </c>
      <c r="H10" s="20" t="n">
        <v>5.37371976</v>
      </c>
      <c r="I10" s="18" t="n">
        <v>551.69980591</v>
      </c>
      <c r="J10" s="20" t="n">
        <v>8.488311059999999</v>
      </c>
      <c r="K10" s="18" t="n">
        <v>548.72464114</v>
      </c>
      <c r="L10" s="20" t="n">
        <v>13.75183399</v>
      </c>
      <c r="M10" s="18" t="s">
        <v>481</v>
      </c>
      <c r="N10" s="20" t="s">
        <v>481</v>
      </c>
      <c r="O10" s="18" t="s">
        <v>481</v>
      </c>
      <c r="P10" s="20" t="s">
        <v>481</v>
      </c>
      <c r="Q10" s="18" t="s">
        <v>481</v>
      </c>
      <c r="R10" s="20" t="s">
        <v>481</v>
      </c>
      <c r="S10" s="18" t="s">
        <v>481</v>
      </c>
      <c r="T10" s="20" t="s">
        <v>481</v>
      </c>
      <c r="U10" s="18" t="n">
        <v>455.53719535</v>
      </c>
      <c r="V10" s="20" t="n">
        <v>15.49366072</v>
      </c>
    </row>
    <row r="11" spans="1:22">
      <c r="A11" s="15" t="s">
        <v>486</v>
      </c>
      <c r="B11" s="17" t="n">
        <v>7053</v>
      </c>
      <c r="C11" s="18">
        <f>(45.0/B11*100)</f>
        <v/>
      </c>
      <c r="D11" s="19" t="n">
        <v>7008</v>
      </c>
      <c r="E11" s="18" t="n">
        <v>433.29359943</v>
      </c>
      <c r="F11" s="20" t="n">
        <v>3.92374126</v>
      </c>
      <c r="G11" s="18" t="n">
        <v>437.57349674</v>
      </c>
      <c r="H11" s="20" t="n">
        <v>8.58423805</v>
      </c>
      <c r="I11" s="18" t="n">
        <v>418.05342178</v>
      </c>
      <c r="J11" s="20" t="n">
        <v>23.78969708</v>
      </c>
      <c r="K11" s="18" t="n">
        <v>429.96720422</v>
      </c>
      <c r="L11" s="20" t="n">
        <v>18.97583428</v>
      </c>
      <c r="M11" s="18" t="s">
        <v>481</v>
      </c>
      <c r="N11" s="20" t="s">
        <v>481</v>
      </c>
      <c r="O11" s="18" t="s">
        <v>481</v>
      </c>
      <c r="P11" s="20" t="s">
        <v>481</v>
      </c>
      <c r="Q11" s="18" t="s">
        <v>481</v>
      </c>
      <c r="R11" s="20" t="s">
        <v>481</v>
      </c>
      <c r="S11" s="18" t="s">
        <v>481</v>
      </c>
      <c r="T11" s="20" t="s">
        <v>481</v>
      </c>
      <c r="U11" s="18" t="n">
        <v>391.2956514</v>
      </c>
      <c r="V11" s="20" t="n">
        <v>14.32510278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484.35307899</v>
      </c>
      <c r="F23" s="20" t="n">
        <v>2.75849082</v>
      </c>
      <c r="G23" s="18" t="n">
        <v>499.10989078</v>
      </c>
      <c r="H23" s="20" t="n">
        <v>4.54979192</v>
      </c>
      <c r="I23" s="18" t="n">
        <v>465.21600497</v>
      </c>
      <c r="J23" s="20" t="n">
        <v>11.75349654</v>
      </c>
      <c r="K23" s="18" t="n">
        <v>463.79276846</v>
      </c>
      <c r="L23" s="20" t="n">
        <v>14.70625216</v>
      </c>
      <c r="M23" s="18" t="s">
        <v>481</v>
      </c>
      <c r="N23" s="20" t="s">
        <v>481</v>
      </c>
      <c r="O23" s="18" t="s">
        <v>481</v>
      </c>
      <c r="P23" s="20" t="s">
        <v>481</v>
      </c>
      <c r="Q23" s="18" t="s">
        <v>481</v>
      </c>
      <c r="R23" s="20" t="s">
        <v>481</v>
      </c>
      <c r="S23" s="18" t="s">
        <v>481</v>
      </c>
      <c r="T23" s="20" t="s">
        <v>481</v>
      </c>
      <c r="U23" s="18" t="n">
        <v>424.58953546</v>
      </c>
      <c r="V23" s="20" t="n">
        <v>13.31229065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513.19707003</v>
      </c>
      <c r="F29" s="20" t="n">
        <v>3.77645122</v>
      </c>
      <c r="G29" s="18" t="n">
        <v>507.17948813</v>
      </c>
      <c r="H29" s="20" t="n">
        <v>4.29168958</v>
      </c>
      <c r="I29" s="18" t="n">
        <v>517.1298799800001</v>
      </c>
      <c r="J29" s="20" t="n">
        <v>7.8600448</v>
      </c>
      <c r="K29" s="18" t="n">
        <v>488.97008668</v>
      </c>
      <c r="L29" s="20" t="n">
        <v>13.0226196</v>
      </c>
      <c r="M29" s="18" t="s">
        <v>481</v>
      </c>
      <c r="N29" s="20" t="s">
        <v>481</v>
      </c>
      <c r="O29" s="18" t="s">
        <v>481</v>
      </c>
      <c r="P29" s="20" t="s">
        <v>481</v>
      </c>
      <c r="Q29" s="18" t="s">
        <v>481</v>
      </c>
      <c r="R29" s="20" t="s">
        <v>481</v>
      </c>
      <c r="S29" s="18" t="s">
        <v>481</v>
      </c>
      <c r="T29" s="20" t="s">
        <v>481</v>
      </c>
      <c r="U29" s="18" t="n">
        <v>425.66803135</v>
      </c>
      <c r="V29" s="20" t="n">
        <v>17.38167055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487.1823348</v>
      </c>
      <c r="F32" s="20" t="n">
        <v>2.98046595</v>
      </c>
      <c r="G32" s="18" t="n">
        <v>483.00730457</v>
      </c>
      <c r="H32" s="20" t="n">
        <v>5.30812337</v>
      </c>
      <c r="I32" s="18" t="n">
        <v>480.68719832</v>
      </c>
      <c r="J32" s="20" t="n">
        <v>12.65443137</v>
      </c>
      <c r="K32" s="18" t="n">
        <v>483.10748916</v>
      </c>
      <c r="L32" s="20" t="n">
        <v>24.50221047</v>
      </c>
      <c r="M32" s="18" t="s">
        <v>481</v>
      </c>
      <c r="N32" s="20" t="s">
        <v>481</v>
      </c>
      <c r="O32" s="18" t="s">
        <v>481</v>
      </c>
      <c r="P32" s="20" t="s">
        <v>481</v>
      </c>
      <c r="Q32" s="18" t="s">
        <v>481</v>
      </c>
      <c r="R32" s="20" t="s">
        <v>481</v>
      </c>
      <c r="S32" s="18" t="s">
        <v>481</v>
      </c>
      <c r="T32" s="20" t="s">
        <v>481</v>
      </c>
      <c r="U32" s="18" t="n">
        <v>424.65243604</v>
      </c>
      <c r="V32" s="20" t="n">
        <v>15.77376678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452.03316709</v>
      </c>
      <c r="F34" s="20" t="n">
        <v>4.1663188</v>
      </c>
      <c r="G34" s="18" t="n">
        <v>448.2508294</v>
      </c>
      <c r="H34" s="20" t="n">
        <v>8.648470100000001</v>
      </c>
      <c r="I34" s="18" t="n">
        <v>423.68606655</v>
      </c>
      <c r="J34" s="20" t="n">
        <v>15.64924642</v>
      </c>
      <c r="K34" s="18" t="n">
        <v>366.8783861</v>
      </c>
      <c r="L34" s="20" t="n">
        <v>15.65212778</v>
      </c>
      <c r="M34" s="18" t="s">
        <v>481</v>
      </c>
      <c r="N34" s="20" t="s">
        <v>481</v>
      </c>
      <c r="O34" s="18" t="s">
        <v>481</v>
      </c>
      <c r="P34" s="20" t="s">
        <v>481</v>
      </c>
      <c r="Q34" s="18" t="s">
        <v>481</v>
      </c>
      <c r="R34" s="20" t="s">
        <v>481</v>
      </c>
      <c r="S34" s="18" t="s">
        <v>481</v>
      </c>
      <c r="T34" s="20" t="s">
        <v>481</v>
      </c>
      <c r="U34" s="18" t="n">
        <v>340.52560482</v>
      </c>
      <c r="V34" s="20" t="n">
        <v>21.18443438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459.82399433</v>
      </c>
      <c r="F36" s="20" t="n">
        <v>3.54552236</v>
      </c>
      <c r="G36" s="18" t="n">
        <v>489.30479023</v>
      </c>
      <c r="H36" s="20" t="n">
        <v>4.74225649</v>
      </c>
      <c r="I36" s="18" t="n">
        <v>488.5033099</v>
      </c>
      <c r="J36" s="20" t="n">
        <v>6.05909331</v>
      </c>
      <c r="K36" s="18" t="n">
        <v>497.58876139</v>
      </c>
      <c r="L36" s="20" t="n">
        <v>10.6777857</v>
      </c>
      <c r="M36" s="18" t="s">
        <v>481</v>
      </c>
      <c r="N36" s="20" t="s">
        <v>481</v>
      </c>
      <c r="O36" s="18" t="s">
        <v>481</v>
      </c>
      <c r="P36" s="20" t="s">
        <v>481</v>
      </c>
      <c r="Q36" s="18" t="s">
        <v>481</v>
      </c>
      <c r="R36" s="20" t="s">
        <v>481</v>
      </c>
      <c r="S36" s="18" t="s">
        <v>481</v>
      </c>
      <c r="T36" s="20" t="s">
        <v>481</v>
      </c>
      <c r="U36" s="18" t="n">
        <v>378.47350933</v>
      </c>
      <c r="V36" s="20" t="n">
        <v>13.97756593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474.74113469</v>
      </c>
      <c r="F41" s="20" t="n">
        <v>3.99399447</v>
      </c>
      <c r="G41" s="18" t="n">
        <v>508.06879443</v>
      </c>
      <c r="H41" s="20" t="n">
        <v>4.56549579</v>
      </c>
      <c r="I41" s="18" t="n">
        <v>524.06248628</v>
      </c>
      <c r="J41" s="20" t="n">
        <v>6.73678319</v>
      </c>
      <c r="K41" s="18" t="n">
        <v>513.94846069</v>
      </c>
      <c r="L41" s="20" t="n">
        <v>7.45758847</v>
      </c>
      <c r="M41" s="18" t="s">
        <v>481</v>
      </c>
      <c r="N41" s="20" t="s">
        <v>481</v>
      </c>
      <c r="O41" s="18" t="s">
        <v>481</v>
      </c>
      <c r="P41" s="20" t="s">
        <v>481</v>
      </c>
      <c r="Q41" s="18" t="s">
        <v>481</v>
      </c>
      <c r="R41" s="20" t="s">
        <v>481</v>
      </c>
      <c r="S41" s="18" t="s">
        <v>481</v>
      </c>
      <c r="T41" s="20" t="s">
        <v>481</v>
      </c>
      <c r="U41" s="18" t="n">
        <v>385.64836352</v>
      </c>
      <c r="V41" s="20" t="n">
        <v>14.49455857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398.60811935</v>
      </c>
      <c r="F46" s="20" t="n">
        <v>3.64631418</v>
      </c>
      <c r="G46" s="18" t="n">
        <v>401.87455222</v>
      </c>
      <c r="H46" s="20" t="n">
        <v>8.567759949999999</v>
      </c>
      <c r="I46" s="18" t="n">
        <v>421.8542959</v>
      </c>
      <c r="J46" s="20" t="n">
        <v>19.26586481</v>
      </c>
      <c r="K46" s="18" t="n">
        <v>416.68414535</v>
      </c>
      <c r="L46" s="20" t="n">
        <v>13.83479369</v>
      </c>
      <c r="M46" s="18" t="s">
        <v>481</v>
      </c>
      <c r="N46" s="20" t="s">
        <v>481</v>
      </c>
      <c r="O46" s="18" t="s">
        <v>481</v>
      </c>
      <c r="P46" s="20" t="s">
        <v>481</v>
      </c>
      <c r="Q46" s="18" t="s">
        <v>481</v>
      </c>
      <c r="R46" s="20" t="s">
        <v>481</v>
      </c>
      <c r="S46" s="18" t="s">
        <v>481</v>
      </c>
      <c r="T46" s="20" t="s">
        <v>481</v>
      </c>
      <c r="U46" s="18" t="n">
        <v>329.18942536</v>
      </c>
      <c r="V46" s="20" t="n">
        <v>7.8948873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564.23242078</v>
      </c>
      <c r="F48" s="20" t="n">
        <v>6.14077892</v>
      </c>
      <c r="G48" s="18" t="n">
        <v>580.38973619</v>
      </c>
      <c r="H48" s="20" t="n">
        <v>8.202418</v>
      </c>
      <c r="I48" s="18" t="n">
        <v>614.2035277700001</v>
      </c>
      <c r="J48" s="20" t="n">
        <v>14.90640284</v>
      </c>
      <c r="K48" s="18" t="n">
        <v>568.64386673</v>
      </c>
      <c r="L48" s="20" t="n">
        <v>13.15839017</v>
      </c>
      <c r="M48" s="18" t="s">
        <v>481</v>
      </c>
      <c r="N48" s="20" t="s">
        <v>481</v>
      </c>
      <c r="O48" s="18" t="s">
        <v>481</v>
      </c>
      <c r="P48" s="20" t="s">
        <v>481</v>
      </c>
      <c r="Q48" s="18" t="s">
        <v>481</v>
      </c>
      <c r="R48" s="20" t="s">
        <v>481</v>
      </c>
      <c r="S48" s="18" t="s">
        <v>481</v>
      </c>
      <c r="T48" s="20" t="s">
        <v>481</v>
      </c>
      <c r="U48" s="18" t="n">
        <v>493.89351022</v>
      </c>
      <c r="V48" s="20" t="n">
        <v>24.40572252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453.33255394</v>
      </c>
      <c r="F61" s="20" t="n">
        <v>3.05976668</v>
      </c>
      <c r="G61" s="18" t="n">
        <v>446.48524429</v>
      </c>
      <c r="H61" s="20" t="n">
        <v>6.13413582</v>
      </c>
      <c r="I61" s="18" t="n">
        <v>411.63038572</v>
      </c>
      <c r="J61" s="20" t="n">
        <v>14.36459105</v>
      </c>
      <c r="K61" s="18" t="n">
        <v>387.78172257</v>
      </c>
      <c r="L61" s="20" t="n">
        <v>17.77473073</v>
      </c>
      <c r="M61" s="18" t="s">
        <v>481</v>
      </c>
      <c r="N61" s="20" t="s">
        <v>481</v>
      </c>
      <c r="O61" s="18" t="s">
        <v>481</v>
      </c>
      <c r="P61" s="20" t="s">
        <v>481</v>
      </c>
      <c r="Q61" s="18" t="s">
        <v>481</v>
      </c>
      <c r="R61" s="20" t="s">
        <v>481</v>
      </c>
      <c r="S61" s="18" t="s">
        <v>481</v>
      </c>
      <c r="T61" s="20" t="s">
        <v>481</v>
      </c>
      <c r="U61" s="18" t="n">
        <v>376.64051437</v>
      </c>
      <c r="V61" s="20" t="n">
        <v>13.84694519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405.42201501</v>
      </c>
      <c r="F67" s="20" t="n">
        <v>3.34721126</v>
      </c>
      <c r="G67" s="18" t="n">
        <v>397.83548975</v>
      </c>
      <c r="H67" s="20" t="n">
        <v>7.66174206</v>
      </c>
      <c r="I67" s="18" t="n">
        <v>383.64127748</v>
      </c>
      <c r="J67" s="20" t="n">
        <v>15.75141941</v>
      </c>
      <c r="K67" s="18" t="n">
        <v>414.44987746</v>
      </c>
      <c r="L67" s="20" t="n">
        <v>14.50991145</v>
      </c>
      <c r="M67" s="18" t="s">
        <v>481</v>
      </c>
      <c r="N67" s="20" t="s">
        <v>481</v>
      </c>
      <c r="O67" s="18" t="s">
        <v>481</v>
      </c>
      <c r="P67" s="20" t="s">
        <v>481</v>
      </c>
      <c r="Q67" s="18" t="s">
        <v>481</v>
      </c>
      <c r="R67" s="20" t="s">
        <v>481</v>
      </c>
      <c r="S67" s="18" t="s">
        <v>481</v>
      </c>
      <c r="T67" s="20" t="s">
        <v>481</v>
      </c>
      <c r="U67" s="18" t="n">
        <v>319.92302778</v>
      </c>
      <c r="V67" s="20" t="n">
        <v>12.82174803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510.13266179</v>
      </c>
      <c r="F70" s="20" t="n">
        <v>3.37027799</v>
      </c>
      <c r="G70" s="18" t="n">
        <v>526.34598569</v>
      </c>
      <c r="H70" s="20" t="n">
        <v>4.63015937</v>
      </c>
      <c r="I70" s="18" t="n">
        <v>534.19215522</v>
      </c>
      <c r="J70" s="20" t="n">
        <v>8.99562637</v>
      </c>
      <c r="K70" s="18" t="n">
        <v>514.34596987</v>
      </c>
      <c r="L70" s="20" t="n">
        <v>14.95632281</v>
      </c>
      <c r="M70" s="18" t="s">
        <v>481</v>
      </c>
      <c r="N70" s="20" t="s">
        <v>481</v>
      </c>
      <c r="O70" s="18" t="s">
        <v>481</v>
      </c>
      <c r="P70" s="20" t="s">
        <v>481</v>
      </c>
      <c r="Q70" s="18" t="s">
        <v>481</v>
      </c>
      <c r="R70" s="20" t="s">
        <v>481</v>
      </c>
      <c r="S70" s="18" t="s">
        <v>481</v>
      </c>
      <c r="T70" s="20" t="s">
        <v>481</v>
      </c>
      <c r="U70" s="18" t="n">
        <v>467.3229476</v>
      </c>
      <c r="V70" s="20" t="n">
        <v>11.77939356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633</v>
      </c>
    </row>
    <row customHeight="1" ht="30" r="4" spans="1:22">
      <c r="A4" s="6" t="n"/>
      <c r="B4" s="7" t="s">
        <v>462</v>
      </c>
      <c r="C4" s="7" t="s">
        <v>463</v>
      </c>
      <c r="D4" s="8" t="s">
        <v>462</v>
      </c>
      <c r="E4" s="9" t="s">
        <v>623</v>
      </c>
      <c r="F4" s="10" t="n"/>
      <c r="G4" s="9" t="s">
        <v>624</v>
      </c>
      <c r="H4" s="10" t="n"/>
      <c r="I4" s="9" t="s">
        <v>625</v>
      </c>
      <c r="J4" s="10" t="n"/>
      <c r="K4" s="9" t="s">
        <v>626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469.57729557</v>
      </c>
      <c r="F7" s="20" t="n">
        <v>2.79398446</v>
      </c>
      <c r="G7" s="18" t="n">
        <v>499.56257127</v>
      </c>
      <c r="H7" s="20" t="n">
        <v>3.21485218</v>
      </c>
      <c r="I7" s="18" t="n">
        <v>511.88130097</v>
      </c>
      <c r="J7" s="20" t="n">
        <v>3.40243916</v>
      </c>
      <c r="K7" s="18" t="n">
        <v>529.80698697</v>
      </c>
      <c r="L7" s="20" t="n">
        <v>2.26531731</v>
      </c>
      <c r="M7" s="18" t="s">
        <v>481</v>
      </c>
      <c r="N7" s="20" t="s">
        <v>481</v>
      </c>
      <c r="O7" s="18" t="s">
        <v>481</v>
      </c>
      <c r="P7" s="20" t="s">
        <v>481</v>
      </c>
      <c r="Q7" s="18" t="s">
        <v>481</v>
      </c>
      <c r="R7" s="20" t="s">
        <v>481</v>
      </c>
      <c r="S7" s="18" t="s">
        <v>481</v>
      </c>
      <c r="T7" s="20" t="s">
        <v>481</v>
      </c>
      <c r="U7" s="18" t="n">
        <v>365.4846732</v>
      </c>
      <c r="V7" s="20" t="n">
        <v>13.82749022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(50.0/B9*100)</f>
        <v/>
      </c>
      <c r="D9" s="19" t="n">
        <v>5625</v>
      </c>
      <c r="E9" s="18" t="n">
        <v>517.67195477</v>
      </c>
      <c r="F9" s="20" t="n">
        <v>3.9904129</v>
      </c>
      <c r="G9" s="18" t="n">
        <v>544.0374692</v>
      </c>
      <c r="H9" s="20" t="n">
        <v>4.08199338</v>
      </c>
      <c r="I9" s="18" t="n">
        <v>553.86079578</v>
      </c>
      <c r="J9" s="20" t="n">
        <v>4.86776161</v>
      </c>
      <c r="K9" s="18" t="n">
        <v>575.56995718</v>
      </c>
      <c r="L9" s="20" t="n">
        <v>5.45225509</v>
      </c>
      <c r="M9" s="18" t="s">
        <v>481</v>
      </c>
      <c r="N9" s="20" t="s">
        <v>481</v>
      </c>
      <c r="O9" s="18" t="s">
        <v>481</v>
      </c>
      <c r="P9" s="20" t="s">
        <v>481</v>
      </c>
      <c r="Q9" s="18" t="s">
        <v>481</v>
      </c>
      <c r="R9" s="20" t="s">
        <v>481</v>
      </c>
      <c r="S9" s="18" t="s">
        <v>481</v>
      </c>
      <c r="T9" s="20" t="s">
        <v>481</v>
      </c>
      <c r="U9" s="18" t="n">
        <v>429.66225344</v>
      </c>
      <c r="V9" s="20" t="n">
        <v>22.19185468</v>
      </c>
    </row>
    <row r="10" spans="1:22">
      <c r="A10" s="15" t="s">
        <v>485</v>
      </c>
      <c r="B10" s="17" t="n">
        <v>13082</v>
      </c>
      <c r="C10" s="18">
        <f>(313.0/B10*100)</f>
        <v/>
      </c>
      <c r="D10" s="19" t="n">
        <v>12769</v>
      </c>
      <c r="E10" s="18" t="n">
        <v>506.33504816</v>
      </c>
      <c r="F10" s="20" t="n">
        <v>6.30477271</v>
      </c>
      <c r="G10" s="18" t="n">
        <v>522.83594438</v>
      </c>
      <c r="H10" s="20" t="n">
        <v>6.00477385</v>
      </c>
      <c r="I10" s="18" t="n">
        <v>541.12587136</v>
      </c>
      <c r="J10" s="20" t="n">
        <v>6.05928316</v>
      </c>
      <c r="K10" s="18" t="n">
        <v>560.8855449500001</v>
      </c>
      <c r="L10" s="20" t="n">
        <v>5.34863283</v>
      </c>
      <c r="M10" s="18" t="s">
        <v>481</v>
      </c>
      <c r="N10" s="20" t="s">
        <v>481</v>
      </c>
      <c r="O10" s="18" t="s">
        <v>481</v>
      </c>
      <c r="P10" s="20" t="s">
        <v>481</v>
      </c>
      <c r="Q10" s="18" t="s">
        <v>481</v>
      </c>
      <c r="R10" s="20" t="s">
        <v>481</v>
      </c>
      <c r="S10" s="18" t="s">
        <v>481</v>
      </c>
      <c r="T10" s="20" t="s">
        <v>481</v>
      </c>
      <c r="U10" s="18" t="n">
        <v>380.98705705</v>
      </c>
      <c r="V10" s="20" t="n">
        <v>20.49641067</v>
      </c>
    </row>
    <row r="11" spans="1:22">
      <c r="A11" s="15" t="s">
        <v>486</v>
      </c>
      <c r="B11" s="17" t="n">
        <v>7053</v>
      </c>
      <c r="C11" s="18">
        <f>(45.0/B11*100)</f>
        <v/>
      </c>
      <c r="D11" s="19" t="n">
        <v>7008</v>
      </c>
      <c r="E11" s="18" t="n">
        <v>394.06416187</v>
      </c>
      <c r="F11" s="20" t="n">
        <v>5.06651679</v>
      </c>
      <c r="G11" s="18" t="n">
        <v>431.60689041</v>
      </c>
      <c r="H11" s="20" t="n">
        <v>4.72658428</v>
      </c>
      <c r="I11" s="18" t="n">
        <v>447.21278003</v>
      </c>
      <c r="J11" s="20" t="n">
        <v>5.4715334</v>
      </c>
      <c r="K11" s="18" t="n">
        <v>474.89460814</v>
      </c>
      <c r="L11" s="20" t="n">
        <v>4.27176292</v>
      </c>
      <c r="M11" s="18" t="s">
        <v>481</v>
      </c>
      <c r="N11" s="20" t="s">
        <v>481</v>
      </c>
      <c r="O11" s="18" t="s">
        <v>481</v>
      </c>
      <c r="P11" s="20" t="s">
        <v>481</v>
      </c>
      <c r="Q11" s="18" t="s">
        <v>481</v>
      </c>
      <c r="R11" s="20" t="s">
        <v>481</v>
      </c>
      <c r="S11" s="18" t="s">
        <v>481</v>
      </c>
      <c r="T11" s="20" t="s">
        <v>481</v>
      </c>
      <c r="U11" s="18" t="n">
        <v>333.75063049</v>
      </c>
      <c r="V11" s="20" t="n">
        <v>21.57345071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(211.0/B23*100)</f>
        <v/>
      </c>
      <c r="D23" s="19" t="n">
        <v>11372</v>
      </c>
      <c r="E23" s="18" t="n">
        <v>462.69722696</v>
      </c>
      <c r="F23" s="20" t="n">
        <v>3.44649908</v>
      </c>
      <c r="G23" s="18" t="n">
        <v>485.03358777</v>
      </c>
      <c r="H23" s="20" t="n">
        <v>3.78823268</v>
      </c>
      <c r="I23" s="18" t="n">
        <v>499.31924897</v>
      </c>
      <c r="J23" s="20" t="n">
        <v>4.37319222</v>
      </c>
      <c r="K23" s="18" t="n">
        <v>501.22168075</v>
      </c>
      <c r="L23" s="20" t="n">
        <v>4.05981292</v>
      </c>
      <c r="M23" s="18" t="s">
        <v>481</v>
      </c>
      <c r="N23" s="20" t="s">
        <v>481</v>
      </c>
      <c r="O23" s="18" t="s">
        <v>481</v>
      </c>
      <c r="P23" s="20" t="s">
        <v>481</v>
      </c>
      <c r="Q23" s="18" t="s">
        <v>481</v>
      </c>
      <c r="R23" s="20" t="s">
        <v>481</v>
      </c>
      <c r="S23" s="18" t="s">
        <v>481</v>
      </c>
      <c r="T23" s="20" t="s">
        <v>481</v>
      </c>
      <c r="U23" s="18" t="n">
        <v>392.39847871</v>
      </c>
      <c r="V23" s="20" t="n">
        <v>24.42462694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482.05771553</v>
      </c>
      <c r="F29" s="20" t="n">
        <v>5.17338446</v>
      </c>
      <c r="G29" s="18" t="n">
        <v>505.23209096</v>
      </c>
      <c r="H29" s="20" t="n">
        <v>5.52625886</v>
      </c>
      <c r="I29" s="18" t="n">
        <v>536.07626346</v>
      </c>
      <c r="J29" s="20" t="n">
        <v>5.52870399</v>
      </c>
      <c r="K29" s="18" t="n">
        <v>547.00551042</v>
      </c>
      <c r="L29" s="20" t="n">
        <v>4.53480889</v>
      </c>
      <c r="M29" s="18" t="s">
        <v>481</v>
      </c>
      <c r="N29" s="20" t="s">
        <v>481</v>
      </c>
      <c r="O29" s="18" t="s">
        <v>481</v>
      </c>
      <c r="P29" s="20" t="s">
        <v>481</v>
      </c>
      <c r="Q29" s="18" t="s">
        <v>481</v>
      </c>
      <c r="R29" s="20" t="s">
        <v>481</v>
      </c>
      <c r="S29" s="18" t="s">
        <v>481</v>
      </c>
      <c r="T29" s="20" t="s">
        <v>481</v>
      </c>
      <c r="U29" s="18" t="n">
        <v>385.29315084</v>
      </c>
      <c r="V29" s="20" t="n">
        <v>27.44860455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466.87816585</v>
      </c>
      <c r="F32" s="20" t="n">
        <v>3.4899798</v>
      </c>
      <c r="G32" s="18" t="n">
        <v>489.77941023</v>
      </c>
      <c r="H32" s="20" t="n">
        <v>3.9771622</v>
      </c>
      <c r="I32" s="18" t="n">
        <v>509.35532151</v>
      </c>
      <c r="J32" s="20" t="n">
        <v>4.82537306</v>
      </c>
      <c r="K32" s="18" t="n">
        <v>517.16566158</v>
      </c>
      <c r="L32" s="20" t="n">
        <v>5.42858831</v>
      </c>
      <c r="M32" s="18" t="s">
        <v>481</v>
      </c>
      <c r="N32" s="20" t="s">
        <v>481</v>
      </c>
      <c r="O32" s="18" t="s">
        <v>481</v>
      </c>
      <c r="P32" s="20" t="s">
        <v>481</v>
      </c>
      <c r="Q32" s="18" t="s">
        <v>481</v>
      </c>
      <c r="R32" s="20" t="s">
        <v>481</v>
      </c>
      <c r="S32" s="18" t="s">
        <v>481</v>
      </c>
      <c r="T32" s="20" t="s">
        <v>481</v>
      </c>
      <c r="U32" s="18" t="n">
        <v>369.8499932</v>
      </c>
      <c r="V32" s="20" t="n">
        <v>34.33684026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(65.0/B34*100)</f>
        <v/>
      </c>
      <c r="D34" s="19" t="n">
        <v>6285</v>
      </c>
      <c r="E34" s="18" t="n">
        <v>432.93982126</v>
      </c>
      <c r="F34" s="20" t="n">
        <v>5.28343662</v>
      </c>
      <c r="G34" s="18" t="n">
        <v>446.93473857</v>
      </c>
      <c r="H34" s="20" t="n">
        <v>5.47475781</v>
      </c>
      <c r="I34" s="18" t="n">
        <v>467.03827575</v>
      </c>
      <c r="J34" s="20" t="n">
        <v>6.72831121</v>
      </c>
      <c r="K34" s="18" t="n">
        <v>474.98682183</v>
      </c>
      <c r="L34" s="20" t="n">
        <v>5.46895191</v>
      </c>
      <c r="M34" s="18" t="s">
        <v>481</v>
      </c>
      <c r="N34" s="20" t="s">
        <v>481</v>
      </c>
      <c r="O34" s="18" t="s">
        <v>481</v>
      </c>
      <c r="P34" s="20" t="s">
        <v>481</v>
      </c>
      <c r="Q34" s="18" t="s">
        <v>481</v>
      </c>
      <c r="R34" s="20" t="s">
        <v>481</v>
      </c>
      <c r="S34" s="18" t="s">
        <v>481</v>
      </c>
      <c r="T34" s="20" t="s">
        <v>481</v>
      </c>
      <c r="U34" s="18" t="n">
        <v>302.54035827</v>
      </c>
      <c r="V34" s="20" t="n">
        <v>29.41544279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451.31376988</v>
      </c>
      <c r="F36" s="20" t="n">
        <v>4.631853</v>
      </c>
      <c r="G36" s="18" t="n">
        <v>460.55454218</v>
      </c>
      <c r="H36" s="20" t="n">
        <v>3.61695122</v>
      </c>
      <c r="I36" s="18" t="n">
        <v>483.15201965</v>
      </c>
      <c r="J36" s="20" t="n">
        <v>4.47429914</v>
      </c>
      <c r="K36" s="18" t="n">
        <v>494.92646206</v>
      </c>
      <c r="L36" s="20" t="n">
        <v>4.35572737</v>
      </c>
      <c r="M36" s="18" t="s">
        <v>481</v>
      </c>
      <c r="N36" s="20" t="s">
        <v>481</v>
      </c>
      <c r="O36" s="18" t="s">
        <v>481</v>
      </c>
      <c r="P36" s="20" t="s">
        <v>481</v>
      </c>
      <c r="Q36" s="18" t="s">
        <v>481</v>
      </c>
      <c r="R36" s="20" t="s">
        <v>481</v>
      </c>
      <c r="S36" s="18" t="s">
        <v>481</v>
      </c>
      <c r="T36" s="20" t="s">
        <v>481</v>
      </c>
      <c r="U36" s="18" t="n">
        <v>369.29313282</v>
      </c>
      <c r="V36" s="20" t="n">
        <v>22.20439756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457.9918318</v>
      </c>
      <c r="F41" s="20" t="n">
        <v>4.51728483</v>
      </c>
      <c r="G41" s="18" t="n">
        <v>478.96541391</v>
      </c>
      <c r="H41" s="20" t="n">
        <v>4.44524994</v>
      </c>
      <c r="I41" s="18" t="n">
        <v>505.42549449</v>
      </c>
      <c r="J41" s="20" t="n">
        <v>5.43802248</v>
      </c>
      <c r="K41" s="18" t="n">
        <v>536.41216118</v>
      </c>
      <c r="L41" s="20" t="n">
        <v>3.77683494</v>
      </c>
      <c r="M41" s="18" t="s">
        <v>481</v>
      </c>
      <c r="N41" s="20" t="s">
        <v>481</v>
      </c>
      <c r="O41" s="18" t="s">
        <v>481</v>
      </c>
      <c r="P41" s="20" t="s">
        <v>481</v>
      </c>
      <c r="Q41" s="18" t="s">
        <v>481</v>
      </c>
      <c r="R41" s="20" t="s">
        <v>481</v>
      </c>
      <c r="S41" s="18" t="s">
        <v>481</v>
      </c>
      <c r="T41" s="20" t="s">
        <v>481</v>
      </c>
      <c r="U41" s="18" t="n">
        <v>360.75164543</v>
      </c>
      <c r="V41" s="20" t="n">
        <v>17.18064926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(1132.0/B46*100)</f>
        <v/>
      </c>
      <c r="D46" s="19" t="n">
        <v>22009</v>
      </c>
      <c r="E46" s="18" t="n">
        <v>382.14471375</v>
      </c>
      <c r="F46" s="20" t="n">
        <v>3.62984105</v>
      </c>
      <c r="G46" s="18" t="n">
        <v>411.75379304</v>
      </c>
      <c r="H46" s="20" t="n">
        <v>5.27460059</v>
      </c>
      <c r="I46" s="18" t="n">
        <v>429.16785162</v>
      </c>
      <c r="J46" s="20" t="n">
        <v>7.56430456</v>
      </c>
      <c r="K46" s="18" t="n">
        <v>428.76248219</v>
      </c>
      <c r="L46" s="20" t="n">
        <v>8.58796435</v>
      </c>
      <c r="M46" s="18" t="s">
        <v>481</v>
      </c>
      <c r="N46" s="20" t="s">
        <v>481</v>
      </c>
      <c r="O46" s="18" t="s">
        <v>481</v>
      </c>
      <c r="P46" s="20" t="s">
        <v>481</v>
      </c>
      <c r="Q46" s="18" t="s">
        <v>481</v>
      </c>
      <c r="R46" s="20" t="s">
        <v>481</v>
      </c>
      <c r="S46" s="18" t="s">
        <v>481</v>
      </c>
      <c r="T46" s="20" t="s">
        <v>481</v>
      </c>
      <c r="U46" s="18" t="n">
        <v>311.90704764</v>
      </c>
      <c r="V46" s="20" t="n">
        <v>8.69849621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549.26534602</v>
      </c>
      <c r="F48" s="20" t="n">
        <v>5.75296344</v>
      </c>
      <c r="G48" s="18" t="n">
        <v>594.76171009</v>
      </c>
      <c r="H48" s="20" t="n">
        <v>7.94594122</v>
      </c>
      <c r="I48" s="18" t="n">
        <v>633.4115579100001</v>
      </c>
      <c r="J48" s="20" t="n">
        <v>12.71632284</v>
      </c>
      <c r="K48" s="18" t="n">
        <v>619.22919515</v>
      </c>
      <c r="L48" s="20" t="n">
        <v>11.81574705</v>
      </c>
      <c r="M48" s="18" t="s">
        <v>481</v>
      </c>
      <c r="N48" s="20" t="s">
        <v>481</v>
      </c>
      <c r="O48" s="18" t="s">
        <v>481</v>
      </c>
      <c r="P48" s="20" t="s">
        <v>481</v>
      </c>
      <c r="Q48" s="18" t="s">
        <v>481</v>
      </c>
      <c r="R48" s="20" t="s">
        <v>481</v>
      </c>
      <c r="S48" s="18" t="s">
        <v>481</v>
      </c>
      <c r="T48" s="20" t="s">
        <v>481</v>
      </c>
      <c r="U48" s="18" t="n">
        <v>472.04167634</v>
      </c>
      <c r="V48" s="20" t="n">
        <v>37.17262116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437.96135303</v>
      </c>
      <c r="F61" s="20" t="n">
        <v>3.36971741</v>
      </c>
      <c r="G61" s="18" t="n">
        <v>455.57851397</v>
      </c>
      <c r="H61" s="20" t="n">
        <v>4.44756072</v>
      </c>
      <c r="I61" s="18" t="n">
        <v>469.58052005</v>
      </c>
      <c r="J61" s="20" t="n">
        <v>5.18262319</v>
      </c>
      <c r="K61" s="18" t="n">
        <v>469.99090569</v>
      </c>
      <c r="L61" s="20" t="n">
        <v>6.5726752</v>
      </c>
      <c r="M61" s="18" t="s">
        <v>481</v>
      </c>
      <c r="N61" s="20" t="s">
        <v>481</v>
      </c>
      <c r="O61" s="18" t="s">
        <v>481</v>
      </c>
      <c r="P61" s="20" t="s">
        <v>481</v>
      </c>
      <c r="Q61" s="18" t="s">
        <v>481</v>
      </c>
      <c r="R61" s="20" t="s">
        <v>481</v>
      </c>
      <c r="S61" s="18" t="s">
        <v>481</v>
      </c>
      <c r="T61" s="20" t="s">
        <v>481</v>
      </c>
      <c r="U61" s="18" t="n">
        <v>336.5905868</v>
      </c>
      <c r="V61" s="20" t="n">
        <v>16.85267821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385.31430956</v>
      </c>
      <c r="F67" s="20" t="n">
        <v>3.62160546</v>
      </c>
      <c r="G67" s="18" t="n">
        <v>414.0255882</v>
      </c>
      <c r="H67" s="20" t="n">
        <v>4.00743127</v>
      </c>
      <c r="I67" s="18" t="n">
        <v>441.4098379</v>
      </c>
      <c r="J67" s="20" t="n">
        <v>6.7852562</v>
      </c>
      <c r="K67" s="18" t="n">
        <v>441.31455884</v>
      </c>
      <c r="L67" s="20" t="n">
        <v>7.15158918</v>
      </c>
      <c r="M67" s="18" t="s">
        <v>481</v>
      </c>
      <c r="N67" s="20" t="s">
        <v>481</v>
      </c>
      <c r="O67" s="18" t="s">
        <v>481</v>
      </c>
      <c r="P67" s="20" t="s">
        <v>481</v>
      </c>
      <c r="Q67" s="18" t="s">
        <v>481</v>
      </c>
      <c r="R67" s="20" t="s">
        <v>481</v>
      </c>
      <c r="S67" s="18" t="s">
        <v>481</v>
      </c>
      <c r="T67" s="20" t="s">
        <v>481</v>
      </c>
      <c r="U67" s="18" t="n">
        <v>305.36864747</v>
      </c>
      <c r="V67" s="20" t="n">
        <v>12.74838321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505.81089582</v>
      </c>
      <c r="F70" s="20" t="n">
        <v>3.57299234</v>
      </c>
      <c r="G70" s="18" t="n">
        <v>518.86708723</v>
      </c>
      <c r="H70" s="20" t="n">
        <v>4.25959216</v>
      </c>
      <c r="I70" s="18" t="n">
        <v>535.49525206</v>
      </c>
      <c r="J70" s="20" t="n">
        <v>6.15277141</v>
      </c>
      <c r="K70" s="18" t="n">
        <v>529.66271622</v>
      </c>
      <c r="L70" s="20" t="n">
        <v>5.3172297</v>
      </c>
      <c r="M70" s="18" t="s">
        <v>481</v>
      </c>
      <c r="N70" s="20" t="s">
        <v>481</v>
      </c>
      <c r="O70" s="18" t="s">
        <v>481</v>
      </c>
      <c r="P70" s="20" t="s">
        <v>481</v>
      </c>
      <c r="Q70" s="18" t="s">
        <v>481</v>
      </c>
      <c r="R70" s="20" t="s">
        <v>481</v>
      </c>
      <c r="S70" s="18" t="s">
        <v>481</v>
      </c>
      <c r="T70" s="20" t="s">
        <v>481</v>
      </c>
      <c r="U70" s="18" t="n">
        <v>456.66955065</v>
      </c>
      <c r="V70" s="20" t="n">
        <v>16.32825137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634</v>
      </c>
    </row>
    <row customHeight="1" ht="30" r="4" spans="1:26">
      <c r="A4" s="6" t="n"/>
      <c r="B4" s="7" t="s">
        <v>462</v>
      </c>
      <c r="C4" s="7" t="s">
        <v>463</v>
      </c>
      <c r="D4" s="8" t="s">
        <v>462</v>
      </c>
      <c r="E4" s="9" t="s">
        <v>635</v>
      </c>
      <c r="F4" s="10" t="n"/>
      <c r="G4" s="9" t="s">
        <v>636</v>
      </c>
      <c r="H4" s="10" t="n"/>
      <c r="I4" s="9" t="s">
        <v>637</v>
      </c>
      <c r="J4" s="10" t="n"/>
      <c r="K4" s="9" t="s">
        <v>638</v>
      </c>
      <c r="L4" s="10" t="n"/>
      <c r="M4" s="9" t="s">
        <v>639</v>
      </c>
      <c r="N4" s="10" t="n"/>
      <c r="O4" s="9" t="s">
        <v>640</v>
      </c>
      <c r="P4" s="10" t="n"/>
      <c r="Q4" s="9" t="s">
        <v>585</v>
      </c>
      <c r="R4" s="10" t="n"/>
      <c r="S4" s="9" t="s">
        <v>586</v>
      </c>
      <c r="T4" s="10" t="n"/>
      <c r="U4" s="9" t="s">
        <v>472</v>
      </c>
      <c r="V4" s="10" t="n"/>
      <c r="W4" s="9" t="s">
        <v>473</v>
      </c>
      <c r="X4" s="10" t="n"/>
      <c r="Y4" s="9" t="s">
        <v>587</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(348.0/B7*100)</f>
        <v/>
      </c>
      <c r="D7" s="19" t="n">
        <v>14182</v>
      </c>
      <c r="E7" s="18" t="n">
        <v>417.71221552</v>
      </c>
      <c r="F7" s="20" t="n">
        <v>3.83277825</v>
      </c>
      <c r="G7" s="18" t="n">
        <v>458.70008524</v>
      </c>
      <c r="H7" s="20" t="n">
        <v>3.3532906</v>
      </c>
      <c r="I7" s="18" t="n">
        <v>503.5779468</v>
      </c>
      <c r="J7" s="20" t="n">
        <v>3.00034106</v>
      </c>
      <c r="K7" s="18" t="n">
        <v>526.5072345</v>
      </c>
      <c r="L7" s="20" t="n">
        <v>3.2062626</v>
      </c>
      <c r="M7" s="18" t="n">
        <v>555.92069079</v>
      </c>
      <c r="N7" s="20" t="n">
        <v>3.28660357</v>
      </c>
      <c r="O7" s="18" t="n">
        <v>548.38441391</v>
      </c>
      <c r="P7" s="20" t="n">
        <v>5.22189819</v>
      </c>
      <c r="Q7" s="18" t="s">
        <v>481</v>
      </c>
      <c r="R7" s="20" t="s">
        <v>481</v>
      </c>
      <c r="S7" s="18" t="s">
        <v>481</v>
      </c>
      <c r="T7" s="20" t="s">
        <v>481</v>
      </c>
      <c r="U7" s="18" t="s">
        <v>481</v>
      </c>
      <c r="V7" s="20" t="s">
        <v>481</v>
      </c>
      <c r="W7" s="18" t="s">
        <v>481</v>
      </c>
      <c r="X7" s="20" t="s">
        <v>481</v>
      </c>
      <c r="Y7" s="18" t="n">
        <v>375.99136796</v>
      </c>
      <c r="Z7" s="20" t="n">
        <v>10.11928388</v>
      </c>
    </row>
    <row r="8" spans="1:26">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row>
    <row r="9" spans="1:26">
      <c r="A9" s="15" t="s">
        <v>484</v>
      </c>
      <c r="B9" s="17" t="n">
        <v>5675</v>
      </c>
      <c r="C9" s="18">
        <f>(51.0/B9*100)</f>
        <v/>
      </c>
      <c r="D9" s="19" t="n">
        <v>5624</v>
      </c>
      <c r="E9" s="18" t="n">
        <v>466.42511026</v>
      </c>
      <c r="F9" s="20" t="n">
        <v>5.32852725</v>
      </c>
      <c r="G9" s="18" t="n">
        <v>525.87305081</v>
      </c>
      <c r="H9" s="20" t="n">
        <v>5.24021483</v>
      </c>
      <c r="I9" s="18" t="n">
        <v>554.21722766</v>
      </c>
      <c r="J9" s="20" t="n">
        <v>4.28839307</v>
      </c>
      <c r="K9" s="18" t="n">
        <v>580.4191475</v>
      </c>
      <c r="L9" s="20" t="n">
        <v>4.62844342</v>
      </c>
      <c r="M9" s="18" t="n">
        <v>600.37340463</v>
      </c>
      <c r="N9" s="20" t="n">
        <v>5.78222974</v>
      </c>
      <c r="O9" s="18" t="n">
        <v>578.87647622</v>
      </c>
      <c r="P9" s="20" t="n">
        <v>7.7258191</v>
      </c>
      <c r="Q9" s="18" t="s">
        <v>481</v>
      </c>
      <c r="R9" s="20" t="s">
        <v>481</v>
      </c>
      <c r="S9" s="18" t="s">
        <v>481</v>
      </c>
      <c r="T9" s="20" t="s">
        <v>481</v>
      </c>
      <c r="U9" s="18" t="s">
        <v>481</v>
      </c>
      <c r="V9" s="20" t="s">
        <v>481</v>
      </c>
      <c r="W9" s="18" t="s">
        <v>481</v>
      </c>
      <c r="X9" s="20" t="s">
        <v>481</v>
      </c>
      <c r="Y9" s="18" t="n">
        <v>409.16948172</v>
      </c>
      <c r="Z9" s="20" t="n">
        <v>20.0243106</v>
      </c>
    </row>
    <row r="10" spans="1:26">
      <c r="A10" s="15" t="s">
        <v>485</v>
      </c>
      <c r="B10" s="17" t="n">
        <v>13082</v>
      </c>
      <c r="C10" s="18">
        <f>(313.0/B10*100)</f>
        <v/>
      </c>
      <c r="D10" s="19" t="n">
        <v>12769</v>
      </c>
      <c r="E10" s="18" t="n">
        <v>462.91679771</v>
      </c>
      <c r="F10" s="20" t="n">
        <v>6.84189459</v>
      </c>
      <c r="G10" s="18" t="n">
        <v>494.44498687</v>
      </c>
      <c r="H10" s="20" t="n">
        <v>7.32158164</v>
      </c>
      <c r="I10" s="18" t="n">
        <v>529.98294777</v>
      </c>
      <c r="J10" s="20" t="n">
        <v>5.71370212</v>
      </c>
      <c r="K10" s="18" t="n">
        <v>553.34641215</v>
      </c>
      <c r="L10" s="20" t="n">
        <v>7.17864617</v>
      </c>
      <c r="M10" s="18" t="n">
        <v>582.41936892</v>
      </c>
      <c r="N10" s="20" t="n">
        <v>6.43190463</v>
      </c>
      <c r="O10" s="18" t="n">
        <v>569.53928053</v>
      </c>
      <c r="P10" s="20" t="n">
        <v>8.919845560000001</v>
      </c>
      <c r="Q10" s="18" t="s">
        <v>481</v>
      </c>
      <c r="R10" s="20" t="s">
        <v>481</v>
      </c>
      <c r="S10" s="18" t="s">
        <v>481</v>
      </c>
      <c r="T10" s="20" t="s">
        <v>481</v>
      </c>
      <c r="U10" s="18" t="s">
        <v>481</v>
      </c>
      <c r="V10" s="20" t="s">
        <v>481</v>
      </c>
      <c r="W10" s="18" t="s">
        <v>481</v>
      </c>
      <c r="X10" s="20" t="s">
        <v>481</v>
      </c>
      <c r="Y10" s="18" t="n">
        <v>417.49269879</v>
      </c>
      <c r="Z10" s="20" t="n">
        <v>22.80043266</v>
      </c>
    </row>
    <row r="11" spans="1:26">
      <c r="A11" s="15" t="s">
        <v>486</v>
      </c>
      <c r="B11" s="17" t="n">
        <v>7053</v>
      </c>
      <c r="C11" s="18">
        <f>(46.0/B11*100)</f>
        <v/>
      </c>
      <c r="D11" s="19" t="n">
        <v>7007</v>
      </c>
      <c r="E11" s="18" t="n">
        <v>387.4454255</v>
      </c>
      <c r="F11" s="20" t="n">
        <v>4.42631446</v>
      </c>
      <c r="G11" s="18" t="n">
        <v>421.922263</v>
      </c>
      <c r="H11" s="20" t="n">
        <v>5.93976906</v>
      </c>
      <c r="I11" s="18" t="n">
        <v>458.15997104</v>
      </c>
      <c r="J11" s="20" t="n">
        <v>4.44382254</v>
      </c>
      <c r="K11" s="18" t="n">
        <v>470.47850659</v>
      </c>
      <c r="L11" s="20" t="n">
        <v>6.50455901</v>
      </c>
      <c r="M11" s="18" t="n">
        <v>504.22272522</v>
      </c>
      <c r="N11" s="20" t="n">
        <v>6.87875835</v>
      </c>
      <c r="O11" s="18" t="n">
        <v>477.43846731</v>
      </c>
      <c r="P11" s="20" t="n">
        <v>13.64853072</v>
      </c>
      <c r="Q11" s="18" t="s">
        <v>481</v>
      </c>
      <c r="R11" s="20" t="s">
        <v>481</v>
      </c>
      <c r="S11" s="18" t="s">
        <v>481</v>
      </c>
      <c r="T11" s="20" t="s">
        <v>481</v>
      </c>
      <c r="U11" s="18" t="s">
        <v>481</v>
      </c>
      <c r="V11" s="20" t="s">
        <v>481</v>
      </c>
      <c r="W11" s="18" t="s">
        <v>481</v>
      </c>
      <c r="X11" s="20" t="s">
        <v>481</v>
      </c>
      <c r="Y11" s="18" t="n">
        <v>341.14152372</v>
      </c>
      <c r="Z11" s="20" t="n">
        <v>15.59233936</v>
      </c>
    </row>
    <row r="12" spans="1:26">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row>
    <row r="13" spans="1:26">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row>
    <row r="14" spans="1:26">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row>
    <row r="15" spans="1:26">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row>
    <row r="16" spans="1:26">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row>
    <row r="17" spans="1:26">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row>
    <row r="18" spans="1:26">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row>
    <row r="19" spans="1:26">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row>
    <row r="20" spans="1:26">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row>
    <row r="21" spans="1:26">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row>
    <row r="22" spans="1:26">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row>
    <row r="23" spans="1:26">
      <c r="A23" s="15" t="s">
        <v>498</v>
      </c>
      <c r="B23" s="17" t="n">
        <v>11583</v>
      </c>
      <c r="C23" s="18">
        <f>(211.0/B23*100)</f>
        <v/>
      </c>
      <c r="D23" s="19" t="n">
        <v>11372</v>
      </c>
      <c r="E23" s="18" t="n">
        <v>432.88589876</v>
      </c>
      <c r="F23" s="20" t="n">
        <v>5.97028403</v>
      </c>
      <c r="G23" s="18" t="n">
        <v>451.0981922</v>
      </c>
      <c r="H23" s="20" t="n">
        <v>5.76048176</v>
      </c>
      <c r="I23" s="18" t="n">
        <v>485.7449111</v>
      </c>
      <c r="J23" s="20" t="n">
        <v>3.61349599</v>
      </c>
      <c r="K23" s="18" t="n">
        <v>502.62497053</v>
      </c>
      <c r="L23" s="20" t="n">
        <v>3.95059982</v>
      </c>
      <c r="M23" s="18" t="n">
        <v>524.74605333</v>
      </c>
      <c r="N23" s="20" t="n">
        <v>5.63195255</v>
      </c>
      <c r="O23" s="18" t="n">
        <v>513.7834367</v>
      </c>
      <c r="P23" s="20" t="n">
        <v>6.60221292</v>
      </c>
      <c r="Q23" s="18" t="s">
        <v>481</v>
      </c>
      <c r="R23" s="20" t="s">
        <v>481</v>
      </c>
      <c r="S23" s="18" t="s">
        <v>481</v>
      </c>
      <c r="T23" s="20" t="s">
        <v>481</v>
      </c>
      <c r="U23" s="18" t="s">
        <v>481</v>
      </c>
      <c r="V23" s="20" t="s">
        <v>481</v>
      </c>
      <c r="W23" s="18" t="s">
        <v>481</v>
      </c>
      <c r="X23" s="20" t="s">
        <v>481</v>
      </c>
      <c r="Y23" s="18" t="n">
        <v>365.90157868</v>
      </c>
      <c r="Z23" s="20" t="n">
        <v>20.97452142</v>
      </c>
    </row>
    <row r="24" spans="1:26">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row>
    <row r="25" spans="1:26">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row>
    <row r="26" spans="1:26">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row>
    <row r="27" spans="1:26">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row>
    <row r="28" spans="1:26">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row>
    <row r="29" spans="1:26">
      <c r="A29" s="15" t="s">
        <v>504</v>
      </c>
      <c r="B29" s="17" t="n">
        <v>5385</v>
      </c>
      <c r="C29" s="18">
        <f>(30.0/B29*100)</f>
        <v/>
      </c>
      <c r="D29" s="19" t="n">
        <v>5355</v>
      </c>
      <c r="E29" s="18" t="n">
        <v>445.32230641</v>
      </c>
      <c r="F29" s="20" t="n">
        <v>6.88603019</v>
      </c>
      <c r="G29" s="18" t="n">
        <v>489.60065287</v>
      </c>
      <c r="H29" s="20" t="n">
        <v>4.71302716</v>
      </c>
      <c r="I29" s="18" t="n">
        <v>510.16065426</v>
      </c>
      <c r="J29" s="20" t="n">
        <v>4.52611783</v>
      </c>
      <c r="K29" s="18" t="n">
        <v>549.77076004</v>
      </c>
      <c r="L29" s="20" t="n">
        <v>5.37240664</v>
      </c>
      <c r="M29" s="18" t="n">
        <v>570.85402472</v>
      </c>
      <c r="N29" s="20" t="n">
        <v>5.0429086</v>
      </c>
      <c r="O29" s="18" t="n">
        <v>580.40684177</v>
      </c>
      <c r="P29" s="20" t="n">
        <v>8.225043919999999</v>
      </c>
      <c r="Q29" s="18" t="s">
        <v>481</v>
      </c>
      <c r="R29" s="20" t="s">
        <v>481</v>
      </c>
      <c r="S29" s="18" t="s">
        <v>481</v>
      </c>
      <c r="T29" s="20" t="s">
        <v>481</v>
      </c>
      <c r="U29" s="18" t="s">
        <v>481</v>
      </c>
      <c r="V29" s="20" t="s">
        <v>481</v>
      </c>
      <c r="W29" s="18" t="s">
        <v>481</v>
      </c>
      <c r="X29" s="20" t="s">
        <v>481</v>
      </c>
      <c r="Y29" s="18" t="n">
        <v>338.76242468</v>
      </c>
      <c r="Z29" s="20" t="n">
        <v>35.10790851</v>
      </c>
    </row>
    <row r="30" spans="1:26">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row>
    <row r="31" spans="1:26">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row>
    <row r="32" spans="1:26">
      <c r="A32" s="15" t="s">
        <v>507</v>
      </c>
      <c r="B32" s="17" t="n">
        <v>4478</v>
      </c>
      <c r="C32" s="18">
        <f>(5.0/B32*100)</f>
        <v/>
      </c>
      <c r="D32" s="19" t="n">
        <v>4473</v>
      </c>
      <c r="E32" s="18" t="n">
        <v>422.69395884</v>
      </c>
      <c r="F32" s="20" t="n">
        <v>5.41520124</v>
      </c>
      <c r="G32" s="18" t="n">
        <v>456.28283409</v>
      </c>
      <c r="H32" s="20" t="n">
        <v>4.81133096</v>
      </c>
      <c r="I32" s="18" t="n">
        <v>484.84620535</v>
      </c>
      <c r="J32" s="20" t="n">
        <v>3.49252124</v>
      </c>
      <c r="K32" s="18" t="n">
        <v>510.58101701</v>
      </c>
      <c r="L32" s="20" t="n">
        <v>4.51623752</v>
      </c>
      <c r="M32" s="18" t="n">
        <v>532.8994467</v>
      </c>
      <c r="N32" s="20" t="n">
        <v>5.88145765</v>
      </c>
      <c r="O32" s="18" t="n">
        <v>533.70348199</v>
      </c>
      <c r="P32" s="20" t="n">
        <v>9.272742579999999</v>
      </c>
      <c r="Q32" s="18" t="s">
        <v>481</v>
      </c>
      <c r="R32" s="20" t="s">
        <v>481</v>
      </c>
      <c r="S32" s="18" t="s">
        <v>481</v>
      </c>
      <c r="T32" s="20" t="s">
        <v>481</v>
      </c>
      <c r="U32" s="18" t="s">
        <v>481</v>
      </c>
      <c r="V32" s="20" t="s">
        <v>481</v>
      </c>
      <c r="W32" s="18" t="s">
        <v>481</v>
      </c>
      <c r="X32" s="20" t="s">
        <v>481</v>
      </c>
      <c r="Y32" s="18" t="n">
        <v>356.23543864</v>
      </c>
      <c r="Z32" s="20" t="n">
        <v>58.16171746</v>
      </c>
    </row>
    <row r="33" spans="1:26">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row>
    <row r="34" spans="1:26">
      <c r="A34" s="15" t="s">
        <v>509</v>
      </c>
      <c r="B34" s="17" t="n">
        <v>6350</v>
      </c>
      <c r="C34" s="18">
        <f>(65.0/B34*100)</f>
        <v/>
      </c>
      <c r="D34" s="19" t="n">
        <v>6285</v>
      </c>
      <c r="E34" s="18" t="n">
        <v>369.54751544</v>
      </c>
      <c r="F34" s="20" t="n">
        <v>11.05226537</v>
      </c>
      <c r="G34" s="18" t="n">
        <v>419.09510539</v>
      </c>
      <c r="H34" s="20" t="n">
        <v>5.71071571</v>
      </c>
      <c r="I34" s="18" t="n">
        <v>460.26458296</v>
      </c>
      <c r="J34" s="20" t="n">
        <v>4.89995689</v>
      </c>
      <c r="K34" s="18" t="n">
        <v>473.50804384</v>
      </c>
      <c r="L34" s="20" t="n">
        <v>5.2564814</v>
      </c>
      <c r="M34" s="18" t="n">
        <v>506.90556106</v>
      </c>
      <c r="N34" s="20" t="n">
        <v>7.15195123</v>
      </c>
      <c r="O34" s="18" t="n">
        <v>478.3457178</v>
      </c>
      <c r="P34" s="20" t="n">
        <v>10.97797189</v>
      </c>
      <c r="Q34" s="18" t="s">
        <v>481</v>
      </c>
      <c r="R34" s="20" t="s">
        <v>481</v>
      </c>
      <c r="S34" s="18" t="s">
        <v>481</v>
      </c>
      <c r="T34" s="20" t="s">
        <v>481</v>
      </c>
      <c r="U34" s="18" t="s">
        <v>481</v>
      </c>
      <c r="V34" s="20" t="s">
        <v>481</v>
      </c>
      <c r="W34" s="18" t="s">
        <v>481</v>
      </c>
      <c r="X34" s="20" t="s">
        <v>481</v>
      </c>
      <c r="Y34" s="18" t="n">
        <v>327.78693525</v>
      </c>
      <c r="Z34" s="20" t="n">
        <v>35.82180662</v>
      </c>
    </row>
    <row r="35" spans="1:26">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row>
    <row r="36" spans="1:26">
      <c r="A36" s="15" t="s">
        <v>511</v>
      </c>
      <c r="B36" s="17" t="n">
        <v>6736</v>
      </c>
      <c r="C36" s="18">
        <f>(26.0/B36*100)</f>
        <v/>
      </c>
      <c r="D36" s="19" t="n">
        <v>6710</v>
      </c>
      <c r="E36" s="18" t="n">
        <v>393.25957215</v>
      </c>
      <c r="F36" s="20" t="n">
        <v>5.98862871</v>
      </c>
      <c r="G36" s="18" t="n">
        <v>420.23724602</v>
      </c>
      <c r="H36" s="20" t="n">
        <v>5.11768247</v>
      </c>
      <c r="I36" s="18" t="n">
        <v>471.54449877</v>
      </c>
      <c r="J36" s="20" t="n">
        <v>3.41742232</v>
      </c>
      <c r="K36" s="18" t="n">
        <v>497.14325425</v>
      </c>
      <c r="L36" s="20" t="n">
        <v>4.38356031</v>
      </c>
      <c r="M36" s="18" t="n">
        <v>504.54228088</v>
      </c>
      <c r="N36" s="20" t="n">
        <v>4.77895205</v>
      </c>
      <c r="O36" s="18" t="n">
        <v>511.76760848</v>
      </c>
      <c r="P36" s="20" t="n">
        <v>6.37991938</v>
      </c>
      <c r="Q36" s="18" t="s">
        <v>481</v>
      </c>
      <c r="R36" s="20" t="s">
        <v>481</v>
      </c>
      <c r="S36" s="18" t="s">
        <v>481</v>
      </c>
      <c r="T36" s="20" t="s">
        <v>481</v>
      </c>
      <c r="U36" s="18" t="s">
        <v>481</v>
      </c>
      <c r="V36" s="20" t="s">
        <v>481</v>
      </c>
      <c r="W36" s="18" t="s">
        <v>481</v>
      </c>
      <c r="X36" s="20" t="s">
        <v>481</v>
      </c>
      <c r="Y36" s="18" t="n">
        <v>371.06240396</v>
      </c>
      <c r="Z36" s="20" t="n">
        <v>27.13718092</v>
      </c>
    </row>
    <row r="37" spans="1:26">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row>
    <row r="38" spans="1:26">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row>
    <row r="39" spans="1:26">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row>
    <row r="40" spans="1:26">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row>
    <row r="41" spans="1:26">
      <c r="A41" s="15" t="s">
        <v>516</v>
      </c>
      <c r="B41" s="17" t="n">
        <v>5712</v>
      </c>
      <c r="C41" s="18">
        <f>(40.0/B41*100)</f>
        <v/>
      </c>
      <c r="D41" s="19" t="n">
        <v>5672</v>
      </c>
      <c r="E41" s="18" t="n">
        <v>430.65259825</v>
      </c>
      <c r="F41" s="20" t="n">
        <v>4.99459</v>
      </c>
      <c r="G41" s="18" t="n">
        <v>459.65455373</v>
      </c>
      <c r="H41" s="20" t="n">
        <v>4.40568019</v>
      </c>
      <c r="I41" s="18" t="n">
        <v>506.33524013</v>
      </c>
      <c r="J41" s="20" t="n">
        <v>4.39281701</v>
      </c>
      <c r="K41" s="18" t="n">
        <v>527.97136932</v>
      </c>
      <c r="L41" s="20" t="n">
        <v>5.15038313</v>
      </c>
      <c r="M41" s="18" t="n">
        <v>546.25505108</v>
      </c>
      <c r="N41" s="20" t="n">
        <v>5.94256236</v>
      </c>
      <c r="O41" s="18" t="n">
        <v>556.29728325</v>
      </c>
      <c r="P41" s="20" t="n">
        <v>9.61029158</v>
      </c>
      <c r="Q41" s="18" t="s">
        <v>481</v>
      </c>
      <c r="R41" s="20" t="s">
        <v>481</v>
      </c>
      <c r="S41" s="18" t="s">
        <v>481</v>
      </c>
      <c r="T41" s="20" t="s">
        <v>481</v>
      </c>
      <c r="U41" s="18" t="s">
        <v>481</v>
      </c>
      <c r="V41" s="20" t="s">
        <v>481</v>
      </c>
      <c r="W41" s="18" t="s">
        <v>481</v>
      </c>
      <c r="X41" s="20" t="s">
        <v>481</v>
      </c>
      <c r="Y41" s="18" t="n">
        <v>352.13435697</v>
      </c>
      <c r="Z41" s="20" t="n">
        <v>29.08487225</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row>
    <row r="45" spans="1:26">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row>
    <row r="46" spans="1:26">
      <c r="A46" s="15" t="s">
        <v>521</v>
      </c>
      <c r="B46" s="17" t="n">
        <v>23141</v>
      </c>
      <c r="C46" s="18">
        <f>(1140.0/B46*100)</f>
        <v/>
      </c>
      <c r="D46" s="19" t="n">
        <v>22001</v>
      </c>
      <c r="E46" s="18" t="n">
        <v>373.21547262</v>
      </c>
      <c r="F46" s="20" t="n">
        <v>3.96415666</v>
      </c>
      <c r="G46" s="18" t="n">
        <v>396.69959984</v>
      </c>
      <c r="H46" s="20" t="n">
        <v>4.46658728</v>
      </c>
      <c r="I46" s="18" t="n">
        <v>428.76922267</v>
      </c>
      <c r="J46" s="20" t="n">
        <v>5.40675895</v>
      </c>
      <c r="K46" s="18" t="n">
        <v>434.17660292</v>
      </c>
      <c r="L46" s="20" t="n">
        <v>9.720166280000001</v>
      </c>
      <c r="M46" s="18" t="n">
        <v>444.00435176</v>
      </c>
      <c r="N46" s="20" t="n">
        <v>11.38086285</v>
      </c>
      <c r="O46" s="18" t="n">
        <v>388.58189986</v>
      </c>
      <c r="P46" s="20" t="n">
        <v>16.22676391</v>
      </c>
      <c r="Q46" s="18" t="s">
        <v>481</v>
      </c>
      <c r="R46" s="20" t="s">
        <v>481</v>
      </c>
      <c r="S46" s="18" t="s">
        <v>481</v>
      </c>
      <c r="T46" s="20" t="s">
        <v>481</v>
      </c>
      <c r="U46" s="18" t="s">
        <v>481</v>
      </c>
      <c r="V46" s="20" t="s">
        <v>481</v>
      </c>
      <c r="W46" s="18" t="s">
        <v>481</v>
      </c>
      <c r="X46" s="20" t="s">
        <v>481</v>
      </c>
      <c r="Y46" s="18" t="n">
        <v>325.95436438</v>
      </c>
      <c r="Z46" s="20" t="n">
        <v>6.93098502</v>
      </c>
    </row>
    <row r="47" spans="1:26">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row>
    <row r="48" spans="1:26">
      <c r="A48" s="15" t="s">
        <v>523</v>
      </c>
      <c r="B48" s="17" t="n">
        <v>9841</v>
      </c>
      <c r="C48" s="18">
        <f>(7.0/B48*100)</f>
        <v/>
      </c>
      <c r="D48" s="19" t="n">
        <v>9834</v>
      </c>
      <c r="E48" s="18" t="n">
        <v>516.00197471</v>
      </c>
      <c r="F48" s="20" t="n">
        <v>7.0848949</v>
      </c>
      <c r="G48" s="18" t="n">
        <v>551.52881539</v>
      </c>
      <c r="H48" s="20" t="n">
        <v>6.91114801</v>
      </c>
      <c r="I48" s="18" t="n">
        <v>582.31293491</v>
      </c>
      <c r="J48" s="20" t="n">
        <v>5.79142754</v>
      </c>
      <c r="K48" s="18" t="n">
        <v>583.3497827</v>
      </c>
      <c r="L48" s="20" t="n">
        <v>9.495945280000001</v>
      </c>
      <c r="M48" s="18" t="n">
        <v>612.70993744</v>
      </c>
      <c r="N48" s="20" t="n">
        <v>10.85176146</v>
      </c>
      <c r="O48" s="18" t="n">
        <v>576.72952028</v>
      </c>
      <c r="P48" s="20" t="n">
        <v>19.21109935</v>
      </c>
      <c r="Q48" s="18" t="s">
        <v>481</v>
      </c>
      <c r="R48" s="20" t="s">
        <v>481</v>
      </c>
      <c r="S48" s="18" t="s">
        <v>481</v>
      </c>
      <c r="T48" s="20" t="s">
        <v>481</v>
      </c>
      <c r="U48" s="18" t="s">
        <v>481</v>
      </c>
      <c r="V48" s="20" t="s">
        <v>481</v>
      </c>
      <c r="W48" s="18" t="s">
        <v>481</v>
      </c>
      <c r="X48" s="20" t="s">
        <v>481</v>
      </c>
      <c r="Y48" s="18" t="n">
        <v>503.24766022</v>
      </c>
      <c r="Z48" s="20" t="n">
        <v>59.28089253</v>
      </c>
    </row>
    <row r="49" spans="1:26">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row>
    <row r="50" spans="1:26">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row>
    <row r="51" spans="1:26">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row>
    <row r="52" spans="1:26">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row>
    <row r="53" spans="1:26">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row>
    <row r="54" spans="1:26">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row>
    <row r="55" spans="1:26">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row>
    <row r="56" spans="1:26">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row>
    <row r="57" spans="1:26">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row>
    <row r="58" spans="1:26">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row>
    <row r="59" spans="1:26">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row>
    <row r="60" spans="1:26">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row>
    <row r="61" spans="1:26">
      <c r="A61" s="15" t="s">
        <v>536</v>
      </c>
      <c r="B61" s="17" t="n">
        <v>6525</v>
      </c>
      <c r="C61" s="18">
        <f>(135.0/B61*100)</f>
        <v/>
      </c>
      <c r="D61" s="19" t="n">
        <v>6390</v>
      </c>
      <c r="E61" s="18" t="n">
        <v>397.27472251</v>
      </c>
      <c r="F61" s="20" t="n">
        <v>4.27771677</v>
      </c>
      <c r="G61" s="18" t="n">
        <v>426.18701722</v>
      </c>
      <c r="H61" s="20" t="n">
        <v>4.27562524</v>
      </c>
      <c r="I61" s="18" t="n">
        <v>458.88102946</v>
      </c>
      <c r="J61" s="20" t="n">
        <v>3.87226781</v>
      </c>
      <c r="K61" s="18" t="n">
        <v>472.09985936</v>
      </c>
      <c r="L61" s="20" t="n">
        <v>4.73626939</v>
      </c>
      <c r="M61" s="18" t="n">
        <v>497.3467686</v>
      </c>
      <c r="N61" s="20" t="n">
        <v>6.2769946</v>
      </c>
      <c r="O61" s="18" t="n">
        <v>464.01120473</v>
      </c>
      <c r="P61" s="20" t="n">
        <v>10.16250676</v>
      </c>
      <c r="Q61" s="18" t="s">
        <v>481</v>
      </c>
      <c r="R61" s="20" t="s">
        <v>481</v>
      </c>
      <c r="S61" s="18" t="s">
        <v>481</v>
      </c>
      <c r="T61" s="20" t="s">
        <v>481</v>
      </c>
      <c r="U61" s="18" t="s">
        <v>481</v>
      </c>
      <c r="V61" s="20" t="s">
        <v>481</v>
      </c>
      <c r="W61" s="18" t="s">
        <v>481</v>
      </c>
      <c r="X61" s="20" t="s">
        <v>481</v>
      </c>
      <c r="Y61" s="18" t="n">
        <v>361.31491464</v>
      </c>
      <c r="Z61" s="20" t="n">
        <v>19.83530776</v>
      </c>
    </row>
    <row r="62" spans="1:26">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row>
    <row r="63" spans="1:26">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row>
    <row r="64" spans="1:26">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row>
    <row r="65" spans="1:26">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row>
    <row r="66" spans="1:26">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row>
    <row r="67" spans="1:26">
      <c r="A67" s="15" t="s">
        <v>542</v>
      </c>
      <c r="B67" s="17" t="n">
        <v>6971</v>
      </c>
      <c r="C67" s="18">
        <f>(22.0/B67*100)</f>
        <v/>
      </c>
      <c r="D67" s="19" t="n">
        <v>6949</v>
      </c>
      <c r="E67" s="18" t="n">
        <v>367.60001763</v>
      </c>
      <c r="F67" s="20" t="n">
        <v>3.78356994</v>
      </c>
      <c r="G67" s="18" t="n">
        <v>397.07606298</v>
      </c>
      <c r="H67" s="20" t="n">
        <v>4.251747</v>
      </c>
      <c r="I67" s="18" t="n">
        <v>440.4577434</v>
      </c>
      <c r="J67" s="20" t="n">
        <v>3.91941815</v>
      </c>
      <c r="K67" s="18" t="n">
        <v>458.10734107</v>
      </c>
      <c r="L67" s="20" t="n">
        <v>7.76379952</v>
      </c>
      <c r="M67" s="18" t="n">
        <v>470.73961239</v>
      </c>
      <c r="N67" s="20" t="n">
        <v>12.51535642</v>
      </c>
      <c r="O67" s="18" t="n">
        <v>398.55495592</v>
      </c>
      <c r="P67" s="20" t="n">
        <v>20.3794084</v>
      </c>
      <c r="Q67" s="18" t="s">
        <v>481</v>
      </c>
      <c r="R67" s="20" t="s">
        <v>481</v>
      </c>
      <c r="S67" s="18" t="s">
        <v>481</v>
      </c>
      <c r="T67" s="20" t="s">
        <v>481</v>
      </c>
      <c r="U67" s="18" t="s">
        <v>481</v>
      </c>
      <c r="V67" s="20" t="s">
        <v>481</v>
      </c>
      <c r="W67" s="18" t="s">
        <v>481</v>
      </c>
      <c r="X67" s="20" t="s">
        <v>481</v>
      </c>
      <c r="Y67" s="18" t="n">
        <v>343.34030991</v>
      </c>
      <c r="Z67" s="20" t="n">
        <v>16.47418794</v>
      </c>
    </row>
    <row r="68" spans="1:26">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row>
    <row r="69" spans="1:26">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row>
    <row r="70" spans="1:26">
      <c r="A70" s="15" t="s">
        <v>545</v>
      </c>
      <c r="B70" s="17" t="n">
        <v>6036</v>
      </c>
      <c r="C70" s="18">
        <f>(223.0/B70*100)</f>
        <v/>
      </c>
      <c r="D70" s="19" t="n">
        <v>5813</v>
      </c>
      <c r="E70" s="18" t="n">
        <v>480.03355629</v>
      </c>
      <c r="F70" s="20" t="n">
        <v>5.94091273</v>
      </c>
      <c r="G70" s="18" t="n">
        <v>483.37329017</v>
      </c>
      <c r="H70" s="20" t="n">
        <v>4.51905365</v>
      </c>
      <c r="I70" s="18" t="n">
        <v>519.42953498</v>
      </c>
      <c r="J70" s="20" t="n">
        <v>4.07611316</v>
      </c>
      <c r="K70" s="18" t="n">
        <v>529.8512681</v>
      </c>
      <c r="L70" s="20" t="n">
        <v>5.55268019</v>
      </c>
      <c r="M70" s="18" t="n">
        <v>545.48398449</v>
      </c>
      <c r="N70" s="20" t="n">
        <v>5.79933574</v>
      </c>
      <c r="O70" s="18" t="n">
        <v>518.4021476200001</v>
      </c>
      <c r="P70" s="20" t="n">
        <v>8.95449239</v>
      </c>
      <c r="Q70" s="18" t="s">
        <v>481</v>
      </c>
      <c r="R70" s="20" t="s">
        <v>481</v>
      </c>
      <c r="S70" s="18" t="s">
        <v>481</v>
      </c>
      <c r="T70" s="20" t="s">
        <v>481</v>
      </c>
      <c r="U70" s="18" t="s">
        <v>481</v>
      </c>
      <c r="V70" s="20" t="s">
        <v>481</v>
      </c>
      <c r="W70" s="18" t="s">
        <v>481</v>
      </c>
      <c r="X70" s="20" t="s">
        <v>481</v>
      </c>
      <c r="Y70" s="18" t="n">
        <v>462.99931383</v>
      </c>
      <c r="Z70" s="20" t="n">
        <v>29.94204688</v>
      </c>
    </row>
    <row r="71" spans="1:26">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row>
    <row r="72" spans="1:26">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row>
    <row r="73" spans="1:26">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row>
    <row r="74" spans="1:26">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row>
    <row r="75" spans="1:26">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row>
    <row r="76" spans="1:26">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row>
    <row r="77" spans="1:26">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row>
    <row r="78" spans="1:26">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row>
    <row customHeight="1" ht="25" r="79" spans="1:26">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row>
    <row r="80" spans="1:26">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row>
    <row r="81" spans="1:26">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row customHeight="1" ht="30" r="97" spans="1:26">
      <c r="A97" s="25" t="s">
        <v>571</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641</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449.34565664</v>
      </c>
      <c r="F7" s="20" t="n">
        <v>11.09637735</v>
      </c>
      <c r="G7" s="18" t="n">
        <v>471.28153092</v>
      </c>
      <c r="H7" s="20" t="n">
        <v>7.29252487</v>
      </c>
      <c r="I7" s="18" t="n">
        <v>487.01166638</v>
      </c>
      <c r="J7" s="20" t="n">
        <v>2.37573597</v>
      </c>
      <c r="K7" s="18" t="n">
        <v>526.52320759</v>
      </c>
      <c r="L7" s="20" t="n">
        <v>2.12233812</v>
      </c>
      <c r="M7" s="18" t="s">
        <v>481</v>
      </c>
      <c r="N7" s="20" t="s">
        <v>481</v>
      </c>
      <c r="O7" s="18" t="s">
        <v>481</v>
      </c>
      <c r="P7" s="20" t="s">
        <v>481</v>
      </c>
      <c r="Q7" s="18" t="s">
        <v>481</v>
      </c>
      <c r="R7" s="20" t="s">
        <v>481</v>
      </c>
      <c r="S7" s="18" t="s">
        <v>481</v>
      </c>
      <c r="T7" s="20" t="s">
        <v>481</v>
      </c>
      <c r="U7" s="18" t="n">
        <v>357.39107599</v>
      </c>
      <c r="V7" s="20" t="n">
        <v>12.69103243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(52.0/B9*100)</f>
        <v/>
      </c>
      <c r="D9" s="19" t="n">
        <v>5623</v>
      </c>
      <c r="E9" s="18" t="n">
        <v>476.86775425</v>
      </c>
      <c r="F9" s="20" t="n">
        <v>11.5763469</v>
      </c>
      <c r="G9" s="18" t="n">
        <v>507.20737197</v>
      </c>
      <c r="H9" s="20" t="n">
        <v>10.53856451</v>
      </c>
      <c r="I9" s="18" t="n">
        <v>536.8832305</v>
      </c>
      <c r="J9" s="20" t="n">
        <v>3.47468141</v>
      </c>
      <c r="K9" s="18" t="n">
        <v>563.00817117</v>
      </c>
      <c r="L9" s="20" t="n">
        <v>3.85620018</v>
      </c>
      <c r="M9" s="18" t="s">
        <v>481</v>
      </c>
      <c r="N9" s="20" t="s">
        <v>481</v>
      </c>
      <c r="O9" s="18" t="s">
        <v>481</v>
      </c>
      <c r="P9" s="20" t="s">
        <v>481</v>
      </c>
      <c r="Q9" s="18" t="n">
        <v>363.74174124</v>
      </c>
      <c r="R9" s="20" t="n">
        <v>33.3778787</v>
      </c>
      <c r="S9" s="18" t="s">
        <v>481</v>
      </c>
      <c r="T9" s="20" t="s">
        <v>481</v>
      </c>
      <c r="U9" s="18" t="n">
        <v>379.74152481</v>
      </c>
      <c r="V9" s="20" t="n">
        <v>15.25756292</v>
      </c>
    </row>
    <row r="10" spans="1:22">
      <c r="A10" s="15" t="s">
        <v>485</v>
      </c>
      <c r="B10" s="17" t="n">
        <v>13082</v>
      </c>
      <c r="C10" s="18">
        <f>(314.0/B10*100)</f>
        <v/>
      </c>
      <c r="D10" s="19" t="n">
        <v>12768</v>
      </c>
      <c r="E10" s="18" t="n">
        <v>473.99361336</v>
      </c>
      <c r="F10" s="20" t="n">
        <v>13.57121018</v>
      </c>
      <c r="G10" s="18" t="n">
        <v>496.85039316</v>
      </c>
      <c r="H10" s="20" t="n">
        <v>11.88545756</v>
      </c>
      <c r="I10" s="18" t="n">
        <v>525.58436104</v>
      </c>
      <c r="J10" s="20" t="n">
        <v>4.59999148</v>
      </c>
      <c r="K10" s="18" t="n">
        <v>552.45677798</v>
      </c>
      <c r="L10" s="20" t="n">
        <v>5.84298043</v>
      </c>
      <c r="M10" s="18" t="s">
        <v>481</v>
      </c>
      <c r="N10" s="20" t="s">
        <v>481</v>
      </c>
      <c r="O10" s="18" t="s">
        <v>481</v>
      </c>
      <c r="P10" s="20" t="s">
        <v>481</v>
      </c>
      <c r="Q10" s="18" t="s">
        <v>481</v>
      </c>
      <c r="R10" s="20" t="s">
        <v>481</v>
      </c>
      <c r="S10" s="18" t="s">
        <v>481</v>
      </c>
      <c r="T10" s="20" t="s">
        <v>481</v>
      </c>
      <c r="U10" s="18" t="n">
        <v>401.26307389</v>
      </c>
      <c r="V10" s="20" t="n">
        <v>28.70298147</v>
      </c>
    </row>
    <row r="11" spans="1:22">
      <c r="A11" s="15" t="s">
        <v>486</v>
      </c>
      <c r="B11" s="17" t="n">
        <v>7053</v>
      </c>
      <c r="C11" s="18">
        <f>(49.0/B11*100)</f>
        <v/>
      </c>
      <c r="D11" s="19" t="n">
        <v>7004</v>
      </c>
      <c r="E11" s="18" t="n">
        <v>414.58430231</v>
      </c>
      <c r="F11" s="20" t="n">
        <v>8.54219717</v>
      </c>
      <c r="G11" s="18" t="n">
        <v>445.5688352</v>
      </c>
      <c r="H11" s="20" t="n">
        <v>10.92268132</v>
      </c>
      <c r="I11" s="18" t="n">
        <v>429.35937839</v>
      </c>
      <c r="J11" s="20" t="n">
        <v>4.26884681</v>
      </c>
      <c r="K11" s="18" t="n">
        <v>436.79836863</v>
      </c>
      <c r="L11" s="20" t="n">
        <v>4.21613516</v>
      </c>
      <c r="M11" s="18" t="s">
        <v>481</v>
      </c>
      <c r="N11" s="20" t="s">
        <v>481</v>
      </c>
      <c r="O11" s="18" t="s">
        <v>481</v>
      </c>
      <c r="P11" s="20" t="s">
        <v>481</v>
      </c>
      <c r="Q11" s="18" t="s">
        <v>481</v>
      </c>
      <c r="R11" s="20" t="s">
        <v>481</v>
      </c>
      <c r="S11" s="18" t="s">
        <v>481</v>
      </c>
      <c r="T11" s="20" t="s">
        <v>481</v>
      </c>
      <c r="U11" s="18" t="n">
        <v>343.13818823</v>
      </c>
      <c r="V11" s="20" t="n">
        <v>21.66529989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(212.0/B23*100)</f>
        <v/>
      </c>
      <c r="D23" s="19" t="n">
        <v>11371</v>
      </c>
      <c r="E23" s="18" t="n">
        <v>435.2056145</v>
      </c>
      <c r="F23" s="20" t="n">
        <v>18.09050126</v>
      </c>
      <c r="G23" s="18" t="n">
        <v>467.67807508</v>
      </c>
      <c r="H23" s="20" t="n">
        <v>10.18634357</v>
      </c>
      <c r="I23" s="18" t="n">
        <v>481.87124316</v>
      </c>
      <c r="J23" s="20" t="n">
        <v>3.28833367</v>
      </c>
      <c r="K23" s="18" t="n">
        <v>490.36823548</v>
      </c>
      <c r="L23" s="20" t="n">
        <v>3.57569085</v>
      </c>
      <c r="M23" s="18" t="s">
        <v>481</v>
      </c>
      <c r="N23" s="20" t="s">
        <v>481</v>
      </c>
      <c r="O23" s="18" t="s">
        <v>481</v>
      </c>
      <c r="P23" s="20" t="s">
        <v>481</v>
      </c>
      <c r="Q23" s="18" t="s">
        <v>481</v>
      </c>
      <c r="R23" s="20" t="s">
        <v>481</v>
      </c>
      <c r="S23" s="18" t="s">
        <v>481</v>
      </c>
      <c r="T23" s="20" t="s">
        <v>481</v>
      </c>
      <c r="U23" s="18" t="n">
        <v>420.30339234</v>
      </c>
      <c r="V23" s="20" t="n">
        <v>23.99020273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438.50382468</v>
      </c>
      <c r="F29" s="20" t="n">
        <v>19.74582202</v>
      </c>
      <c r="G29" s="18" t="n">
        <v>490.33966356</v>
      </c>
      <c r="H29" s="20" t="n">
        <v>13.87327284</v>
      </c>
      <c r="I29" s="18" t="n">
        <v>504.00608139</v>
      </c>
      <c r="J29" s="20" t="n">
        <v>3.4404772</v>
      </c>
      <c r="K29" s="18" t="n">
        <v>528.62698033</v>
      </c>
      <c r="L29" s="20" t="n">
        <v>3.78277959</v>
      </c>
      <c r="M29" s="18" t="s">
        <v>481</v>
      </c>
      <c r="N29" s="20" t="s">
        <v>481</v>
      </c>
      <c r="O29" s="18" t="s">
        <v>481</v>
      </c>
      <c r="P29" s="20" t="s">
        <v>481</v>
      </c>
      <c r="Q29" s="18" t="n">
        <v>312.41250141</v>
      </c>
      <c r="R29" s="20" t="n">
        <v>62.61666854</v>
      </c>
      <c r="S29" s="18" t="s">
        <v>481</v>
      </c>
      <c r="T29" s="20" t="s">
        <v>481</v>
      </c>
      <c r="U29" s="18" t="n">
        <v>353.34896135</v>
      </c>
      <c r="V29" s="20" t="n">
        <v>27.65865618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480.88974628</v>
      </c>
      <c r="F32" s="20" t="n">
        <v>15.21250646</v>
      </c>
      <c r="G32" s="18" t="n">
        <v>494.15677216</v>
      </c>
      <c r="H32" s="20" t="n">
        <v>9.46470613</v>
      </c>
      <c r="I32" s="18" t="n">
        <v>482.35270901</v>
      </c>
      <c r="J32" s="20" t="n">
        <v>3.70023711</v>
      </c>
      <c r="K32" s="18" t="n">
        <v>489.99583725</v>
      </c>
      <c r="L32" s="20" t="n">
        <v>3.68707955</v>
      </c>
      <c r="M32" s="18" t="s">
        <v>481</v>
      </c>
      <c r="N32" s="20" t="s">
        <v>481</v>
      </c>
      <c r="O32" s="18" t="s">
        <v>481</v>
      </c>
      <c r="P32" s="20" t="s">
        <v>481</v>
      </c>
      <c r="Q32" s="18" t="s">
        <v>481</v>
      </c>
      <c r="R32" s="20" t="s">
        <v>481</v>
      </c>
      <c r="S32" s="18" t="s">
        <v>481</v>
      </c>
      <c r="T32" s="20" t="s">
        <v>481</v>
      </c>
      <c r="U32" s="18" t="n">
        <v>345.61469663</v>
      </c>
      <c r="V32" s="20" t="n">
        <v>43.94175245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(35.0/B34*100)</f>
        <v/>
      </c>
      <c r="D34" s="19" t="n">
        <v>6315</v>
      </c>
      <c r="E34" s="18" t="n">
        <v>389.506798</v>
      </c>
      <c r="F34" s="20" t="n">
        <v>13.18582757</v>
      </c>
      <c r="G34" s="18" t="n">
        <v>399.94401082</v>
      </c>
      <c r="H34" s="20" t="n">
        <v>9.763618230000001</v>
      </c>
      <c r="I34" s="18" t="n">
        <v>443.52701767</v>
      </c>
      <c r="J34" s="20" t="n">
        <v>4.41486007</v>
      </c>
      <c r="K34" s="18" t="n">
        <v>462.5487785</v>
      </c>
      <c r="L34" s="20" t="n">
        <v>4.68614456</v>
      </c>
      <c r="M34" s="18" t="s">
        <v>481</v>
      </c>
      <c r="N34" s="20" t="s">
        <v>481</v>
      </c>
      <c r="O34" s="18" t="s">
        <v>481</v>
      </c>
      <c r="P34" s="20" t="s">
        <v>481</v>
      </c>
      <c r="Q34" s="18" t="n">
        <v>425.79595373</v>
      </c>
      <c r="R34" s="20" t="n">
        <v>68.66277131</v>
      </c>
      <c r="S34" s="18" t="s">
        <v>481</v>
      </c>
      <c r="T34" s="20" t="s">
        <v>481</v>
      </c>
      <c r="U34" s="18" t="n">
        <v>297.44272908</v>
      </c>
      <c r="V34" s="20" t="n">
        <v>29.18901698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437.40016277</v>
      </c>
      <c r="F36" s="20" t="n">
        <v>15.31525665</v>
      </c>
      <c r="G36" s="18" t="n">
        <v>474.39184234</v>
      </c>
      <c r="H36" s="20" t="n">
        <v>10.46603434</v>
      </c>
      <c r="I36" s="18" t="n">
        <v>466.17937437</v>
      </c>
      <c r="J36" s="20" t="n">
        <v>4.13861403</v>
      </c>
      <c r="K36" s="18" t="n">
        <v>471.86531491</v>
      </c>
      <c r="L36" s="20" t="n">
        <v>3.59991333</v>
      </c>
      <c r="M36" s="18" t="s">
        <v>481</v>
      </c>
      <c r="N36" s="20" t="s">
        <v>481</v>
      </c>
      <c r="O36" s="18" t="s">
        <v>481</v>
      </c>
      <c r="P36" s="20" t="s">
        <v>481</v>
      </c>
      <c r="Q36" s="18" t="s">
        <v>481</v>
      </c>
      <c r="R36" s="20" t="s">
        <v>481</v>
      </c>
      <c r="S36" s="18" t="s">
        <v>481</v>
      </c>
      <c r="T36" s="20" t="s">
        <v>481</v>
      </c>
      <c r="U36" s="18" t="n">
        <v>359.87445918</v>
      </c>
      <c r="V36" s="20" t="n">
        <v>26.5499387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455.61634317</v>
      </c>
      <c r="F41" s="20" t="n">
        <v>13.71361754</v>
      </c>
      <c r="G41" s="18" t="n">
        <v>461.49427553</v>
      </c>
      <c r="H41" s="20" t="n">
        <v>8.03213876</v>
      </c>
      <c r="I41" s="18" t="n">
        <v>482.13287556</v>
      </c>
      <c r="J41" s="20" t="n">
        <v>4.14497916</v>
      </c>
      <c r="K41" s="18" t="n">
        <v>500.3542832</v>
      </c>
      <c r="L41" s="20" t="n">
        <v>3.95467737</v>
      </c>
      <c r="M41" s="18" t="s">
        <v>481</v>
      </c>
      <c r="N41" s="20" t="s">
        <v>481</v>
      </c>
      <c r="O41" s="18" t="s">
        <v>481</v>
      </c>
      <c r="P41" s="20" t="s">
        <v>481</v>
      </c>
      <c r="Q41" s="18" t="n">
        <v>394.70031876</v>
      </c>
      <c r="R41" s="20" t="n">
        <v>62.09586627</v>
      </c>
      <c r="S41" s="18" t="s">
        <v>481</v>
      </c>
      <c r="T41" s="20" t="s">
        <v>481</v>
      </c>
      <c r="U41" s="18" t="n">
        <v>336.80333856</v>
      </c>
      <c r="V41" s="20" t="n">
        <v>22.73734875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(1150.0/B46*100)</f>
        <v/>
      </c>
      <c r="D46" s="19" t="n">
        <v>21991</v>
      </c>
      <c r="E46" s="18" t="n">
        <v>340.76789595</v>
      </c>
      <c r="F46" s="20" t="n">
        <v>9.5193595</v>
      </c>
      <c r="G46" s="18" t="n">
        <v>383.01572589</v>
      </c>
      <c r="H46" s="20" t="n">
        <v>10.69447893</v>
      </c>
      <c r="I46" s="18" t="n">
        <v>389.74411962</v>
      </c>
      <c r="J46" s="20" t="n">
        <v>4.43084619</v>
      </c>
      <c r="K46" s="18" t="n">
        <v>406.49342667</v>
      </c>
      <c r="L46" s="20" t="n">
        <v>4.18754356</v>
      </c>
      <c r="M46" s="18" t="s">
        <v>481</v>
      </c>
      <c r="N46" s="20" t="s">
        <v>481</v>
      </c>
      <c r="O46" s="18" t="s">
        <v>481</v>
      </c>
      <c r="P46" s="20" t="s">
        <v>481</v>
      </c>
      <c r="Q46" s="18" t="s">
        <v>481</v>
      </c>
      <c r="R46" s="20" t="s">
        <v>481</v>
      </c>
      <c r="S46" s="18" t="s">
        <v>481</v>
      </c>
      <c r="T46" s="20" t="s">
        <v>481</v>
      </c>
      <c r="U46" s="18" t="n">
        <v>313.41632219</v>
      </c>
      <c r="V46" s="20" t="n">
        <v>8.13350741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555.67784887</v>
      </c>
      <c r="F48" s="20" t="n">
        <v>12.26327492</v>
      </c>
      <c r="G48" s="18" t="n">
        <v>566.88543993</v>
      </c>
      <c r="H48" s="20" t="n">
        <v>7.03678763</v>
      </c>
      <c r="I48" s="18" t="n">
        <v>560.68729764</v>
      </c>
      <c r="J48" s="20" t="n">
        <v>6.42290074</v>
      </c>
      <c r="K48" s="18" t="n">
        <v>587.9476921</v>
      </c>
      <c r="L48" s="20" t="n">
        <v>7.99164334</v>
      </c>
      <c r="M48" s="18" t="s">
        <v>481</v>
      </c>
      <c r="N48" s="20" t="s">
        <v>481</v>
      </c>
      <c r="O48" s="18" t="s">
        <v>481</v>
      </c>
      <c r="P48" s="20" t="s">
        <v>481</v>
      </c>
      <c r="Q48" s="18" t="s">
        <v>481</v>
      </c>
      <c r="R48" s="20" t="s">
        <v>481</v>
      </c>
      <c r="S48" s="18" t="s">
        <v>481</v>
      </c>
      <c r="T48" s="20" t="s">
        <v>481</v>
      </c>
      <c r="U48" s="18" t="n">
        <v>520.6304582400001</v>
      </c>
      <c r="V48" s="20" t="n">
        <v>55.16531647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396.36176009</v>
      </c>
      <c r="F61" s="20" t="n">
        <v>10.13440585</v>
      </c>
      <c r="G61" s="18" t="n">
        <v>428.83157172</v>
      </c>
      <c r="H61" s="20" t="n">
        <v>11.35271343</v>
      </c>
      <c r="I61" s="18" t="n">
        <v>436.26066963</v>
      </c>
      <c r="J61" s="20" t="n">
        <v>4.47712109</v>
      </c>
      <c r="K61" s="18" t="n">
        <v>460.390322</v>
      </c>
      <c r="L61" s="20" t="n">
        <v>3.28318909</v>
      </c>
      <c r="M61" s="18" t="s">
        <v>481</v>
      </c>
      <c r="N61" s="20" t="s">
        <v>481</v>
      </c>
      <c r="O61" s="18" t="s">
        <v>481</v>
      </c>
      <c r="P61" s="20" t="s">
        <v>481</v>
      </c>
      <c r="Q61" s="18" t="s">
        <v>481</v>
      </c>
      <c r="R61" s="20" t="s">
        <v>481</v>
      </c>
      <c r="S61" s="18" t="s">
        <v>481</v>
      </c>
      <c r="T61" s="20" t="s">
        <v>481</v>
      </c>
      <c r="U61" s="18" t="n">
        <v>351.75771479</v>
      </c>
      <c r="V61" s="20" t="n">
        <v>17.37986138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355.35059428</v>
      </c>
      <c r="F67" s="20" t="n">
        <v>9.499441989999999</v>
      </c>
      <c r="G67" s="18" t="n">
        <v>399.4535384</v>
      </c>
      <c r="H67" s="20" t="n">
        <v>7.96534743</v>
      </c>
      <c r="I67" s="18" t="n">
        <v>401.82067745</v>
      </c>
      <c r="J67" s="20" t="n">
        <v>3.60712074</v>
      </c>
      <c r="K67" s="18" t="n">
        <v>410.28590911</v>
      </c>
      <c r="L67" s="20" t="n">
        <v>4.07362258</v>
      </c>
      <c r="M67" s="18" t="s">
        <v>481</v>
      </c>
      <c r="N67" s="20" t="s">
        <v>481</v>
      </c>
      <c r="O67" s="18" t="s">
        <v>481</v>
      </c>
      <c r="P67" s="20" t="s">
        <v>481</v>
      </c>
      <c r="Q67" s="18" t="s">
        <v>481</v>
      </c>
      <c r="R67" s="20" t="s">
        <v>481</v>
      </c>
      <c r="S67" s="18" t="s">
        <v>481</v>
      </c>
      <c r="T67" s="20" t="s">
        <v>481</v>
      </c>
      <c r="U67" s="18" t="n">
        <v>267.98120227</v>
      </c>
      <c r="V67" s="20" t="n">
        <v>15.37897935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493.39638626</v>
      </c>
      <c r="F70" s="20" t="n">
        <v>9.106880220000001</v>
      </c>
      <c r="G70" s="18" t="n">
        <v>494.18209562</v>
      </c>
      <c r="H70" s="20" t="n">
        <v>11.0087262</v>
      </c>
      <c r="I70" s="18" t="n">
        <v>511.26797351</v>
      </c>
      <c r="J70" s="20" t="n">
        <v>3.76544</v>
      </c>
      <c r="K70" s="18" t="n">
        <v>522.05464454</v>
      </c>
      <c r="L70" s="20" t="n">
        <v>3.86506537</v>
      </c>
      <c r="M70" s="18" t="s">
        <v>481</v>
      </c>
      <c r="N70" s="20" t="s">
        <v>481</v>
      </c>
      <c r="O70" s="18" t="s">
        <v>481</v>
      </c>
      <c r="P70" s="20" t="s">
        <v>481</v>
      </c>
      <c r="Q70" s="18" t="s">
        <v>481</v>
      </c>
      <c r="R70" s="20" t="s">
        <v>481</v>
      </c>
      <c r="S70" s="18" t="s">
        <v>481</v>
      </c>
      <c r="T70" s="20" t="s">
        <v>481</v>
      </c>
      <c r="U70" s="18" t="n">
        <v>412.66800149</v>
      </c>
      <c r="V70" s="20" t="n">
        <v>17.36704524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646</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456.90285516</v>
      </c>
      <c r="F7" s="20" t="n">
        <v>12.58097151</v>
      </c>
      <c r="G7" s="18" t="n">
        <v>466.14503181</v>
      </c>
      <c r="H7" s="20" t="n">
        <v>9.508054100000001</v>
      </c>
      <c r="I7" s="18" t="n">
        <v>480.58974597</v>
      </c>
      <c r="J7" s="20" t="n">
        <v>2.55505474</v>
      </c>
      <c r="K7" s="18" t="n">
        <v>521.0298939100001</v>
      </c>
      <c r="L7" s="20" t="n">
        <v>2.01604461</v>
      </c>
      <c r="M7" s="18" t="s">
        <v>481</v>
      </c>
      <c r="N7" s="20" t="s">
        <v>481</v>
      </c>
      <c r="O7" s="18" t="s">
        <v>481</v>
      </c>
      <c r="P7" s="20" t="s">
        <v>481</v>
      </c>
      <c r="Q7" s="18" t="s">
        <v>481</v>
      </c>
      <c r="R7" s="20" t="s">
        <v>481</v>
      </c>
      <c r="S7" s="18" t="s">
        <v>481</v>
      </c>
      <c r="T7" s="20" t="s">
        <v>481</v>
      </c>
      <c r="U7" s="18" t="n">
        <v>392.03300512</v>
      </c>
      <c r="V7" s="20" t="n">
        <v>14.1377109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(52.0/B9*100)</f>
        <v/>
      </c>
      <c r="D9" s="19" t="n">
        <v>5623</v>
      </c>
      <c r="E9" s="18" t="n">
        <v>478.28180261</v>
      </c>
      <c r="F9" s="20" t="n">
        <v>13.79444476</v>
      </c>
      <c r="G9" s="18" t="n">
        <v>527.92056877</v>
      </c>
      <c r="H9" s="20" t="n">
        <v>10.99545311</v>
      </c>
      <c r="I9" s="18" t="n">
        <v>535.49292914</v>
      </c>
      <c r="J9" s="20" t="n">
        <v>3.76500115</v>
      </c>
      <c r="K9" s="18" t="n">
        <v>560.23902042</v>
      </c>
      <c r="L9" s="20" t="n">
        <v>3.80742302</v>
      </c>
      <c r="M9" s="18" t="s">
        <v>481</v>
      </c>
      <c r="N9" s="20" t="s">
        <v>481</v>
      </c>
      <c r="O9" s="18" t="s">
        <v>481</v>
      </c>
      <c r="P9" s="20" t="s">
        <v>481</v>
      </c>
      <c r="Q9" s="18" t="n">
        <v>363.74174124</v>
      </c>
      <c r="R9" s="20" t="n">
        <v>33.3778787</v>
      </c>
      <c r="S9" s="18" t="s">
        <v>481</v>
      </c>
      <c r="T9" s="20" t="s">
        <v>481</v>
      </c>
      <c r="U9" s="18" t="n">
        <v>416.59950398</v>
      </c>
      <c r="V9" s="20" t="n">
        <v>17.98244555</v>
      </c>
    </row>
    <row r="10" spans="1:22">
      <c r="A10" s="15" t="s">
        <v>485</v>
      </c>
      <c r="B10" s="17" t="n">
        <v>13082</v>
      </c>
      <c r="C10" s="18">
        <f>(314.0/B10*100)</f>
        <v/>
      </c>
      <c r="D10" s="19" t="n">
        <v>12768</v>
      </c>
      <c r="E10" s="18" t="n">
        <v>493.6329729</v>
      </c>
      <c r="F10" s="20" t="n">
        <v>12.27669664</v>
      </c>
      <c r="G10" s="18" t="n">
        <v>492.6450168</v>
      </c>
      <c r="H10" s="20" t="n">
        <v>16.30973939</v>
      </c>
      <c r="I10" s="18" t="n">
        <v>512.61077282</v>
      </c>
      <c r="J10" s="20" t="n">
        <v>5.41233934</v>
      </c>
      <c r="K10" s="18" t="n">
        <v>549.29016556</v>
      </c>
      <c r="L10" s="20" t="n">
        <v>4.88813593</v>
      </c>
      <c r="M10" s="18" t="s">
        <v>481</v>
      </c>
      <c r="N10" s="20" t="s">
        <v>481</v>
      </c>
      <c r="O10" s="18" t="s">
        <v>481</v>
      </c>
      <c r="P10" s="20" t="s">
        <v>481</v>
      </c>
      <c r="Q10" s="18" t="s">
        <v>481</v>
      </c>
      <c r="R10" s="20" t="s">
        <v>481</v>
      </c>
      <c r="S10" s="18" t="s">
        <v>481</v>
      </c>
      <c r="T10" s="20" t="s">
        <v>481</v>
      </c>
      <c r="U10" s="18" t="n">
        <v>417.19940941</v>
      </c>
      <c r="V10" s="20" t="n">
        <v>23.50943727</v>
      </c>
    </row>
    <row r="11" spans="1:22">
      <c r="A11" s="15" t="s">
        <v>486</v>
      </c>
      <c r="B11" s="17" t="n">
        <v>7053</v>
      </c>
      <c r="C11" s="18">
        <f>(49.0/B11*100)</f>
        <v/>
      </c>
      <c r="D11" s="19" t="n">
        <v>7004</v>
      </c>
      <c r="E11" s="18" t="n">
        <v>416.08114805</v>
      </c>
      <c r="F11" s="20" t="n">
        <v>7.92187425</v>
      </c>
      <c r="G11" s="18" t="n">
        <v>444.19158988</v>
      </c>
      <c r="H11" s="20" t="n">
        <v>10.59625399</v>
      </c>
      <c r="I11" s="18" t="n">
        <v>428.63470666</v>
      </c>
      <c r="J11" s="20" t="n">
        <v>5.0800235</v>
      </c>
      <c r="K11" s="18" t="n">
        <v>436.3791682</v>
      </c>
      <c r="L11" s="20" t="n">
        <v>3.76651768</v>
      </c>
      <c r="M11" s="18" t="s">
        <v>481</v>
      </c>
      <c r="N11" s="20" t="s">
        <v>481</v>
      </c>
      <c r="O11" s="18" t="s">
        <v>481</v>
      </c>
      <c r="P11" s="20" t="s">
        <v>481</v>
      </c>
      <c r="Q11" s="18" t="s">
        <v>481</v>
      </c>
      <c r="R11" s="20" t="s">
        <v>481</v>
      </c>
      <c r="S11" s="18" t="s">
        <v>481</v>
      </c>
      <c r="T11" s="20" t="s">
        <v>481</v>
      </c>
      <c r="U11" s="18" t="n">
        <v>351.04589084</v>
      </c>
      <c r="V11" s="20" t="n">
        <v>21.28577519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(212.0/B23*100)</f>
        <v/>
      </c>
      <c r="D23" s="19" t="n">
        <v>11371</v>
      </c>
      <c r="E23" s="18" t="n">
        <v>457.77465802</v>
      </c>
      <c r="F23" s="20" t="n">
        <v>10.92902116</v>
      </c>
      <c r="G23" s="18" t="n">
        <v>475.57175283</v>
      </c>
      <c r="H23" s="20" t="n">
        <v>7.39276015</v>
      </c>
      <c r="I23" s="18" t="n">
        <v>480.28434409</v>
      </c>
      <c r="J23" s="20" t="n">
        <v>2.99486805</v>
      </c>
      <c r="K23" s="18" t="n">
        <v>493.36827271</v>
      </c>
      <c r="L23" s="20" t="n">
        <v>3.80967543</v>
      </c>
      <c r="M23" s="18" t="s">
        <v>481</v>
      </c>
      <c r="N23" s="20" t="s">
        <v>481</v>
      </c>
      <c r="O23" s="18" t="s">
        <v>481</v>
      </c>
      <c r="P23" s="20" t="s">
        <v>481</v>
      </c>
      <c r="Q23" s="18" t="s">
        <v>481</v>
      </c>
      <c r="R23" s="20" t="s">
        <v>481</v>
      </c>
      <c r="S23" s="18" t="s">
        <v>481</v>
      </c>
      <c r="T23" s="20" t="s">
        <v>481</v>
      </c>
      <c r="U23" s="18" t="n">
        <v>428.43486369</v>
      </c>
      <c r="V23" s="20" t="n">
        <v>19.51590513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445.36416247</v>
      </c>
      <c r="F29" s="20" t="n">
        <v>24.47523939</v>
      </c>
      <c r="G29" s="18" t="n">
        <v>505.61684467</v>
      </c>
      <c r="H29" s="20" t="n">
        <v>12.48733043</v>
      </c>
      <c r="I29" s="18" t="n">
        <v>507.39204035</v>
      </c>
      <c r="J29" s="20" t="n">
        <v>3.59590478</v>
      </c>
      <c r="K29" s="18" t="n">
        <v>524.25700475</v>
      </c>
      <c r="L29" s="20" t="n">
        <v>3.60928174</v>
      </c>
      <c r="M29" s="18" t="s">
        <v>481</v>
      </c>
      <c r="N29" s="20" t="s">
        <v>481</v>
      </c>
      <c r="O29" s="18" t="s">
        <v>481</v>
      </c>
      <c r="P29" s="20" t="s">
        <v>481</v>
      </c>
      <c r="Q29" s="18" t="n">
        <v>312.41250141</v>
      </c>
      <c r="R29" s="20" t="n">
        <v>62.61666854</v>
      </c>
      <c r="S29" s="18" t="s">
        <v>481</v>
      </c>
      <c r="T29" s="20" t="s">
        <v>481</v>
      </c>
      <c r="U29" s="18" t="n">
        <v>365.62274195</v>
      </c>
      <c r="V29" s="20" t="n">
        <v>27.09343208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464.70603208</v>
      </c>
      <c r="F32" s="20" t="n">
        <v>11.95101786</v>
      </c>
      <c r="G32" s="18" t="n">
        <v>493.77096824</v>
      </c>
      <c r="H32" s="20" t="n">
        <v>7.74314077</v>
      </c>
      <c r="I32" s="18" t="n">
        <v>480.52064892</v>
      </c>
      <c r="J32" s="20" t="n">
        <v>3.42875657</v>
      </c>
      <c r="K32" s="18" t="n">
        <v>494.71939104</v>
      </c>
      <c r="L32" s="20" t="n">
        <v>4.55103417</v>
      </c>
      <c r="M32" s="18" t="s">
        <v>481</v>
      </c>
      <c r="N32" s="20" t="s">
        <v>481</v>
      </c>
      <c r="O32" s="18" t="s">
        <v>481</v>
      </c>
      <c r="P32" s="20" t="s">
        <v>481</v>
      </c>
      <c r="Q32" s="18" t="s">
        <v>481</v>
      </c>
      <c r="R32" s="20" t="s">
        <v>481</v>
      </c>
      <c r="S32" s="18" t="s">
        <v>481</v>
      </c>
      <c r="T32" s="20" t="s">
        <v>481</v>
      </c>
      <c r="U32" s="18" t="n">
        <v>377.32239752</v>
      </c>
      <c r="V32" s="20" t="n">
        <v>39.47603637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(35.0/B34*100)</f>
        <v/>
      </c>
      <c r="D34" s="19" t="n">
        <v>6315</v>
      </c>
      <c r="E34" s="18" t="n">
        <v>398.68677555</v>
      </c>
      <c r="F34" s="20" t="n">
        <v>12.66360826</v>
      </c>
      <c r="G34" s="18" t="n">
        <v>395.63025046</v>
      </c>
      <c r="H34" s="20" t="n">
        <v>12.56833495</v>
      </c>
      <c r="I34" s="18" t="n">
        <v>432.95739277</v>
      </c>
      <c r="J34" s="20" t="n">
        <v>4.61815919</v>
      </c>
      <c r="K34" s="18" t="n">
        <v>470.32659499</v>
      </c>
      <c r="L34" s="20" t="n">
        <v>4.6559413</v>
      </c>
      <c r="M34" s="18" t="s">
        <v>481</v>
      </c>
      <c r="N34" s="20" t="s">
        <v>481</v>
      </c>
      <c r="O34" s="18" t="s">
        <v>481</v>
      </c>
      <c r="P34" s="20" t="s">
        <v>481</v>
      </c>
      <c r="Q34" s="18" t="n">
        <v>425.79595373</v>
      </c>
      <c r="R34" s="20" t="n">
        <v>68.66277131</v>
      </c>
      <c r="S34" s="18" t="s">
        <v>481</v>
      </c>
      <c r="T34" s="20" t="s">
        <v>481</v>
      </c>
      <c r="U34" s="18" t="n">
        <v>299.48519259</v>
      </c>
      <c r="V34" s="20" t="n">
        <v>23.43178028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437.02405754</v>
      </c>
      <c r="F36" s="20" t="n">
        <v>12.02455917</v>
      </c>
      <c r="G36" s="18" t="n">
        <v>472.71490396</v>
      </c>
      <c r="H36" s="20" t="n">
        <v>8.788763149999999</v>
      </c>
      <c r="I36" s="18" t="n">
        <v>466.68847459</v>
      </c>
      <c r="J36" s="20" t="n">
        <v>3.75396787</v>
      </c>
      <c r="K36" s="18" t="n">
        <v>471.90706584</v>
      </c>
      <c r="L36" s="20" t="n">
        <v>3.62160184</v>
      </c>
      <c r="M36" s="18" t="s">
        <v>481</v>
      </c>
      <c r="N36" s="20" t="s">
        <v>481</v>
      </c>
      <c r="O36" s="18" t="s">
        <v>481</v>
      </c>
      <c r="P36" s="20" t="s">
        <v>481</v>
      </c>
      <c r="Q36" s="18" t="s">
        <v>481</v>
      </c>
      <c r="R36" s="20" t="s">
        <v>481</v>
      </c>
      <c r="S36" s="18" t="s">
        <v>481</v>
      </c>
      <c r="T36" s="20" t="s">
        <v>481</v>
      </c>
      <c r="U36" s="18" t="n">
        <v>383.59226389</v>
      </c>
      <c r="V36" s="20" t="n">
        <v>26.60091909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462.30800232</v>
      </c>
      <c r="F41" s="20" t="n">
        <v>14.26448084</v>
      </c>
      <c r="G41" s="18" t="n">
        <v>479.57815808</v>
      </c>
      <c r="H41" s="20" t="n">
        <v>14.2083313</v>
      </c>
      <c r="I41" s="18" t="n">
        <v>472.60688624</v>
      </c>
      <c r="J41" s="20" t="n">
        <v>4.75260022</v>
      </c>
      <c r="K41" s="18" t="n">
        <v>497.08641053</v>
      </c>
      <c r="L41" s="20" t="n">
        <v>3.94667621</v>
      </c>
      <c r="M41" s="18" t="s">
        <v>481</v>
      </c>
      <c r="N41" s="20" t="s">
        <v>481</v>
      </c>
      <c r="O41" s="18" t="s">
        <v>481</v>
      </c>
      <c r="P41" s="20" t="s">
        <v>481</v>
      </c>
      <c r="Q41" s="18" t="n">
        <v>394.70031876</v>
      </c>
      <c r="R41" s="20" t="n">
        <v>62.09586627</v>
      </c>
      <c r="S41" s="18" t="s">
        <v>481</v>
      </c>
      <c r="T41" s="20" t="s">
        <v>481</v>
      </c>
      <c r="U41" s="18" t="n">
        <v>354.21271301</v>
      </c>
      <c r="V41" s="20" t="n">
        <v>23.53485702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(1150.0/B46*100)</f>
        <v/>
      </c>
      <c r="D46" s="19" t="n">
        <v>21991</v>
      </c>
      <c r="E46" s="18" t="n">
        <v>340.11429939</v>
      </c>
      <c r="F46" s="20" t="n">
        <v>10.89936526</v>
      </c>
      <c r="G46" s="18" t="n">
        <v>374.4705107</v>
      </c>
      <c r="H46" s="20" t="n">
        <v>11.90397219</v>
      </c>
      <c r="I46" s="18" t="n">
        <v>384.31578862</v>
      </c>
      <c r="J46" s="20" t="n">
        <v>4.06003106</v>
      </c>
      <c r="K46" s="18" t="n">
        <v>410.73918538</v>
      </c>
      <c r="L46" s="20" t="n">
        <v>4.44571754</v>
      </c>
      <c r="M46" s="18" t="s">
        <v>481</v>
      </c>
      <c r="N46" s="20" t="s">
        <v>481</v>
      </c>
      <c r="O46" s="18" t="s">
        <v>481</v>
      </c>
      <c r="P46" s="20" t="s">
        <v>481</v>
      </c>
      <c r="Q46" s="18" t="s">
        <v>481</v>
      </c>
      <c r="R46" s="20" t="s">
        <v>481</v>
      </c>
      <c r="S46" s="18" t="s">
        <v>481</v>
      </c>
      <c r="T46" s="20" t="s">
        <v>481</v>
      </c>
      <c r="U46" s="18" t="n">
        <v>312.76735523</v>
      </c>
      <c r="V46" s="20" t="n">
        <v>7.36360604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554.30597129</v>
      </c>
      <c r="F48" s="20" t="n">
        <v>21.21478391</v>
      </c>
      <c r="G48" s="18" t="n">
        <v>528.5542785</v>
      </c>
      <c r="H48" s="20" t="n">
        <v>13.07038214</v>
      </c>
      <c r="I48" s="18" t="n">
        <v>548.17070677</v>
      </c>
      <c r="J48" s="20" t="n">
        <v>6.32851039</v>
      </c>
      <c r="K48" s="18" t="n">
        <v>585.60193067</v>
      </c>
      <c r="L48" s="20" t="n">
        <v>6.46619937</v>
      </c>
      <c r="M48" s="18" t="s">
        <v>481</v>
      </c>
      <c r="N48" s="20" t="s">
        <v>481</v>
      </c>
      <c r="O48" s="18" t="s">
        <v>481</v>
      </c>
      <c r="P48" s="20" t="s">
        <v>481</v>
      </c>
      <c r="Q48" s="18" t="s">
        <v>481</v>
      </c>
      <c r="R48" s="20" t="s">
        <v>481</v>
      </c>
      <c r="S48" s="18" t="s">
        <v>481</v>
      </c>
      <c r="T48" s="20" t="s">
        <v>481</v>
      </c>
      <c r="U48" s="18" t="n">
        <v>513.35641531</v>
      </c>
      <c r="V48" s="20" t="n">
        <v>46.17875019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421.0241861</v>
      </c>
      <c r="F61" s="20" t="n">
        <v>8.501422610000001</v>
      </c>
      <c r="G61" s="18" t="n">
        <v>409.68408223</v>
      </c>
      <c r="H61" s="20" t="n">
        <v>7.96242554</v>
      </c>
      <c r="I61" s="18" t="n">
        <v>432.69878254</v>
      </c>
      <c r="J61" s="20" t="n">
        <v>3.7940353</v>
      </c>
      <c r="K61" s="18" t="n">
        <v>464.54513709</v>
      </c>
      <c r="L61" s="20" t="n">
        <v>3.41382942</v>
      </c>
      <c r="M61" s="18" t="s">
        <v>481</v>
      </c>
      <c r="N61" s="20" t="s">
        <v>481</v>
      </c>
      <c r="O61" s="18" t="s">
        <v>481</v>
      </c>
      <c r="P61" s="20" t="s">
        <v>481</v>
      </c>
      <c r="Q61" s="18" t="s">
        <v>481</v>
      </c>
      <c r="R61" s="20" t="s">
        <v>481</v>
      </c>
      <c r="S61" s="18" t="s">
        <v>481</v>
      </c>
      <c r="T61" s="20" t="s">
        <v>481</v>
      </c>
      <c r="U61" s="18" t="n">
        <v>352.02314014</v>
      </c>
      <c r="V61" s="20" t="n">
        <v>15.88087864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349.06758303</v>
      </c>
      <c r="F67" s="20" t="n">
        <v>9.430323919999999</v>
      </c>
      <c r="G67" s="18" t="n">
        <v>400.58998207</v>
      </c>
      <c r="H67" s="20" t="n">
        <v>8.002168279999999</v>
      </c>
      <c r="I67" s="18" t="n">
        <v>399.96951664</v>
      </c>
      <c r="J67" s="20" t="n">
        <v>3.65389354</v>
      </c>
      <c r="K67" s="18" t="n">
        <v>411.72170586</v>
      </c>
      <c r="L67" s="20" t="n">
        <v>4.12204311</v>
      </c>
      <c r="M67" s="18" t="s">
        <v>481</v>
      </c>
      <c r="N67" s="20" t="s">
        <v>481</v>
      </c>
      <c r="O67" s="18" t="s">
        <v>481</v>
      </c>
      <c r="P67" s="20" t="s">
        <v>481</v>
      </c>
      <c r="Q67" s="18" t="s">
        <v>481</v>
      </c>
      <c r="R67" s="20" t="s">
        <v>481</v>
      </c>
      <c r="S67" s="18" t="s">
        <v>481</v>
      </c>
      <c r="T67" s="20" t="s">
        <v>481</v>
      </c>
      <c r="U67" s="18" t="n">
        <v>285.71925339</v>
      </c>
      <c r="V67" s="20" t="n">
        <v>14.92569631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485.28838089</v>
      </c>
      <c r="F70" s="20" t="n">
        <v>14.14469894</v>
      </c>
      <c r="G70" s="18" t="n">
        <v>499.55840864</v>
      </c>
      <c r="H70" s="20" t="n">
        <v>7.08190984</v>
      </c>
      <c r="I70" s="18" t="n">
        <v>507.15932897</v>
      </c>
      <c r="J70" s="20" t="n">
        <v>3.85032339</v>
      </c>
      <c r="K70" s="18" t="n">
        <v>528.14896334</v>
      </c>
      <c r="L70" s="20" t="n">
        <v>3.9501391</v>
      </c>
      <c r="M70" s="18" t="s">
        <v>481</v>
      </c>
      <c r="N70" s="20" t="s">
        <v>481</v>
      </c>
      <c r="O70" s="18" t="s">
        <v>481</v>
      </c>
      <c r="P70" s="20" t="s">
        <v>481</v>
      </c>
      <c r="Q70" s="18" t="s">
        <v>481</v>
      </c>
      <c r="R70" s="20" t="s">
        <v>481</v>
      </c>
      <c r="S70" s="18" t="s">
        <v>481</v>
      </c>
      <c r="T70" s="20" t="s">
        <v>481</v>
      </c>
      <c r="U70" s="18" t="n">
        <v>429.73113124</v>
      </c>
      <c r="V70" s="20" t="n">
        <v>13.62043043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647</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481.31608932</v>
      </c>
      <c r="F7" s="20" t="n">
        <v>8.942927259999999</v>
      </c>
      <c r="G7" s="18" t="n">
        <v>497.13016199</v>
      </c>
      <c r="H7" s="20" t="n">
        <v>5.6000166</v>
      </c>
      <c r="I7" s="18" t="n">
        <v>498.58447078</v>
      </c>
      <c r="J7" s="20" t="n">
        <v>2.49967846</v>
      </c>
      <c r="K7" s="18" t="n">
        <v>514.9609901</v>
      </c>
      <c r="L7" s="20" t="n">
        <v>2.11815555</v>
      </c>
      <c r="M7" s="18" t="s">
        <v>481</v>
      </c>
      <c r="N7" s="20" t="s">
        <v>481</v>
      </c>
      <c r="O7" s="18" t="s">
        <v>481</v>
      </c>
      <c r="P7" s="20" t="s">
        <v>481</v>
      </c>
      <c r="Q7" s="18" t="s">
        <v>481</v>
      </c>
      <c r="R7" s="20" t="s">
        <v>481</v>
      </c>
      <c r="S7" s="18" t="s">
        <v>481</v>
      </c>
      <c r="T7" s="20" t="s">
        <v>481</v>
      </c>
      <c r="U7" s="18" t="n">
        <v>366.68379802</v>
      </c>
      <c r="V7" s="20" t="n">
        <v>12.1736225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(52.0/B9*100)</f>
        <v/>
      </c>
      <c r="D9" s="19" t="n">
        <v>5623</v>
      </c>
      <c r="E9" s="18" t="n">
        <v>479.29777057</v>
      </c>
      <c r="F9" s="20" t="n">
        <v>13.86482328</v>
      </c>
      <c r="G9" s="18" t="n">
        <v>540.91279535</v>
      </c>
      <c r="H9" s="20" t="n">
        <v>8.27906988</v>
      </c>
      <c r="I9" s="18" t="n">
        <v>546.53596142</v>
      </c>
      <c r="J9" s="20" t="n">
        <v>3.57131791</v>
      </c>
      <c r="K9" s="18" t="n">
        <v>549.91506298</v>
      </c>
      <c r="L9" s="20" t="n">
        <v>3.83130009</v>
      </c>
      <c r="M9" s="18" t="s">
        <v>481</v>
      </c>
      <c r="N9" s="20" t="s">
        <v>481</v>
      </c>
      <c r="O9" s="18" t="s">
        <v>481</v>
      </c>
      <c r="P9" s="20" t="s">
        <v>481</v>
      </c>
      <c r="Q9" s="18" t="n">
        <v>363.74174124</v>
      </c>
      <c r="R9" s="20" t="n">
        <v>33.3778787</v>
      </c>
      <c r="S9" s="18" t="s">
        <v>481</v>
      </c>
      <c r="T9" s="20" t="s">
        <v>481</v>
      </c>
      <c r="U9" s="18" t="n">
        <v>425.9211152</v>
      </c>
      <c r="V9" s="20" t="n">
        <v>19.02558996</v>
      </c>
    </row>
    <row r="10" spans="1:22">
      <c r="A10" s="15" t="s">
        <v>485</v>
      </c>
      <c r="B10" s="17" t="n">
        <v>13082</v>
      </c>
      <c r="C10" s="18">
        <f>(314.0/B10*100)</f>
        <v/>
      </c>
      <c r="D10" s="19" t="n">
        <v>12768</v>
      </c>
      <c r="E10" s="18" t="n">
        <v>513.26224935</v>
      </c>
      <c r="F10" s="20" t="n">
        <v>10.87991222</v>
      </c>
      <c r="G10" s="18" t="n">
        <v>529.86366133</v>
      </c>
      <c r="H10" s="20" t="n">
        <v>11.13301867</v>
      </c>
      <c r="I10" s="18" t="n">
        <v>531.09085941</v>
      </c>
      <c r="J10" s="20" t="n">
        <v>5.00083885</v>
      </c>
      <c r="K10" s="18" t="n">
        <v>541.21697963</v>
      </c>
      <c r="L10" s="20" t="n">
        <v>5.49009687</v>
      </c>
      <c r="M10" s="18" t="s">
        <v>481</v>
      </c>
      <c r="N10" s="20" t="s">
        <v>481</v>
      </c>
      <c r="O10" s="18" t="s">
        <v>481</v>
      </c>
      <c r="P10" s="20" t="s">
        <v>481</v>
      </c>
      <c r="Q10" s="18" t="s">
        <v>481</v>
      </c>
      <c r="R10" s="20" t="s">
        <v>481</v>
      </c>
      <c r="S10" s="18" t="s">
        <v>481</v>
      </c>
      <c r="T10" s="20" t="s">
        <v>481</v>
      </c>
      <c r="U10" s="18" t="n">
        <v>421.38674542</v>
      </c>
      <c r="V10" s="20" t="n">
        <v>26.90435884</v>
      </c>
    </row>
    <row r="11" spans="1:22">
      <c r="A11" s="15" t="s">
        <v>486</v>
      </c>
      <c r="B11" s="17" t="n">
        <v>7053</v>
      </c>
      <c r="C11" s="18">
        <f>(49.0/B11*100)</f>
        <v/>
      </c>
      <c r="D11" s="19" t="n">
        <v>7004</v>
      </c>
      <c r="E11" s="18" t="n">
        <v>414.70946689</v>
      </c>
      <c r="F11" s="20" t="n">
        <v>7.05339239</v>
      </c>
      <c r="G11" s="18" t="n">
        <v>436.10301763</v>
      </c>
      <c r="H11" s="20" t="n">
        <v>9.617605190000001</v>
      </c>
      <c r="I11" s="18" t="n">
        <v>432.23783702</v>
      </c>
      <c r="J11" s="20" t="n">
        <v>5.33880615</v>
      </c>
      <c r="K11" s="18" t="n">
        <v>435.50325732</v>
      </c>
      <c r="L11" s="20" t="n">
        <v>3.67972395</v>
      </c>
      <c r="M11" s="18" t="s">
        <v>481</v>
      </c>
      <c r="N11" s="20" t="s">
        <v>481</v>
      </c>
      <c r="O11" s="18" t="s">
        <v>481</v>
      </c>
      <c r="P11" s="20" t="s">
        <v>481</v>
      </c>
      <c r="Q11" s="18" t="s">
        <v>481</v>
      </c>
      <c r="R11" s="20" t="s">
        <v>481</v>
      </c>
      <c r="S11" s="18" t="s">
        <v>481</v>
      </c>
      <c r="T11" s="20" t="s">
        <v>481</v>
      </c>
      <c r="U11" s="18" t="n">
        <v>358.94393439</v>
      </c>
      <c r="V11" s="20" t="n">
        <v>20.86080807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(212.0/B23*100)</f>
        <v/>
      </c>
      <c r="D23" s="19" t="n">
        <v>11371</v>
      </c>
      <c r="E23" s="18" t="n">
        <v>453.74804465</v>
      </c>
      <c r="F23" s="20" t="n">
        <v>10.93377478</v>
      </c>
      <c r="G23" s="18" t="n">
        <v>486.34946513</v>
      </c>
      <c r="H23" s="20" t="n">
        <v>6.8222543</v>
      </c>
      <c r="I23" s="18" t="n">
        <v>485.86436904</v>
      </c>
      <c r="J23" s="20" t="n">
        <v>3.38971424</v>
      </c>
      <c r="K23" s="18" t="n">
        <v>486.18839359</v>
      </c>
      <c r="L23" s="20" t="n">
        <v>3.52380767</v>
      </c>
      <c r="M23" s="18" t="s">
        <v>481</v>
      </c>
      <c r="N23" s="20" t="s">
        <v>481</v>
      </c>
      <c r="O23" s="18" t="s">
        <v>481</v>
      </c>
      <c r="P23" s="20" t="s">
        <v>481</v>
      </c>
      <c r="Q23" s="18" t="s">
        <v>481</v>
      </c>
      <c r="R23" s="20" t="s">
        <v>481</v>
      </c>
      <c r="S23" s="18" t="s">
        <v>481</v>
      </c>
      <c r="T23" s="20" t="s">
        <v>481</v>
      </c>
      <c r="U23" s="18" t="n">
        <v>430.36795081</v>
      </c>
      <c r="V23" s="20" t="n">
        <v>15.56154296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504.45404689</v>
      </c>
      <c r="F29" s="20" t="n">
        <v>25.13343273</v>
      </c>
      <c r="G29" s="18" t="n">
        <v>504.73367123</v>
      </c>
      <c r="H29" s="20" t="n">
        <v>13.33746911</v>
      </c>
      <c r="I29" s="18" t="n">
        <v>509.45285485</v>
      </c>
      <c r="J29" s="20" t="n">
        <v>3.46614602</v>
      </c>
      <c r="K29" s="18" t="n">
        <v>521.15051355</v>
      </c>
      <c r="L29" s="20" t="n">
        <v>3.77265635</v>
      </c>
      <c r="M29" s="18" t="s">
        <v>481</v>
      </c>
      <c r="N29" s="20" t="s">
        <v>481</v>
      </c>
      <c r="O29" s="18" t="s">
        <v>481</v>
      </c>
      <c r="P29" s="20" t="s">
        <v>481</v>
      </c>
      <c r="Q29" s="18" t="n">
        <v>312.41250141</v>
      </c>
      <c r="R29" s="20" t="n">
        <v>62.61666854</v>
      </c>
      <c r="S29" s="18" t="s">
        <v>481</v>
      </c>
      <c r="T29" s="20" t="s">
        <v>481</v>
      </c>
      <c r="U29" s="18" t="n">
        <v>411.28236825</v>
      </c>
      <c r="V29" s="20" t="n">
        <v>25.0479741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469.56806627</v>
      </c>
      <c r="F32" s="20" t="n">
        <v>11.06399572</v>
      </c>
      <c r="G32" s="18" t="n">
        <v>494.4560231</v>
      </c>
      <c r="H32" s="20" t="n">
        <v>6.28009156</v>
      </c>
      <c r="I32" s="18" t="n">
        <v>483.48513905</v>
      </c>
      <c r="J32" s="20" t="n">
        <v>3.44206153</v>
      </c>
      <c r="K32" s="18" t="n">
        <v>488.72398273</v>
      </c>
      <c r="L32" s="20" t="n">
        <v>3.99463721</v>
      </c>
      <c r="M32" s="18" t="s">
        <v>481</v>
      </c>
      <c r="N32" s="20" t="s">
        <v>481</v>
      </c>
      <c r="O32" s="18" t="s">
        <v>481</v>
      </c>
      <c r="P32" s="20" t="s">
        <v>481</v>
      </c>
      <c r="Q32" s="18" t="s">
        <v>481</v>
      </c>
      <c r="R32" s="20" t="s">
        <v>481</v>
      </c>
      <c r="S32" s="18" t="s">
        <v>481</v>
      </c>
      <c r="T32" s="20" t="s">
        <v>481</v>
      </c>
      <c r="U32" s="18" t="n">
        <v>390.2127831</v>
      </c>
      <c r="V32" s="20" t="n">
        <v>31.32985944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(35.0/B34*100)</f>
        <v/>
      </c>
      <c r="D34" s="19" t="n">
        <v>6315</v>
      </c>
      <c r="E34" s="18" t="n">
        <v>410.73972958</v>
      </c>
      <c r="F34" s="20" t="n">
        <v>9.88246511</v>
      </c>
      <c r="G34" s="18" t="n">
        <v>427.75950323</v>
      </c>
      <c r="H34" s="20" t="n">
        <v>8.59317645</v>
      </c>
      <c r="I34" s="18" t="n">
        <v>444.81758369</v>
      </c>
      <c r="J34" s="20" t="n">
        <v>4.28568233</v>
      </c>
      <c r="K34" s="18" t="n">
        <v>461.91179006</v>
      </c>
      <c r="L34" s="20" t="n">
        <v>4.98234964</v>
      </c>
      <c r="M34" s="18" t="s">
        <v>481</v>
      </c>
      <c r="N34" s="20" t="s">
        <v>481</v>
      </c>
      <c r="O34" s="18" t="s">
        <v>481</v>
      </c>
      <c r="P34" s="20" t="s">
        <v>481</v>
      </c>
      <c r="Q34" s="18" t="n">
        <v>425.79595373</v>
      </c>
      <c r="R34" s="20" t="n">
        <v>68.66277131</v>
      </c>
      <c r="S34" s="18" t="s">
        <v>481</v>
      </c>
      <c r="T34" s="20" t="s">
        <v>481</v>
      </c>
      <c r="U34" s="18" t="n">
        <v>285.66985987</v>
      </c>
      <c r="V34" s="20" t="n">
        <v>26.50167779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445.84281895</v>
      </c>
      <c r="F36" s="20" t="n">
        <v>11.10155334</v>
      </c>
      <c r="G36" s="18" t="n">
        <v>466.07426402</v>
      </c>
      <c r="H36" s="20" t="n">
        <v>7.46114773</v>
      </c>
      <c r="I36" s="18" t="n">
        <v>466.56151795</v>
      </c>
      <c r="J36" s="20" t="n">
        <v>3.90604046</v>
      </c>
      <c r="K36" s="18" t="n">
        <v>472.66327792</v>
      </c>
      <c r="L36" s="20" t="n">
        <v>3.66495774</v>
      </c>
      <c r="M36" s="18" t="s">
        <v>481</v>
      </c>
      <c r="N36" s="20" t="s">
        <v>481</v>
      </c>
      <c r="O36" s="18" t="s">
        <v>481</v>
      </c>
      <c r="P36" s="20" t="s">
        <v>481</v>
      </c>
      <c r="Q36" s="18" t="s">
        <v>481</v>
      </c>
      <c r="R36" s="20" t="s">
        <v>481</v>
      </c>
      <c r="S36" s="18" t="s">
        <v>481</v>
      </c>
      <c r="T36" s="20" t="s">
        <v>481</v>
      </c>
      <c r="U36" s="18" t="n">
        <v>410.69943141</v>
      </c>
      <c r="V36" s="20" t="n">
        <v>22.03197849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481.5547455</v>
      </c>
      <c r="F41" s="20" t="n">
        <v>13.38017823</v>
      </c>
      <c r="G41" s="18" t="n">
        <v>507.3247023</v>
      </c>
      <c r="H41" s="20" t="n">
        <v>9.0091535</v>
      </c>
      <c r="I41" s="18" t="n">
        <v>483.38230823</v>
      </c>
      <c r="J41" s="20" t="n">
        <v>4.38115856</v>
      </c>
      <c r="K41" s="18" t="n">
        <v>492.60629939</v>
      </c>
      <c r="L41" s="20" t="n">
        <v>4.12582017</v>
      </c>
      <c r="M41" s="18" t="s">
        <v>481</v>
      </c>
      <c r="N41" s="20" t="s">
        <v>481</v>
      </c>
      <c r="O41" s="18" t="s">
        <v>481</v>
      </c>
      <c r="P41" s="20" t="s">
        <v>481</v>
      </c>
      <c r="Q41" s="18" t="n">
        <v>394.70031876</v>
      </c>
      <c r="R41" s="20" t="n">
        <v>62.09586627</v>
      </c>
      <c r="S41" s="18" t="s">
        <v>481</v>
      </c>
      <c r="T41" s="20" t="s">
        <v>481</v>
      </c>
      <c r="U41" s="18" t="n">
        <v>354.64135259</v>
      </c>
      <c r="V41" s="20" t="n">
        <v>22.42565047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(1150.0/B46*100)</f>
        <v/>
      </c>
      <c r="D46" s="19" t="n">
        <v>21991</v>
      </c>
      <c r="E46" s="18" t="n">
        <v>366.7687947</v>
      </c>
      <c r="F46" s="20" t="n">
        <v>8.389050129999999</v>
      </c>
      <c r="G46" s="18" t="n">
        <v>392.7328842</v>
      </c>
      <c r="H46" s="20" t="n">
        <v>7.97758166</v>
      </c>
      <c r="I46" s="18" t="n">
        <v>393.42718949</v>
      </c>
      <c r="J46" s="20" t="n">
        <v>3.9587212</v>
      </c>
      <c r="K46" s="18" t="n">
        <v>404.94006475</v>
      </c>
      <c r="L46" s="20" t="n">
        <v>4.72927058</v>
      </c>
      <c r="M46" s="18" t="s">
        <v>481</v>
      </c>
      <c r="N46" s="20" t="s">
        <v>481</v>
      </c>
      <c r="O46" s="18" t="s">
        <v>481</v>
      </c>
      <c r="P46" s="20" t="s">
        <v>481</v>
      </c>
      <c r="Q46" s="18" t="s">
        <v>481</v>
      </c>
      <c r="R46" s="20" t="s">
        <v>481</v>
      </c>
      <c r="S46" s="18" t="s">
        <v>481</v>
      </c>
      <c r="T46" s="20" t="s">
        <v>481</v>
      </c>
      <c r="U46" s="18" t="n">
        <v>310.30056404</v>
      </c>
      <c r="V46" s="20" t="n">
        <v>7.79714943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552.71824157</v>
      </c>
      <c r="F48" s="20" t="n">
        <v>16.12442184</v>
      </c>
      <c r="G48" s="18" t="n">
        <v>543.14571475</v>
      </c>
      <c r="H48" s="20" t="n">
        <v>12.05522452</v>
      </c>
      <c r="I48" s="18" t="n">
        <v>552.72496835</v>
      </c>
      <c r="J48" s="20" t="n">
        <v>5.95113301</v>
      </c>
      <c r="K48" s="18" t="n">
        <v>590.09298513</v>
      </c>
      <c r="L48" s="20" t="n">
        <v>6.85853141</v>
      </c>
      <c r="M48" s="18" t="s">
        <v>481</v>
      </c>
      <c r="N48" s="20" t="s">
        <v>481</v>
      </c>
      <c r="O48" s="18" t="s">
        <v>481</v>
      </c>
      <c r="P48" s="20" t="s">
        <v>481</v>
      </c>
      <c r="Q48" s="18" t="s">
        <v>481</v>
      </c>
      <c r="R48" s="20" t="s">
        <v>481</v>
      </c>
      <c r="S48" s="18" t="s">
        <v>481</v>
      </c>
      <c r="T48" s="20" t="s">
        <v>481</v>
      </c>
      <c r="U48" s="18" t="n">
        <v>486.68236739</v>
      </c>
      <c r="V48" s="20" t="n">
        <v>52.57340146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417.32951343</v>
      </c>
      <c r="F61" s="20" t="n">
        <v>7.72278396</v>
      </c>
      <c r="G61" s="18" t="n">
        <v>439.62148359</v>
      </c>
      <c r="H61" s="20" t="n">
        <v>7.91445076</v>
      </c>
      <c r="I61" s="18" t="n">
        <v>445.51815535</v>
      </c>
      <c r="J61" s="20" t="n">
        <v>3.75603843</v>
      </c>
      <c r="K61" s="18" t="n">
        <v>457.74584814</v>
      </c>
      <c r="L61" s="20" t="n">
        <v>3.2647932</v>
      </c>
      <c r="M61" s="18" t="s">
        <v>481</v>
      </c>
      <c r="N61" s="20" t="s">
        <v>481</v>
      </c>
      <c r="O61" s="18" t="s">
        <v>481</v>
      </c>
      <c r="P61" s="20" t="s">
        <v>481</v>
      </c>
      <c r="Q61" s="18" t="s">
        <v>481</v>
      </c>
      <c r="R61" s="20" t="s">
        <v>481</v>
      </c>
      <c r="S61" s="18" t="s">
        <v>481</v>
      </c>
      <c r="T61" s="20" t="s">
        <v>481</v>
      </c>
      <c r="U61" s="18" t="n">
        <v>349.36203436</v>
      </c>
      <c r="V61" s="20" t="n">
        <v>15.96353427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373.49543265</v>
      </c>
      <c r="F67" s="20" t="n">
        <v>8.553649739999999</v>
      </c>
      <c r="G67" s="18" t="n">
        <v>416.19888012</v>
      </c>
      <c r="H67" s="20" t="n">
        <v>5.45259759</v>
      </c>
      <c r="I67" s="18" t="n">
        <v>402.54103327</v>
      </c>
      <c r="J67" s="20" t="n">
        <v>3.6416869</v>
      </c>
      <c r="K67" s="18" t="n">
        <v>406.90466474</v>
      </c>
      <c r="L67" s="20" t="n">
        <v>4.62407471</v>
      </c>
      <c r="M67" s="18" t="s">
        <v>481</v>
      </c>
      <c r="N67" s="20" t="s">
        <v>481</v>
      </c>
      <c r="O67" s="18" t="s">
        <v>481</v>
      </c>
      <c r="P67" s="20" t="s">
        <v>481</v>
      </c>
      <c r="Q67" s="18" t="s">
        <v>481</v>
      </c>
      <c r="R67" s="20" t="s">
        <v>481</v>
      </c>
      <c r="S67" s="18" t="s">
        <v>481</v>
      </c>
      <c r="T67" s="20" t="s">
        <v>481</v>
      </c>
      <c r="U67" s="18" t="n">
        <v>267.15273466</v>
      </c>
      <c r="V67" s="20" t="n">
        <v>12.90163484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496.10432749</v>
      </c>
      <c r="F70" s="20" t="n">
        <v>10.54568902</v>
      </c>
      <c r="G70" s="18" t="n">
        <v>508.81567684</v>
      </c>
      <c r="H70" s="20" t="n">
        <v>6.77356443</v>
      </c>
      <c r="I70" s="18" t="n">
        <v>512.03651986</v>
      </c>
      <c r="J70" s="20" t="n">
        <v>3.70261927</v>
      </c>
      <c r="K70" s="18" t="n">
        <v>520.32118052</v>
      </c>
      <c r="L70" s="20" t="n">
        <v>3.79040209</v>
      </c>
      <c r="M70" s="18" t="s">
        <v>481</v>
      </c>
      <c r="N70" s="20" t="s">
        <v>481</v>
      </c>
      <c r="O70" s="18" t="s">
        <v>481</v>
      </c>
      <c r="P70" s="20" t="s">
        <v>481</v>
      </c>
      <c r="Q70" s="18" t="s">
        <v>481</v>
      </c>
      <c r="R70" s="20" t="s">
        <v>481</v>
      </c>
      <c r="S70" s="18" t="s">
        <v>481</v>
      </c>
      <c r="T70" s="20" t="s">
        <v>481</v>
      </c>
      <c r="U70" s="18" t="n">
        <v>434.65707023</v>
      </c>
      <c r="V70" s="20" t="n">
        <v>11.70403715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648</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471.00886034</v>
      </c>
      <c r="F7" s="20" t="n">
        <v>11.87758854</v>
      </c>
      <c r="G7" s="18" t="n">
        <v>492.69800163</v>
      </c>
      <c r="H7" s="20" t="n">
        <v>6.48845608</v>
      </c>
      <c r="I7" s="18" t="n">
        <v>497.17551079</v>
      </c>
      <c r="J7" s="20" t="n">
        <v>2.59740699</v>
      </c>
      <c r="K7" s="18" t="n">
        <v>514.4734113</v>
      </c>
      <c r="L7" s="20" t="n">
        <v>2.10124197</v>
      </c>
      <c r="M7" s="18" t="s">
        <v>481</v>
      </c>
      <c r="N7" s="20" t="s">
        <v>481</v>
      </c>
      <c r="O7" s="18" t="s">
        <v>481</v>
      </c>
      <c r="P7" s="20" t="s">
        <v>481</v>
      </c>
      <c r="Q7" s="18" t="s">
        <v>481</v>
      </c>
      <c r="R7" s="20" t="s">
        <v>481</v>
      </c>
      <c r="S7" s="18" t="s">
        <v>481</v>
      </c>
      <c r="T7" s="20" t="s">
        <v>481</v>
      </c>
      <c r="U7" s="18" t="n">
        <v>372.80210406</v>
      </c>
      <c r="V7" s="20" t="n">
        <v>11.60303982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(52.0/B9*100)</f>
        <v/>
      </c>
      <c r="D9" s="19" t="n">
        <v>5623</v>
      </c>
      <c r="E9" s="18" t="n">
        <v>509.85725783</v>
      </c>
      <c r="F9" s="20" t="n">
        <v>10.97549543</v>
      </c>
      <c r="G9" s="18" t="n">
        <v>543.57492064</v>
      </c>
      <c r="H9" s="20" t="n">
        <v>6.44679893</v>
      </c>
      <c r="I9" s="18" t="n">
        <v>547.45454173</v>
      </c>
      <c r="J9" s="20" t="n">
        <v>3.55348439</v>
      </c>
      <c r="K9" s="18" t="n">
        <v>549.34911558</v>
      </c>
      <c r="L9" s="20" t="n">
        <v>4.05728485</v>
      </c>
      <c r="M9" s="18" t="s">
        <v>481</v>
      </c>
      <c r="N9" s="20" t="s">
        <v>481</v>
      </c>
      <c r="O9" s="18" t="s">
        <v>481</v>
      </c>
      <c r="P9" s="20" t="s">
        <v>481</v>
      </c>
      <c r="Q9" s="18" t="n">
        <v>363.74174124</v>
      </c>
      <c r="R9" s="20" t="n">
        <v>33.3778787</v>
      </c>
      <c r="S9" s="18" t="s">
        <v>481</v>
      </c>
      <c r="T9" s="20" t="s">
        <v>481</v>
      </c>
      <c r="U9" s="18" t="n">
        <v>410.86942971</v>
      </c>
      <c r="V9" s="20" t="n">
        <v>20.07095616</v>
      </c>
    </row>
    <row r="10" spans="1:22">
      <c r="A10" s="15" t="s">
        <v>485</v>
      </c>
      <c r="B10" s="17" t="n">
        <v>13082</v>
      </c>
      <c r="C10" s="18">
        <f>(314.0/B10*100)</f>
        <v/>
      </c>
      <c r="D10" s="19" t="n">
        <v>12768</v>
      </c>
      <c r="E10" s="18" t="n">
        <v>499.15165751</v>
      </c>
      <c r="F10" s="20" t="n">
        <v>12.10153414</v>
      </c>
      <c r="G10" s="18" t="n">
        <v>530.58930681</v>
      </c>
      <c r="H10" s="20" t="n">
        <v>11.97576472</v>
      </c>
      <c r="I10" s="18" t="n">
        <v>529.8802389700001</v>
      </c>
      <c r="J10" s="20" t="n">
        <v>5.38273079</v>
      </c>
      <c r="K10" s="18" t="n">
        <v>541.32930612</v>
      </c>
      <c r="L10" s="20" t="n">
        <v>5.17103832</v>
      </c>
      <c r="M10" s="18" t="s">
        <v>481</v>
      </c>
      <c r="N10" s="20" t="s">
        <v>481</v>
      </c>
      <c r="O10" s="18" t="s">
        <v>481</v>
      </c>
      <c r="P10" s="20" t="s">
        <v>481</v>
      </c>
      <c r="Q10" s="18" t="s">
        <v>481</v>
      </c>
      <c r="R10" s="20" t="s">
        <v>481</v>
      </c>
      <c r="S10" s="18" t="s">
        <v>481</v>
      </c>
      <c r="T10" s="20" t="s">
        <v>481</v>
      </c>
      <c r="U10" s="18" t="n">
        <v>419.36472826</v>
      </c>
      <c r="V10" s="20" t="n">
        <v>22.8087158</v>
      </c>
    </row>
    <row r="11" spans="1:22">
      <c r="A11" s="15" t="s">
        <v>486</v>
      </c>
      <c r="B11" s="17" t="n">
        <v>7053</v>
      </c>
      <c r="C11" s="18">
        <f>(49.0/B11*100)</f>
        <v/>
      </c>
      <c r="D11" s="19" t="n">
        <v>7004</v>
      </c>
      <c r="E11" s="18" t="n">
        <v>422.99789956</v>
      </c>
      <c r="F11" s="20" t="n">
        <v>7.43533615</v>
      </c>
      <c r="G11" s="18" t="n">
        <v>436.12134167</v>
      </c>
      <c r="H11" s="20" t="n">
        <v>9.72375414</v>
      </c>
      <c r="I11" s="18" t="n">
        <v>430.83648262</v>
      </c>
      <c r="J11" s="20" t="n">
        <v>4.34017391</v>
      </c>
      <c r="K11" s="18" t="n">
        <v>435.71199366</v>
      </c>
      <c r="L11" s="20" t="n">
        <v>4.13885575</v>
      </c>
      <c r="M11" s="18" t="s">
        <v>481</v>
      </c>
      <c r="N11" s="20" t="s">
        <v>481</v>
      </c>
      <c r="O11" s="18" t="s">
        <v>481</v>
      </c>
      <c r="P11" s="20" t="s">
        <v>481</v>
      </c>
      <c r="Q11" s="18" t="s">
        <v>481</v>
      </c>
      <c r="R11" s="20" t="s">
        <v>481</v>
      </c>
      <c r="S11" s="18" t="s">
        <v>481</v>
      </c>
      <c r="T11" s="20" t="s">
        <v>481</v>
      </c>
      <c r="U11" s="18" t="n">
        <v>350.37939787</v>
      </c>
      <c r="V11" s="20" t="n">
        <v>19.72643049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(212.0/B23*100)</f>
        <v/>
      </c>
      <c r="D23" s="19" t="n">
        <v>11371</v>
      </c>
      <c r="E23" s="18" t="n">
        <v>463.94148726</v>
      </c>
      <c r="F23" s="20" t="n">
        <v>9.566114020000001</v>
      </c>
      <c r="G23" s="18" t="n">
        <v>482.44778081</v>
      </c>
      <c r="H23" s="20" t="n">
        <v>7.52955184</v>
      </c>
      <c r="I23" s="18" t="n">
        <v>487.96579162</v>
      </c>
      <c r="J23" s="20" t="n">
        <v>3.38529516</v>
      </c>
      <c r="K23" s="18" t="n">
        <v>484.68200562</v>
      </c>
      <c r="L23" s="20" t="n">
        <v>3.57177972</v>
      </c>
      <c r="M23" s="18" t="s">
        <v>481</v>
      </c>
      <c r="N23" s="20" t="s">
        <v>481</v>
      </c>
      <c r="O23" s="18" t="s">
        <v>481</v>
      </c>
      <c r="P23" s="20" t="s">
        <v>481</v>
      </c>
      <c r="Q23" s="18" t="s">
        <v>481</v>
      </c>
      <c r="R23" s="20" t="s">
        <v>481</v>
      </c>
      <c r="S23" s="18" t="s">
        <v>481</v>
      </c>
      <c r="T23" s="20" t="s">
        <v>481</v>
      </c>
      <c r="U23" s="18" t="n">
        <v>444.65083903</v>
      </c>
      <c r="V23" s="20" t="n">
        <v>20.74474925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480.94929113</v>
      </c>
      <c r="F29" s="20" t="n">
        <v>19.26083308</v>
      </c>
      <c r="G29" s="18" t="n">
        <v>514.3308054</v>
      </c>
      <c r="H29" s="20" t="n">
        <v>11.43454359</v>
      </c>
      <c r="I29" s="18" t="n">
        <v>511.72432975</v>
      </c>
      <c r="J29" s="20" t="n">
        <v>3.39654519</v>
      </c>
      <c r="K29" s="18" t="n">
        <v>520.02044354</v>
      </c>
      <c r="L29" s="20" t="n">
        <v>4.04842925</v>
      </c>
      <c r="M29" s="18" t="s">
        <v>481</v>
      </c>
      <c r="N29" s="20" t="s">
        <v>481</v>
      </c>
      <c r="O29" s="18" t="s">
        <v>481</v>
      </c>
      <c r="P29" s="20" t="s">
        <v>481</v>
      </c>
      <c r="Q29" s="18" t="n">
        <v>312.41250141</v>
      </c>
      <c r="R29" s="20" t="n">
        <v>62.61666854</v>
      </c>
      <c r="S29" s="18" t="s">
        <v>481</v>
      </c>
      <c r="T29" s="20" t="s">
        <v>481</v>
      </c>
      <c r="U29" s="18" t="n">
        <v>411.46904134</v>
      </c>
      <c r="V29" s="20" t="n">
        <v>25.01615793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474.189833</v>
      </c>
      <c r="F32" s="20" t="n">
        <v>8.554324429999999</v>
      </c>
      <c r="G32" s="18" t="n">
        <v>495.77413545</v>
      </c>
      <c r="H32" s="20" t="n">
        <v>6.19086821</v>
      </c>
      <c r="I32" s="18" t="n">
        <v>482.43398871</v>
      </c>
      <c r="J32" s="20" t="n">
        <v>3.64867467</v>
      </c>
      <c r="K32" s="18" t="n">
        <v>489.223562</v>
      </c>
      <c r="L32" s="20" t="n">
        <v>3.79385825</v>
      </c>
      <c r="M32" s="18" t="s">
        <v>481</v>
      </c>
      <c r="N32" s="20" t="s">
        <v>481</v>
      </c>
      <c r="O32" s="18" t="s">
        <v>481</v>
      </c>
      <c r="P32" s="20" t="s">
        <v>481</v>
      </c>
      <c r="Q32" s="18" t="s">
        <v>481</v>
      </c>
      <c r="R32" s="20" t="s">
        <v>481</v>
      </c>
      <c r="S32" s="18" t="s">
        <v>481</v>
      </c>
      <c r="T32" s="20" t="s">
        <v>481</v>
      </c>
      <c r="U32" s="18" t="n">
        <v>371.12593066</v>
      </c>
      <c r="V32" s="20" t="n">
        <v>29.63934423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(35.0/B34*100)</f>
        <v/>
      </c>
      <c r="D34" s="19" t="n">
        <v>6315</v>
      </c>
      <c r="E34" s="18" t="n">
        <v>412.43694204</v>
      </c>
      <c r="F34" s="20" t="n">
        <v>9.577941640000001</v>
      </c>
      <c r="G34" s="18" t="n">
        <v>443.11924096</v>
      </c>
      <c r="H34" s="20" t="n">
        <v>7.05200495</v>
      </c>
      <c r="I34" s="18" t="n">
        <v>444.96509667</v>
      </c>
      <c r="J34" s="20" t="n">
        <v>4.52728604</v>
      </c>
      <c r="K34" s="18" t="n">
        <v>458.9784562</v>
      </c>
      <c r="L34" s="20" t="n">
        <v>4.91986912</v>
      </c>
      <c r="M34" s="18" t="s">
        <v>481</v>
      </c>
      <c r="N34" s="20" t="s">
        <v>481</v>
      </c>
      <c r="O34" s="18" t="s">
        <v>481</v>
      </c>
      <c r="P34" s="20" t="s">
        <v>481</v>
      </c>
      <c r="Q34" s="18" t="n">
        <v>425.79595373</v>
      </c>
      <c r="R34" s="20" t="n">
        <v>68.66277131</v>
      </c>
      <c r="S34" s="18" t="s">
        <v>481</v>
      </c>
      <c r="T34" s="20" t="s">
        <v>481</v>
      </c>
      <c r="U34" s="18" t="n">
        <v>307.64722043</v>
      </c>
      <c r="V34" s="20" t="n">
        <v>22.08871514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(26.0/B36*100)</f>
        <v/>
      </c>
      <c r="D36" s="19" t="n">
        <v>6710</v>
      </c>
      <c r="E36" s="18" t="n">
        <v>443.15915119</v>
      </c>
      <c r="F36" s="20" t="n">
        <v>10.85706195</v>
      </c>
      <c r="G36" s="18" t="n">
        <v>480.42995624</v>
      </c>
      <c r="H36" s="20" t="n">
        <v>6.07827426</v>
      </c>
      <c r="I36" s="18" t="n">
        <v>470.97100789</v>
      </c>
      <c r="J36" s="20" t="n">
        <v>4.1998605</v>
      </c>
      <c r="K36" s="18" t="n">
        <v>468.75271202</v>
      </c>
      <c r="L36" s="20" t="n">
        <v>3.6464074</v>
      </c>
      <c r="M36" s="18" t="s">
        <v>481</v>
      </c>
      <c r="N36" s="20" t="s">
        <v>481</v>
      </c>
      <c r="O36" s="18" t="s">
        <v>481</v>
      </c>
      <c r="P36" s="20" t="s">
        <v>481</v>
      </c>
      <c r="Q36" s="18" t="s">
        <v>481</v>
      </c>
      <c r="R36" s="20" t="s">
        <v>481</v>
      </c>
      <c r="S36" s="18" t="s">
        <v>481</v>
      </c>
      <c r="T36" s="20" t="s">
        <v>481</v>
      </c>
      <c r="U36" s="18" t="n">
        <v>389.44139661</v>
      </c>
      <c r="V36" s="20" t="n">
        <v>23.00077609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465.98505261</v>
      </c>
      <c r="F41" s="20" t="n">
        <v>13.5307737</v>
      </c>
      <c r="G41" s="18" t="n">
        <v>511.33571347</v>
      </c>
      <c r="H41" s="20" t="n">
        <v>8.77682098</v>
      </c>
      <c r="I41" s="18" t="n">
        <v>488.22198964</v>
      </c>
      <c r="J41" s="20" t="n">
        <v>4.72886426</v>
      </c>
      <c r="K41" s="18" t="n">
        <v>490.27423062</v>
      </c>
      <c r="L41" s="20" t="n">
        <v>3.75159103</v>
      </c>
      <c r="M41" s="18" t="s">
        <v>481</v>
      </c>
      <c r="N41" s="20" t="s">
        <v>481</v>
      </c>
      <c r="O41" s="18" t="s">
        <v>481</v>
      </c>
      <c r="P41" s="20" t="s">
        <v>481</v>
      </c>
      <c r="Q41" s="18" t="n">
        <v>394.70031876</v>
      </c>
      <c r="R41" s="20" t="n">
        <v>62.09586627</v>
      </c>
      <c r="S41" s="18" t="s">
        <v>481</v>
      </c>
      <c r="T41" s="20" t="s">
        <v>481</v>
      </c>
      <c r="U41" s="18" t="n">
        <v>368.3015269</v>
      </c>
      <c r="V41" s="20" t="n">
        <v>21.91200954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(1150.0/B46*100)</f>
        <v/>
      </c>
      <c r="D46" s="19" t="n">
        <v>21991</v>
      </c>
      <c r="E46" s="18" t="n">
        <v>356.83871598</v>
      </c>
      <c r="F46" s="20" t="n">
        <v>7.5575939</v>
      </c>
      <c r="G46" s="18" t="n">
        <v>399.45895514</v>
      </c>
      <c r="H46" s="20" t="n">
        <v>9.21470628</v>
      </c>
      <c r="I46" s="18" t="n">
        <v>387.31641889</v>
      </c>
      <c r="J46" s="20" t="n">
        <v>4.28718342</v>
      </c>
      <c r="K46" s="18" t="n">
        <v>408.27452529</v>
      </c>
      <c r="L46" s="20" t="n">
        <v>4.58906489</v>
      </c>
      <c r="M46" s="18" t="s">
        <v>481</v>
      </c>
      <c r="N46" s="20" t="s">
        <v>481</v>
      </c>
      <c r="O46" s="18" t="s">
        <v>481</v>
      </c>
      <c r="P46" s="20" t="s">
        <v>481</v>
      </c>
      <c r="Q46" s="18" t="s">
        <v>481</v>
      </c>
      <c r="R46" s="20" t="s">
        <v>481</v>
      </c>
      <c r="S46" s="18" t="s">
        <v>481</v>
      </c>
      <c r="T46" s="20" t="s">
        <v>481</v>
      </c>
      <c r="U46" s="18" t="n">
        <v>306.21014676</v>
      </c>
      <c r="V46" s="20" t="n">
        <v>7.29209148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570.38134861</v>
      </c>
      <c r="F48" s="20" t="n">
        <v>13.32578965</v>
      </c>
      <c r="G48" s="18" t="n">
        <v>562.87176813</v>
      </c>
      <c r="H48" s="20" t="n">
        <v>15.3830254</v>
      </c>
      <c r="I48" s="18" t="n">
        <v>551.0672805299999</v>
      </c>
      <c r="J48" s="20" t="n">
        <v>6.33759952</v>
      </c>
      <c r="K48" s="18" t="n">
        <v>583.55203562</v>
      </c>
      <c r="L48" s="20" t="n">
        <v>6.40963007</v>
      </c>
      <c r="M48" s="18" t="s">
        <v>481</v>
      </c>
      <c r="N48" s="20" t="s">
        <v>481</v>
      </c>
      <c r="O48" s="18" t="s">
        <v>481</v>
      </c>
      <c r="P48" s="20" t="s">
        <v>481</v>
      </c>
      <c r="Q48" s="18" t="s">
        <v>481</v>
      </c>
      <c r="R48" s="20" t="s">
        <v>481</v>
      </c>
      <c r="S48" s="18" t="s">
        <v>481</v>
      </c>
      <c r="T48" s="20" t="s">
        <v>481</v>
      </c>
      <c r="U48" s="18" t="n">
        <v>481.95095756</v>
      </c>
      <c r="V48" s="20" t="n">
        <v>51.99421271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(135.0/B61*100)</f>
        <v/>
      </c>
      <c r="D61" s="19" t="n">
        <v>6390</v>
      </c>
      <c r="E61" s="18" t="n">
        <v>430.03178707</v>
      </c>
      <c r="F61" s="20" t="n">
        <v>7.9431951</v>
      </c>
      <c r="G61" s="18" t="n">
        <v>444.29801354</v>
      </c>
      <c r="H61" s="20" t="n">
        <v>8.346030280000001</v>
      </c>
      <c r="I61" s="18" t="n">
        <v>442.05758475</v>
      </c>
      <c r="J61" s="20" t="n">
        <v>4.4042492</v>
      </c>
      <c r="K61" s="18" t="n">
        <v>456.63783114</v>
      </c>
      <c r="L61" s="20" t="n">
        <v>3.42672851</v>
      </c>
      <c r="M61" s="18" t="s">
        <v>481</v>
      </c>
      <c r="N61" s="20" t="s">
        <v>481</v>
      </c>
      <c r="O61" s="18" t="s">
        <v>481</v>
      </c>
      <c r="P61" s="20" t="s">
        <v>481</v>
      </c>
      <c r="Q61" s="18" t="s">
        <v>481</v>
      </c>
      <c r="R61" s="20" t="s">
        <v>481</v>
      </c>
      <c r="S61" s="18" t="s">
        <v>481</v>
      </c>
      <c r="T61" s="20" t="s">
        <v>481</v>
      </c>
      <c r="U61" s="18" t="n">
        <v>335.66324983</v>
      </c>
      <c r="V61" s="20" t="n">
        <v>16.94193117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(22.0/B67*100)</f>
        <v/>
      </c>
      <c r="D67" s="19" t="n">
        <v>6949</v>
      </c>
      <c r="E67" s="18" t="n">
        <v>376.87949177</v>
      </c>
      <c r="F67" s="20" t="n">
        <v>8.947176069999999</v>
      </c>
      <c r="G67" s="18" t="n">
        <v>403.94538329</v>
      </c>
      <c r="H67" s="20" t="n">
        <v>6.98674631</v>
      </c>
      <c r="I67" s="18" t="n">
        <v>400.48132964</v>
      </c>
      <c r="J67" s="20" t="n">
        <v>3.78544161</v>
      </c>
      <c r="K67" s="18" t="n">
        <v>410.42417273</v>
      </c>
      <c r="L67" s="20" t="n">
        <v>3.9639568</v>
      </c>
      <c r="M67" s="18" t="s">
        <v>481</v>
      </c>
      <c r="N67" s="20" t="s">
        <v>481</v>
      </c>
      <c r="O67" s="18" t="s">
        <v>481</v>
      </c>
      <c r="P67" s="20" t="s">
        <v>481</v>
      </c>
      <c r="Q67" s="18" t="s">
        <v>481</v>
      </c>
      <c r="R67" s="20" t="s">
        <v>481</v>
      </c>
      <c r="S67" s="18" t="s">
        <v>481</v>
      </c>
      <c r="T67" s="20" t="s">
        <v>481</v>
      </c>
      <c r="U67" s="18" t="n">
        <v>283.76301242</v>
      </c>
      <c r="V67" s="20" t="n">
        <v>11.51151893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507.37461508</v>
      </c>
      <c r="F70" s="20" t="n">
        <v>9.69112438</v>
      </c>
      <c r="G70" s="18" t="n">
        <v>514.54585458</v>
      </c>
      <c r="H70" s="20" t="n">
        <v>5.80059093</v>
      </c>
      <c r="I70" s="18" t="n">
        <v>511.51566625</v>
      </c>
      <c r="J70" s="20" t="n">
        <v>3.72681307</v>
      </c>
      <c r="K70" s="18" t="n">
        <v>524.5330817399999</v>
      </c>
      <c r="L70" s="20" t="n">
        <v>4.3393626</v>
      </c>
      <c r="M70" s="18" t="s">
        <v>481</v>
      </c>
      <c r="N70" s="20" t="s">
        <v>481</v>
      </c>
      <c r="O70" s="18" t="s">
        <v>481</v>
      </c>
      <c r="P70" s="20" t="s">
        <v>481</v>
      </c>
      <c r="Q70" s="18" t="s">
        <v>481</v>
      </c>
      <c r="R70" s="20" t="s">
        <v>481</v>
      </c>
      <c r="S70" s="18" t="s">
        <v>481</v>
      </c>
      <c r="T70" s="20" t="s">
        <v>481</v>
      </c>
      <c r="U70" s="18" t="n">
        <v>446.79733172</v>
      </c>
      <c r="V70" s="20" t="n">
        <v>14.14755656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649</v>
      </c>
    </row>
    <row customHeight="1" ht="30" r="4" spans="1:18">
      <c r="A4" s="6" t="n"/>
      <c r="B4" s="7" t="s">
        <v>462</v>
      </c>
      <c r="C4" s="7" t="s">
        <v>463</v>
      </c>
      <c r="D4" s="8" t="s">
        <v>462</v>
      </c>
      <c r="E4" s="9" t="s">
        <v>650</v>
      </c>
      <c r="F4" s="10" t="n"/>
      <c r="G4" s="9" t="s">
        <v>651</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507.09565636</v>
      </c>
      <c r="F7" s="20" t="n">
        <v>1.89123813</v>
      </c>
      <c r="G7" s="18" t="n">
        <v>501.75614209</v>
      </c>
      <c r="H7" s="20" t="n">
        <v>4.61908704</v>
      </c>
      <c r="I7" s="18" t="s">
        <v>481</v>
      </c>
      <c r="J7" s="20" t="s">
        <v>481</v>
      </c>
      <c r="K7" s="18" t="s">
        <v>481</v>
      </c>
      <c r="L7" s="20" t="s">
        <v>481</v>
      </c>
      <c r="M7" s="18" t="s">
        <v>481</v>
      </c>
      <c r="N7" s="20" t="s">
        <v>481</v>
      </c>
      <c r="O7" s="18" t="s">
        <v>481</v>
      </c>
      <c r="P7" s="20" t="s">
        <v>481</v>
      </c>
      <c r="Q7" s="18" t="n">
        <v>443.40282756</v>
      </c>
      <c r="R7" s="20" t="n">
        <v>9.34874529</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(54.0/B9*100)</f>
        <v/>
      </c>
      <c r="D9" s="19" t="n">
        <v>5621</v>
      </c>
      <c r="E9" s="18" t="n">
        <v>550.21118597</v>
      </c>
      <c r="F9" s="20" t="n">
        <v>2.93790149</v>
      </c>
      <c r="G9" s="18" t="n">
        <v>457.9457099</v>
      </c>
      <c r="H9" s="20" t="n">
        <v>9.201919699999999</v>
      </c>
      <c r="I9" s="18" t="s">
        <v>481</v>
      </c>
      <c r="J9" s="20" t="s">
        <v>481</v>
      </c>
      <c r="K9" s="18" t="s">
        <v>481</v>
      </c>
      <c r="L9" s="20" t="s">
        <v>481</v>
      </c>
      <c r="M9" s="18" t="s">
        <v>481</v>
      </c>
      <c r="N9" s="20" t="s">
        <v>481</v>
      </c>
      <c r="O9" s="18" t="s">
        <v>481</v>
      </c>
      <c r="P9" s="20" t="s">
        <v>481</v>
      </c>
      <c r="Q9" s="18" t="n">
        <v>430.95723749</v>
      </c>
      <c r="R9" s="20" t="n">
        <v>15.08525481</v>
      </c>
    </row>
    <row r="10" spans="1:18">
      <c r="A10" s="15" t="s">
        <v>485</v>
      </c>
      <c r="B10" s="17" t="n">
        <v>13082</v>
      </c>
      <c r="C10" s="18">
        <f>(314.0/B10*100)</f>
        <v/>
      </c>
      <c r="D10" s="19" t="n">
        <v>12768</v>
      </c>
      <c r="E10" s="18" t="n">
        <v>535.64735602</v>
      </c>
      <c r="F10" s="20" t="n">
        <v>4.59658271</v>
      </c>
      <c r="G10" s="18" t="n">
        <v>540.64096036</v>
      </c>
      <c r="H10" s="20" t="n">
        <v>7.26254467</v>
      </c>
      <c r="I10" s="18" t="s">
        <v>481</v>
      </c>
      <c r="J10" s="20" t="s">
        <v>481</v>
      </c>
      <c r="K10" s="18" t="s">
        <v>481</v>
      </c>
      <c r="L10" s="20" t="s">
        <v>481</v>
      </c>
      <c r="M10" s="18" t="s">
        <v>481</v>
      </c>
      <c r="N10" s="20" t="s">
        <v>481</v>
      </c>
      <c r="O10" s="18" t="s">
        <v>481</v>
      </c>
      <c r="P10" s="20" t="s">
        <v>481</v>
      </c>
      <c r="Q10" s="18" t="n">
        <v>449.87037</v>
      </c>
      <c r="R10" s="20" t="n">
        <v>13.51578175</v>
      </c>
    </row>
    <row r="11" spans="1:18">
      <c r="A11" s="15" t="s">
        <v>486</v>
      </c>
      <c r="B11" s="17" t="n">
        <v>7053</v>
      </c>
      <c r="C11" s="18">
        <f>(50.0/B11*100)</f>
        <v/>
      </c>
      <c r="D11" s="19" t="n">
        <v>7003</v>
      </c>
      <c r="E11" s="18" t="n">
        <v>434.77084736</v>
      </c>
      <c r="F11" s="20" t="n">
        <v>3.69823896</v>
      </c>
      <c r="G11" s="18" t="n">
        <v>390.25502854</v>
      </c>
      <c r="H11" s="20" t="n">
        <v>16.03367762</v>
      </c>
      <c r="I11" s="18" t="s">
        <v>481</v>
      </c>
      <c r="J11" s="20" t="s">
        <v>481</v>
      </c>
      <c r="K11" s="18" t="s">
        <v>481</v>
      </c>
      <c r="L11" s="20" t="s">
        <v>481</v>
      </c>
      <c r="M11" s="18" t="s">
        <v>481</v>
      </c>
      <c r="N11" s="20" t="s">
        <v>481</v>
      </c>
      <c r="O11" s="18" t="s">
        <v>481</v>
      </c>
      <c r="P11" s="20" t="s">
        <v>481</v>
      </c>
      <c r="Q11" s="18" t="n">
        <v>353.46034693</v>
      </c>
      <c r="R11" s="20" t="n">
        <v>15.21858027</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(213.0/B23*100)</f>
        <v/>
      </c>
      <c r="D23" s="19" t="n">
        <v>11370</v>
      </c>
      <c r="E23" s="18" t="n">
        <v>487.31550141</v>
      </c>
      <c r="F23" s="20" t="n">
        <v>2.81416725</v>
      </c>
      <c r="G23" s="18" t="n">
        <v>457.79250211</v>
      </c>
      <c r="H23" s="20" t="n">
        <v>7.02766517</v>
      </c>
      <c r="I23" s="18" t="s">
        <v>481</v>
      </c>
      <c r="J23" s="20" t="s">
        <v>481</v>
      </c>
      <c r="K23" s="18" t="s">
        <v>481</v>
      </c>
      <c r="L23" s="20" t="s">
        <v>481</v>
      </c>
      <c r="M23" s="18" t="s">
        <v>481</v>
      </c>
      <c r="N23" s="20" t="s">
        <v>481</v>
      </c>
      <c r="O23" s="18" t="s">
        <v>481</v>
      </c>
      <c r="P23" s="20" t="s">
        <v>481</v>
      </c>
      <c r="Q23" s="18" t="n">
        <v>408.70279568</v>
      </c>
      <c r="R23" s="20" t="n">
        <v>26.62805761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512.9395776699999</v>
      </c>
      <c r="F29" s="20" t="n">
        <v>3.13876768</v>
      </c>
      <c r="G29" s="18" t="n">
        <v>462.02890338</v>
      </c>
      <c r="H29" s="20" t="n">
        <v>13.8329454</v>
      </c>
      <c r="I29" s="18" t="s">
        <v>481</v>
      </c>
      <c r="J29" s="20" t="s">
        <v>481</v>
      </c>
      <c r="K29" s="18" t="s">
        <v>481</v>
      </c>
      <c r="L29" s="20" t="s">
        <v>481</v>
      </c>
      <c r="M29" s="18" t="s">
        <v>481</v>
      </c>
      <c r="N29" s="20" t="s">
        <v>481</v>
      </c>
      <c r="O29" s="18" t="s">
        <v>481</v>
      </c>
      <c r="P29" s="20" t="s">
        <v>481</v>
      </c>
      <c r="Q29" s="18" t="n">
        <v>440.09384711</v>
      </c>
      <c r="R29" s="20" t="n">
        <v>18.36931718</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485.79501636</v>
      </c>
      <c r="F32" s="20" t="n">
        <v>2.94580998</v>
      </c>
      <c r="G32" s="18" t="n">
        <v>498.95758713</v>
      </c>
      <c r="H32" s="20" t="n">
        <v>21.68222958</v>
      </c>
      <c r="I32" s="18" t="s">
        <v>481</v>
      </c>
      <c r="J32" s="20" t="s">
        <v>481</v>
      </c>
      <c r="K32" s="18" t="s">
        <v>481</v>
      </c>
      <c r="L32" s="20" t="s">
        <v>481</v>
      </c>
      <c r="M32" s="18" t="s">
        <v>481</v>
      </c>
      <c r="N32" s="20" t="s">
        <v>481</v>
      </c>
      <c r="O32" s="18" t="s">
        <v>481</v>
      </c>
      <c r="P32" s="20" t="s">
        <v>481</v>
      </c>
      <c r="Q32" s="18" t="n">
        <v>339.68287681</v>
      </c>
      <c r="R32" s="20" t="n">
        <v>38.34936433</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446.30985227</v>
      </c>
      <c r="F34" s="20" t="n">
        <v>4.40782411</v>
      </c>
      <c r="G34" s="18" t="n">
        <v>446.50740202</v>
      </c>
      <c r="H34" s="20" t="n">
        <v>25.73814587</v>
      </c>
      <c r="I34" s="18" t="s">
        <v>481</v>
      </c>
      <c r="J34" s="20" t="s">
        <v>481</v>
      </c>
      <c r="K34" s="18" t="s">
        <v>481</v>
      </c>
      <c r="L34" s="20" t="s">
        <v>481</v>
      </c>
      <c r="M34" s="18" t="s">
        <v>481</v>
      </c>
      <c r="N34" s="20" t="s">
        <v>481</v>
      </c>
      <c r="O34" s="18" t="s">
        <v>481</v>
      </c>
      <c r="P34" s="20" t="s">
        <v>481</v>
      </c>
      <c r="Q34" s="18" t="n">
        <v>357.77651807</v>
      </c>
      <c r="R34" s="20" t="n">
        <v>23.05146438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473.32188526</v>
      </c>
      <c r="F36" s="20" t="n">
        <v>3.08088456</v>
      </c>
      <c r="G36" s="18" t="n">
        <v>437.90827141</v>
      </c>
      <c r="H36" s="20" t="n">
        <v>8.02799235</v>
      </c>
      <c r="I36" s="18" t="s">
        <v>481</v>
      </c>
      <c r="J36" s="20" t="s">
        <v>481</v>
      </c>
      <c r="K36" s="18" t="s">
        <v>481</v>
      </c>
      <c r="L36" s="20" t="s">
        <v>481</v>
      </c>
      <c r="M36" s="18" t="s">
        <v>481</v>
      </c>
      <c r="N36" s="20" t="s">
        <v>481</v>
      </c>
      <c r="O36" s="18" t="s">
        <v>481</v>
      </c>
      <c r="P36" s="20" t="s">
        <v>481</v>
      </c>
      <c r="Q36" s="18" t="n">
        <v>416.88830055</v>
      </c>
      <c r="R36" s="20" t="n">
        <v>19.40265472</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492.29628153</v>
      </c>
      <c r="F41" s="20" t="n">
        <v>3.60996856</v>
      </c>
      <c r="G41" s="18" t="n">
        <v>464.58636046</v>
      </c>
      <c r="H41" s="20" t="n">
        <v>9.542162019999999</v>
      </c>
      <c r="I41" s="18" t="s">
        <v>481</v>
      </c>
      <c r="J41" s="20" t="s">
        <v>481</v>
      </c>
      <c r="K41" s="18" t="s">
        <v>481</v>
      </c>
      <c r="L41" s="20" t="s">
        <v>481</v>
      </c>
      <c r="M41" s="18" t="s">
        <v>481</v>
      </c>
      <c r="N41" s="20" t="s">
        <v>481</v>
      </c>
      <c r="O41" s="18" t="s">
        <v>481</v>
      </c>
      <c r="P41" s="20" t="s">
        <v>481</v>
      </c>
      <c r="Q41" s="18" t="n">
        <v>421.54380822</v>
      </c>
      <c r="R41" s="20" t="n">
        <v>9.39614411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(1157.0/B46*100)</f>
        <v/>
      </c>
      <c r="D46" s="19" t="n">
        <v>21984</v>
      </c>
      <c r="E46" s="18" t="n">
        <v>396.21124011</v>
      </c>
      <c r="F46" s="20" t="n">
        <v>3.82066018</v>
      </c>
      <c r="G46" s="18" t="n">
        <v>294.75292899</v>
      </c>
      <c r="H46" s="20" t="n">
        <v>18.67259032</v>
      </c>
      <c r="I46" s="18" t="s">
        <v>481</v>
      </c>
      <c r="J46" s="20" t="s">
        <v>481</v>
      </c>
      <c r="K46" s="18" t="s">
        <v>481</v>
      </c>
      <c r="L46" s="20" t="s">
        <v>481</v>
      </c>
      <c r="M46" s="18" t="s">
        <v>481</v>
      </c>
      <c r="N46" s="20" t="s">
        <v>481</v>
      </c>
      <c r="O46" s="18" t="s">
        <v>481</v>
      </c>
      <c r="P46" s="20" t="s">
        <v>481</v>
      </c>
      <c r="Q46" s="18" t="n">
        <v>342.51635612</v>
      </c>
      <c r="R46" s="20" t="n">
        <v>8.363026140000001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568.26838206</v>
      </c>
      <c r="F48" s="20" t="n">
        <v>5.99613815</v>
      </c>
      <c r="G48" s="18" t="n">
        <v>382.70792729</v>
      </c>
      <c r="H48" s="20" t="n">
        <v>33.63765154</v>
      </c>
      <c r="I48" s="18" t="s">
        <v>481</v>
      </c>
      <c r="J48" s="20" t="s">
        <v>481</v>
      </c>
      <c r="K48" s="18" t="s">
        <v>481</v>
      </c>
      <c r="L48" s="20" t="s">
        <v>481</v>
      </c>
      <c r="M48" s="18" t="s">
        <v>481</v>
      </c>
      <c r="N48" s="20" t="s">
        <v>481</v>
      </c>
      <c r="O48" s="18" t="s">
        <v>481</v>
      </c>
      <c r="P48" s="20" t="s">
        <v>481</v>
      </c>
      <c r="Q48" s="18" t="n">
        <v>491.29751833</v>
      </c>
      <c r="R48" s="20" t="n">
        <v>30.34932682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451.01411285</v>
      </c>
      <c r="F61" s="20" t="n">
        <v>3.10592522</v>
      </c>
      <c r="G61" s="18" t="n">
        <v>402.46540907</v>
      </c>
      <c r="H61" s="20" t="n">
        <v>17.68562522</v>
      </c>
      <c r="I61" s="18" t="s">
        <v>481</v>
      </c>
      <c r="J61" s="20" t="s">
        <v>481</v>
      </c>
      <c r="K61" s="18" t="s">
        <v>481</v>
      </c>
      <c r="L61" s="20" t="s">
        <v>481</v>
      </c>
      <c r="M61" s="18" t="s">
        <v>481</v>
      </c>
      <c r="N61" s="20" t="s">
        <v>481</v>
      </c>
      <c r="O61" s="18" t="s">
        <v>481</v>
      </c>
      <c r="P61" s="20" t="s">
        <v>481</v>
      </c>
      <c r="Q61" s="18" t="n">
        <v>363.76229668</v>
      </c>
      <c r="R61" s="20" t="n">
        <v>14.1371969</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(22.0/B67*100)</f>
        <v/>
      </c>
      <c r="D67" s="19" t="n">
        <v>6949</v>
      </c>
      <c r="E67" s="18" t="n">
        <v>404.18149251</v>
      </c>
      <c r="F67" s="20" t="n">
        <v>3.37248123</v>
      </c>
      <c r="G67" s="18" t="n">
        <v>390.61303387</v>
      </c>
      <c r="H67" s="20" t="n">
        <v>20.39214993</v>
      </c>
      <c r="I67" s="18" t="s">
        <v>481</v>
      </c>
      <c r="J67" s="20" t="s">
        <v>481</v>
      </c>
      <c r="K67" s="18" t="s">
        <v>481</v>
      </c>
      <c r="L67" s="20" t="s">
        <v>481</v>
      </c>
      <c r="M67" s="18" t="s">
        <v>481</v>
      </c>
      <c r="N67" s="20" t="s">
        <v>481</v>
      </c>
      <c r="O67" s="18" t="s">
        <v>481</v>
      </c>
      <c r="P67" s="20" t="s">
        <v>481</v>
      </c>
      <c r="Q67" s="18" t="n">
        <v>291.50811418</v>
      </c>
      <c r="R67" s="20" t="n">
        <v>21.66523564</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514.2307121600001</v>
      </c>
      <c r="F70" s="20" t="n">
        <v>3.35682213</v>
      </c>
      <c r="G70" s="18" t="n">
        <v>514.04594256</v>
      </c>
      <c r="H70" s="20" t="n">
        <v>10.78597853</v>
      </c>
      <c r="I70" s="18" t="s">
        <v>481</v>
      </c>
      <c r="J70" s="20" t="s">
        <v>481</v>
      </c>
      <c r="K70" s="18" t="s">
        <v>481</v>
      </c>
      <c r="L70" s="20" t="s">
        <v>481</v>
      </c>
      <c r="M70" s="18" t="s">
        <v>481</v>
      </c>
      <c r="N70" s="20" t="s">
        <v>481</v>
      </c>
      <c r="O70" s="18" t="s">
        <v>481</v>
      </c>
      <c r="P70" s="20" t="s">
        <v>481</v>
      </c>
      <c r="Q70" s="18" t="n">
        <v>444.0597328</v>
      </c>
      <c r="R70" s="20" t="n">
        <v>16.73584977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652</v>
      </c>
    </row>
    <row customHeight="1" ht="30" r="4" spans="1:18">
      <c r="A4" s="6" t="n"/>
      <c r="B4" s="7" t="s">
        <v>462</v>
      </c>
      <c r="C4" s="7" t="s">
        <v>463</v>
      </c>
      <c r="D4" s="8" t="s">
        <v>462</v>
      </c>
      <c r="E4" s="9" t="s">
        <v>650</v>
      </c>
      <c r="F4" s="10" t="n"/>
      <c r="G4" s="9" t="s">
        <v>651</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502.33085114</v>
      </c>
      <c r="F7" s="20" t="n">
        <v>1.82237495</v>
      </c>
      <c r="G7" s="18" t="n">
        <v>513.34024759</v>
      </c>
      <c r="H7" s="20" t="n">
        <v>3.32104232</v>
      </c>
      <c r="I7" s="18" t="s">
        <v>481</v>
      </c>
      <c r="J7" s="20" t="s">
        <v>481</v>
      </c>
      <c r="K7" s="18" t="s">
        <v>481</v>
      </c>
      <c r="L7" s="20" t="s">
        <v>481</v>
      </c>
      <c r="M7" s="18" t="s">
        <v>481</v>
      </c>
      <c r="N7" s="20" t="s">
        <v>481</v>
      </c>
      <c r="O7" s="18" t="s">
        <v>481</v>
      </c>
      <c r="P7" s="20" t="s">
        <v>481</v>
      </c>
      <c r="Q7" s="18" t="n">
        <v>392.84996261</v>
      </c>
      <c r="R7" s="20" t="n">
        <v>13.93141493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(54.0/B9*100)</f>
        <v/>
      </c>
      <c r="D9" s="19" t="n">
        <v>5621</v>
      </c>
      <c r="E9" s="18" t="n">
        <v>558.63461361</v>
      </c>
      <c r="F9" s="20" t="n">
        <v>2.76024053</v>
      </c>
      <c r="G9" s="18" t="n">
        <v>470.21344165</v>
      </c>
      <c r="H9" s="20" t="n">
        <v>6.74168152</v>
      </c>
      <c r="I9" s="18" t="s">
        <v>481</v>
      </c>
      <c r="J9" s="20" t="s">
        <v>481</v>
      </c>
      <c r="K9" s="18" t="s">
        <v>481</v>
      </c>
      <c r="L9" s="20" t="s">
        <v>481</v>
      </c>
      <c r="M9" s="18" t="s">
        <v>481</v>
      </c>
      <c r="N9" s="20" t="s">
        <v>481</v>
      </c>
      <c r="O9" s="18" t="s">
        <v>481</v>
      </c>
      <c r="P9" s="20" t="s">
        <v>481</v>
      </c>
      <c r="Q9" s="18" t="n">
        <v>431.27941951</v>
      </c>
      <c r="R9" s="20" t="n">
        <v>21.83687747</v>
      </c>
    </row>
    <row r="10" spans="1:18">
      <c r="A10" s="15" t="s">
        <v>485</v>
      </c>
      <c r="B10" s="17" t="n">
        <v>13082</v>
      </c>
      <c r="C10" s="18">
        <f>(314.0/B10*100)</f>
        <v/>
      </c>
      <c r="D10" s="19" t="n">
        <v>12768</v>
      </c>
      <c r="E10" s="18" t="n">
        <v>533.60394945</v>
      </c>
      <c r="F10" s="20" t="n">
        <v>5.19433388</v>
      </c>
      <c r="G10" s="18" t="n">
        <v>539.61352135</v>
      </c>
      <c r="H10" s="20" t="n">
        <v>5.70304467</v>
      </c>
      <c r="I10" s="18" t="s">
        <v>481</v>
      </c>
      <c r="J10" s="20" t="s">
        <v>481</v>
      </c>
      <c r="K10" s="18" t="s">
        <v>481</v>
      </c>
      <c r="L10" s="20" t="s">
        <v>481</v>
      </c>
      <c r="M10" s="18" t="s">
        <v>481</v>
      </c>
      <c r="N10" s="20" t="s">
        <v>481</v>
      </c>
      <c r="O10" s="18" t="n">
        <v>428.81739963</v>
      </c>
      <c r="P10" s="20" t="n">
        <v>25.26781088</v>
      </c>
      <c r="Q10" s="18" t="n">
        <v>402.36607933</v>
      </c>
      <c r="R10" s="20" t="n">
        <v>19.42008641</v>
      </c>
    </row>
    <row r="11" spans="1:18">
      <c r="A11" s="15" t="s">
        <v>486</v>
      </c>
      <c r="B11" s="17" t="n">
        <v>7053</v>
      </c>
      <c r="C11" s="18">
        <f>(50.0/B11*100)</f>
        <v/>
      </c>
      <c r="D11" s="19" t="n">
        <v>7003</v>
      </c>
      <c r="E11" s="18" t="n">
        <v>434.06211925</v>
      </c>
      <c r="F11" s="20" t="n">
        <v>3.70019196</v>
      </c>
      <c r="G11" s="18" t="n">
        <v>402.8444959</v>
      </c>
      <c r="H11" s="20" t="n">
        <v>15.58335627</v>
      </c>
      <c r="I11" s="18" t="s">
        <v>481</v>
      </c>
      <c r="J11" s="20" t="s">
        <v>481</v>
      </c>
      <c r="K11" s="18" t="s">
        <v>481</v>
      </c>
      <c r="L11" s="20" t="s">
        <v>481</v>
      </c>
      <c r="M11" s="18" t="s">
        <v>481</v>
      </c>
      <c r="N11" s="20" t="s">
        <v>481</v>
      </c>
      <c r="O11" s="18" t="s">
        <v>481</v>
      </c>
      <c r="P11" s="20" t="s">
        <v>481</v>
      </c>
      <c r="Q11" s="18" t="n">
        <v>360.42459083</v>
      </c>
      <c r="R11" s="20" t="n">
        <v>19.97811525</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(213.0/B23*100)</f>
        <v/>
      </c>
      <c r="D23" s="19" t="n">
        <v>11370</v>
      </c>
      <c r="E23" s="18" t="n">
        <v>487.85629983</v>
      </c>
      <c r="F23" s="20" t="n">
        <v>2.86257026</v>
      </c>
      <c r="G23" s="18" t="n">
        <v>469.61504126</v>
      </c>
      <c r="H23" s="20" t="n">
        <v>5.6791218</v>
      </c>
      <c r="I23" s="18" t="s">
        <v>481</v>
      </c>
      <c r="J23" s="20" t="s">
        <v>481</v>
      </c>
      <c r="K23" s="18" t="s">
        <v>481</v>
      </c>
      <c r="L23" s="20" t="s">
        <v>481</v>
      </c>
      <c r="M23" s="18" t="s">
        <v>481</v>
      </c>
      <c r="N23" s="20" t="s">
        <v>481</v>
      </c>
      <c r="O23" s="18" t="s">
        <v>481</v>
      </c>
      <c r="P23" s="20" t="s">
        <v>481</v>
      </c>
      <c r="Q23" s="18" t="n">
        <v>423.384127</v>
      </c>
      <c r="R23" s="20" t="n">
        <v>19.43733167</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517.57180051</v>
      </c>
      <c r="F29" s="20" t="n">
        <v>3.35798739</v>
      </c>
      <c r="G29" s="18" t="n">
        <v>470.47165432</v>
      </c>
      <c r="H29" s="20" t="n">
        <v>9.45806106</v>
      </c>
      <c r="I29" s="18" t="s">
        <v>481</v>
      </c>
      <c r="J29" s="20" t="s">
        <v>481</v>
      </c>
      <c r="K29" s="18" t="s">
        <v>481</v>
      </c>
      <c r="L29" s="20" t="s">
        <v>481</v>
      </c>
      <c r="M29" s="18" t="s">
        <v>481</v>
      </c>
      <c r="N29" s="20" t="s">
        <v>481</v>
      </c>
      <c r="O29" s="18" t="s">
        <v>481</v>
      </c>
      <c r="P29" s="20" t="s">
        <v>481</v>
      </c>
      <c r="Q29" s="18" t="n">
        <v>371.71378591</v>
      </c>
      <c r="R29" s="20" t="n">
        <v>20.77044084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486.40136122</v>
      </c>
      <c r="F32" s="20" t="n">
        <v>2.97179606</v>
      </c>
      <c r="G32" s="18" t="n">
        <v>469.25985126</v>
      </c>
      <c r="H32" s="20" t="n">
        <v>25.99360965</v>
      </c>
      <c r="I32" s="18" t="s">
        <v>481</v>
      </c>
      <c r="J32" s="20" t="s">
        <v>481</v>
      </c>
      <c r="K32" s="18" t="s">
        <v>481</v>
      </c>
      <c r="L32" s="20" t="s">
        <v>481</v>
      </c>
      <c r="M32" s="18" t="s">
        <v>481</v>
      </c>
      <c r="N32" s="20" t="s">
        <v>481</v>
      </c>
      <c r="O32" s="18" t="s">
        <v>481</v>
      </c>
      <c r="P32" s="20" t="s">
        <v>481</v>
      </c>
      <c r="Q32" s="18" t="n">
        <v>381.96082331</v>
      </c>
      <c r="R32" s="20" t="n">
        <v>19.45265565</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448.22024732</v>
      </c>
      <c r="F34" s="20" t="n">
        <v>4.27617592</v>
      </c>
      <c r="G34" s="18" t="n">
        <v>412.92829889</v>
      </c>
      <c r="H34" s="20" t="n">
        <v>14.12966913</v>
      </c>
      <c r="I34" s="18" t="s">
        <v>481</v>
      </c>
      <c r="J34" s="20" t="s">
        <v>481</v>
      </c>
      <c r="K34" s="18" t="s">
        <v>481</v>
      </c>
      <c r="L34" s="20" t="s">
        <v>481</v>
      </c>
      <c r="M34" s="18" t="s">
        <v>481</v>
      </c>
      <c r="N34" s="20" t="s">
        <v>481</v>
      </c>
      <c r="O34" s="18" t="s">
        <v>481</v>
      </c>
      <c r="P34" s="20" t="s">
        <v>481</v>
      </c>
      <c r="Q34" s="18" t="n">
        <v>337.28570899</v>
      </c>
      <c r="R34" s="20" t="n">
        <v>32.62044662</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473.61510882</v>
      </c>
      <c r="F36" s="20" t="n">
        <v>3.11298795</v>
      </c>
      <c r="G36" s="18" t="n">
        <v>448.92456239</v>
      </c>
      <c r="H36" s="20" t="n">
        <v>6.61874091</v>
      </c>
      <c r="I36" s="18" t="s">
        <v>481</v>
      </c>
      <c r="J36" s="20" t="s">
        <v>481</v>
      </c>
      <c r="K36" s="18" t="s">
        <v>481</v>
      </c>
      <c r="L36" s="20" t="s">
        <v>481</v>
      </c>
      <c r="M36" s="18" t="s">
        <v>481</v>
      </c>
      <c r="N36" s="20" t="s">
        <v>481</v>
      </c>
      <c r="O36" s="18" t="s">
        <v>481</v>
      </c>
      <c r="P36" s="20" t="s">
        <v>481</v>
      </c>
      <c r="Q36" s="18" t="n">
        <v>383.15224294</v>
      </c>
      <c r="R36" s="20" t="n">
        <v>19.26972317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495.83323851</v>
      </c>
      <c r="F41" s="20" t="n">
        <v>3.81679408</v>
      </c>
      <c r="G41" s="18" t="n">
        <v>470.50055974</v>
      </c>
      <c r="H41" s="20" t="n">
        <v>6.46121024</v>
      </c>
      <c r="I41" s="18" t="s">
        <v>481</v>
      </c>
      <c r="J41" s="20" t="s">
        <v>481</v>
      </c>
      <c r="K41" s="18" t="s">
        <v>481</v>
      </c>
      <c r="L41" s="20" t="s">
        <v>481</v>
      </c>
      <c r="M41" s="18" t="s">
        <v>481</v>
      </c>
      <c r="N41" s="20" t="s">
        <v>481</v>
      </c>
      <c r="O41" s="18" t="s">
        <v>481</v>
      </c>
      <c r="P41" s="20" t="s">
        <v>481</v>
      </c>
      <c r="Q41" s="18" t="n">
        <v>392.14618836</v>
      </c>
      <c r="R41" s="20" t="n">
        <v>19.69047538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(1157.0/B46*100)</f>
        <v/>
      </c>
      <c r="D46" s="19" t="n">
        <v>21984</v>
      </c>
      <c r="E46" s="18" t="n">
        <v>397.06542523</v>
      </c>
      <c r="F46" s="20" t="n">
        <v>3.81896047</v>
      </c>
      <c r="G46" s="18" t="n">
        <v>302.01012325</v>
      </c>
      <c r="H46" s="20" t="n">
        <v>16.8870127</v>
      </c>
      <c r="I46" s="18" t="s">
        <v>481</v>
      </c>
      <c r="J46" s="20" t="s">
        <v>481</v>
      </c>
      <c r="K46" s="18" t="s">
        <v>481</v>
      </c>
      <c r="L46" s="20" t="s">
        <v>481</v>
      </c>
      <c r="M46" s="18" t="s">
        <v>481</v>
      </c>
      <c r="N46" s="20" t="s">
        <v>481</v>
      </c>
      <c r="O46" s="18" t="s">
        <v>481</v>
      </c>
      <c r="P46" s="20" t="s">
        <v>481</v>
      </c>
      <c r="Q46" s="18" t="n">
        <v>326.49141634</v>
      </c>
      <c r="R46" s="20" t="n">
        <v>8.26716141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568.2351089</v>
      </c>
      <c r="F48" s="20" t="n">
        <v>6.06195133</v>
      </c>
      <c r="G48" s="18" t="n">
        <v>423.56504847</v>
      </c>
      <c r="H48" s="20" t="n">
        <v>25.20540106</v>
      </c>
      <c r="I48" s="18" t="s">
        <v>481</v>
      </c>
      <c r="J48" s="20" t="s">
        <v>481</v>
      </c>
      <c r="K48" s="18" t="s">
        <v>481</v>
      </c>
      <c r="L48" s="20" t="s">
        <v>481</v>
      </c>
      <c r="M48" s="18" t="s">
        <v>481</v>
      </c>
      <c r="N48" s="20" t="s">
        <v>481</v>
      </c>
      <c r="O48" s="18" t="s">
        <v>481</v>
      </c>
      <c r="P48" s="20" t="s">
        <v>481</v>
      </c>
      <c r="Q48" s="18" t="n">
        <v>490.64661887</v>
      </c>
      <c r="R48" s="20" t="n">
        <v>35.41374233</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450.90765877</v>
      </c>
      <c r="F61" s="20" t="n">
        <v>3.11787606</v>
      </c>
      <c r="G61" s="18" t="n">
        <v>441.80789542</v>
      </c>
      <c r="H61" s="20" t="n">
        <v>8.20693591</v>
      </c>
      <c r="I61" s="18" t="s">
        <v>481</v>
      </c>
      <c r="J61" s="20" t="s">
        <v>481</v>
      </c>
      <c r="K61" s="18" t="s">
        <v>481</v>
      </c>
      <c r="L61" s="20" t="s">
        <v>481</v>
      </c>
      <c r="M61" s="18" t="s">
        <v>481</v>
      </c>
      <c r="N61" s="20" t="s">
        <v>481</v>
      </c>
      <c r="O61" s="18" t="s">
        <v>481</v>
      </c>
      <c r="P61" s="20" t="s">
        <v>481</v>
      </c>
      <c r="Q61" s="18" t="n">
        <v>372.06417113</v>
      </c>
      <c r="R61" s="20" t="n">
        <v>16.28308301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(22.0/B67*100)</f>
        <v/>
      </c>
      <c r="D67" s="19" t="n">
        <v>6949</v>
      </c>
      <c r="E67" s="18" t="n">
        <v>403.88047822</v>
      </c>
      <c r="F67" s="20" t="n">
        <v>3.36598285</v>
      </c>
      <c r="G67" s="18" t="n">
        <v>352.93769856</v>
      </c>
      <c r="H67" s="20" t="n">
        <v>20.70478465</v>
      </c>
      <c r="I67" s="18" t="s">
        <v>481</v>
      </c>
      <c r="J67" s="20" t="s">
        <v>481</v>
      </c>
      <c r="K67" s="18" t="s">
        <v>481</v>
      </c>
      <c r="L67" s="20" t="s">
        <v>481</v>
      </c>
      <c r="M67" s="18" t="s">
        <v>481</v>
      </c>
      <c r="N67" s="20" t="s">
        <v>481</v>
      </c>
      <c r="O67" s="18" t="s">
        <v>481</v>
      </c>
      <c r="P67" s="20" t="s">
        <v>481</v>
      </c>
      <c r="Q67" s="18" t="n">
        <v>255.12275916</v>
      </c>
      <c r="R67" s="20" t="n">
        <v>22.26075952</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514.40796586</v>
      </c>
      <c r="F70" s="20" t="n">
        <v>3.59667539</v>
      </c>
      <c r="G70" s="18" t="n">
        <v>510.5143416</v>
      </c>
      <c r="H70" s="20" t="n">
        <v>5.93386267</v>
      </c>
      <c r="I70" s="18" t="s">
        <v>481</v>
      </c>
      <c r="J70" s="20" t="s">
        <v>481</v>
      </c>
      <c r="K70" s="18" t="s">
        <v>481</v>
      </c>
      <c r="L70" s="20" t="s">
        <v>481</v>
      </c>
      <c r="M70" s="18" t="s">
        <v>481</v>
      </c>
      <c r="N70" s="20" t="s">
        <v>481</v>
      </c>
      <c r="O70" s="18" t="s">
        <v>481</v>
      </c>
      <c r="P70" s="20" t="s">
        <v>481</v>
      </c>
      <c r="Q70" s="18" t="n">
        <v>481.55435539</v>
      </c>
      <c r="R70" s="20" t="n">
        <v>17.6110997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653</v>
      </c>
    </row>
    <row customHeight="1" ht="30" r="4" spans="1:18">
      <c r="A4" s="6" t="n"/>
      <c r="B4" s="7" t="s">
        <v>462</v>
      </c>
      <c r="C4" s="7" t="s">
        <v>463</v>
      </c>
      <c r="D4" s="8" t="s">
        <v>462</v>
      </c>
      <c r="E4" s="9" t="s">
        <v>650</v>
      </c>
      <c r="F4" s="10" t="n"/>
      <c r="G4" s="9" t="s">
        <v>651</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503.8321448</v>
      </c>
      <c r="F7" s="20" t="n">
        <v>1.97061874</v>
      </c>
      <c r="G7" s="18" t="n">
        <v>510.78161792</v>
      </c>
      <c r="H7" s="20" t="n">
        <v>3.03810086</v>
      </c>
      <c r="I7" s="18" t="s">
        <v>481</v>
      </c>
      <c r="J7" s="20" t="s">
        <v>481</v>
      </c>
      <c r="K7" s="18" t="s">
        <v>481</v>
      </c>
      <c r="L7" s="20" t="s">
        <v>481</v>
      </c>
      <c r="M7" s="18" t="s">
        <v>481</v>
      </c>
      <c r="N7" s="20" t="s">
        <v>481</v>
      </c>
      <c r="O7" s="18" t="s">
        <v>481</v>
      </c>
      <c r="P7" s="20" t="s">
        <v>481</v>
      </c>
      <c r="Q7" s="18" t="n">
        <v>421.52366447</v>
      </c>
      <c r="R7" s="20" t="n">
        <v>11.11974135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(54.0/B9*100)</f>
        <v/>
      </c>
      <c r="D9" s="19" t="n">
        <v>5621</v>
      </c>
      <c r="E9" s="18" t="n">
        <v>560.34892783</v>
      </c>
      <c r="F9" s="20" t="n">
        <v>2.83470391</v>
      </c>
      <c r="G9" s="18" t="n">
        <v>473.64272026</v>
      </c>
      <c r="H9" s="20" t="n">
        <v>6.27537326</v>
      </c>
      <c r="I9" s="18" t="s">
        <v>481</v>
      </c>
      <c r="J9" s="20" t="s">
        <v>481</v>
      </c>
      <c r="K9" s="18" t="s">
        <v>481</v>
      </c>
      <c r="L9" s="20" t="s">
        <v>481</v>
      </c>
      <c r="M9" s="18" t="s">
        <v>481</v>
      </c>
      <c r="N9" s="20" t="s">
        <v>481</v>
      </c>
      <c r="O9" s="18" t="s">
        <v>481</v>
      </c>
      <c r="P9" s="20" t="s">
        <v>481</v>
      </c>
      <c r="Q9" s="18" t="n">
        <v>473.31647995</v>
      </c>
      <c r="R9" s="20" t="n">
        <v>14.05684804</v>
      </c>
    </row>
    <row r="10" spans="1:18">
      <c r="A10" s="15" t="s">
        <v>485</v>
      </c>
      <c r="B10" s="17" t="n">
        <v>13082</v>
      </c>
      <c r="C10" s="18">
        <f>(314.0/B10*100)</f>
        <v/>
      </c>
      <c r="D10" s="19" t="n">
        <v>12768</v>
      </c>
      <c r="E10" s="18" t="n">
        <v>534.9333132199999</v>
      </c>
      <c r="F10" s="20" t="n">
        <v>4.96414517</v>
      </c>
      <c r="G10" s="18" t="n">
        <v>537.98274989</v>
      </c>
      <c r="H10" s="20" t="n">
        <v>6.21377361</v>
      </c>
      <c r="I10" s="18" t="s">
        <v>481</v>
      </c>
      <c r="J10" s="20" t="s">
        <v>481</v>
      </c>
      <c r="K10" s="18" t="s">
        <v>481</v>
      </c>
      <c r="L10" s="20" t="s">
        <v>481</v>
      </c>
      <c r="M10" s="18" t="s">
        <v>481</v>
      </c>
      <c r="N10" s="20" t="s">
        <v>481</v>
      </c>
      <c r="O10" s="18" t="n">
        <v>439.1527</v>
      </c>
      <c r="P10" s="20" t="n">
        <v>15.79020332</v>
      </c>
      <c r="Q10" s="18" t="n">
        <v>435.7051168</v>
      </c>
      <c r="R10" s="20" t="n">
        <v>13.36963572</v>
      </c>
    </row>
    <row r="11" spans="1:18">
      <c r="A11" s="15" t="s">
        <v>486</v>
      </c>
      <c r="B11" s="17" t="n">
        <v>7053</v>
      </c>
      <c r="C11" s="18">
        <f>(50.0/B11*100)</f>
        <v/>
      </c>
      <c r="D11" s="19" t="n">
        <v>7003</v>
      </c>
      <c r="E11" s="18" t="n">
        <v>435.01001976</v>
      </c>
      <c r="F11" s="20" t="n">
        <v>3.69993827</v>
      </c>
      <c r="G11" s="18" t="n">
        <v>400.88834531</v>
      </c>
      <c r="H11" s="20" t="n">
        <v>15.36494154</v>
      </c>
      <c r="I11" s="18" t="s">
        <v>481</v>
      </c>
      <c r="J11" s="20" t="s">
        <v>481</v>
      </c>
      <c r="K11" s="18" t="s">
        <v>481</v>
      </c>
      <c r="L11" s="20" t="s">
        <v>481</v>
      </c>
      <c r="M11" s="18" t="s">
        <v>481</v>
      </c>
      <c r="N11" s="20" t="s">
        <v>481</v>
      </c>
      <c r="O11" s="18" t="s">
        <v>481</v>
      </c>
      <c r="P11" s="20" t="s">
        <v>481</v>
      </c>
      <c r="Q11" s="18" t="n">
        <v>375.96145474</v>
      </c>
      <c r="R11" s="20" t="n">
        <v>13.76027423</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(213.0/B23*100)</f>
        <v/>
      </c>
      <c r="D23" s="19" t="n">
        <v>11370</v>
      </c>
      <c r="E23" s="18" t="n">
        <v>487.69801236</v>
      </c>
      <c r="F23" s="20" t="n">
        <v>2.77778917</v>
      </c>
      <c r="G23" s="18" t="n">
        <v>468.87597498</v>
      </c>
      <c r="H23" s="20" t="n">
        <v>6.47055527</v>
      </c>
      <c r="I23" s="18" t="s">
        <v>481</v>
      </c>
      <c r="J23" s="20" t="s">
        <v>481</v>
      </c>
      <c r="K23" s="18" t="s">
        <v>481</v>
      </c>
      <c r="L23" s="20" t="s">
        <v>481</v>
      </c>
      <c r="M23" s="18" t="s">
        <v>481</v>
      </c>
      <c r="N23" s="20" t="s">
        <v>481</v>
      </c>
      <c r="O23" s="18" t="s">
        <v>481</v>
      </c>
      <c r="P23" s="20" t="s">
        <v>481</v>
      </c>
      <c r="Q23" s="18" t="n">
        <v>436.22278634</v>
      </c>
      <c r="R23" s="20" t="n">
        <v>15.1402243</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518.49947357</v>
      </c>
      <c r="F29" s="20" t="n">
        <v>3.41894816</v>
      </c>
      <c r="G29" s="18" t="n">
        <v>469.63125278</v>
      </c>
      <c r="H29" s="20" t="n">
        <v>9.54780298</v>
      </c>
      <c r="I29" s="18" t="s">
        <v>481</v>
      </c>
      <c r="J29" s="20" t="s">
        <v>481</v>
      </c>
      <c r="K29" s="18" t="s">
        <v>481</v>
      </c>
      <c r="L29" s="20" t="s">
        <v>481</v>
      </c>
      <c r="M29" s="18" t="s">
        <v>481</v>
      </c>
      <c r="N29" s="20" t="s">
        <v>481</v>
      </c>
      <c r="O29" s="18" t="s">
        <v>481</v>
      </c>
      <c r="P29" s="20" t="s">
        <v>481</v>
      </c>
      <c r="Q29" s="18" t="n">
        <v>422.2326791</v>
      </c>
      <c r="R29" s="20" t="n">
        <v>16.97622865</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486.76893302</v>
      </c>
      <c r="F32" s="20" t="n">
        <v>2.98302864</v>
      </c>
      <c r="G32" s="18" t="n">
        <v>489.25913914</v>
      </c>
      <c r="H32" s="20" t="n">
        <v>17.38000401</v>
      </c>
      <c r="I32" s="18" t="s">
        <v>481</v>
      </c>
      <c r="J32" s="20" t="s">
        <v>481</v>
      </c>
      <c r="K32" s="18" t="s">
        <v>481</v>
      </c>
      <c r="L32" s="20" t="s">
        <v>481</v>
      </c>
      <c r="M32" s="18" t="s">
        <v>481</v>
      </c>
      <c r="N32" s="20" t="s">
        <v>481</v>
      </c>
      <c r="O32" s="18" t="s">
        <v>481</v>
      </c>
      <c r="P32" s="20" t="s">
        <v>481</v>
      </c>
      <c r="Q32" s="18" t="n">
        <v>385.65270177</v>
      </c>
      <c r="R32" s="20" t="n">
        <v>17.28051438</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448.45931887</v>
      </c>
      <c r="F34" s="20" t="n">
        <v>4.19055391</v>
      </c>
      <c r="G34" s="18" t="n">
        <v>425.94824929</v>
      </c>
      <c r="H34" s="20" t="n">
        <v>14.4899391</v>
      </c>
      <c r="I34" s="18" t="s">
        <v>481</v>
      </c>
      <c r="J34" s="20" t="s">
        <v>481</v>
      </c>
      <c r="K34" s="18" t="s">
        <v>481</v>
      </c>
      <c r="L34" s="20" t="s">
        <v>481</v>
      </c>
      <c r="M34" s="18" t="s">
        <v>481</v>
      </c>
      <c r="N34" s="20" t="s">
        <v>481</v>
      </c>
      <c r="O34" s="18" t="s">
        <v>481</v>
      </c>
      <c r="P34" s="20" t="s">
        <v>481</v>
      </c>
      <c r="Q34" s="18" t="n">
        <v>350.67170425</v>
      </c>
      <c r="R34" s="20" t="n">
        <v>28.79509215</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473.80590894</v>
      </c>
      <c r="F36" s="20" t="n">
        <v>3.04893326</v>
      </c>
      <c r="G36" s="18" t="n">
        <v>448.72511987</v>
      </c>
      <c r="H36" s="20" t="n">
        <v>7.09918959</v>
      </c>
      <c r="I36" s="18" t="s">
        <v>481</v>
      </c>
      <c r="J36" s="20" t="s">
        <v>481</v>
      </c>
      <c r="K36" s="18" t="s">
        <v>481</v>
      </c>
      <c r="L36" s="20" t="s">
        <v>481</v>
      </c>
      <c r="M36" s="18" t="s">
        <v>481</v>
      </c>
      <c r="N36" s="20" t="s">
        <v>481</v>
      </c>
      <c r="O36" s="18" t="s">
        <v>481</v>
      </c>
      <c r="P36" s="20" t="s">
        <v>481</v>
      </c>
      <c r="Q36" s="18" t="n">
        <v>391.1615889</v>
      </c>
      <c r="R36" s="20" t="n">
        <v>15.42846672</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497.56012131</v>
      </c>
      <c r="F41" s="20" t="n">
        <v>3.74931129</v>
      </c>
      <c r="G41" s="18" t="n">
        <v>469.00653079</v>
      </c>
      <c r="H41" s="20" t="n">
        <v>6.21677519</v>
      </c>
      <c r="I41" s="18" t="s">
        <v>481</v>
      </c>
      <c r="J41" s="20" t="s">
        <v>481</v>
      </c>
      <c r="K41" s="18" t="s">
        <v>481</v>
      </c>
      <c r="L41" s="20" t="s">
        <v>481</v>
      </c>
      <c r="M41" s="18" t="s">
        <v>481</v>
      </c>
      <c r="N41" s="20" t="s">
        <v>481</v>
      </c>
      <c r="O41" s="18" t="s">
        <v>481</v>
      </c>
      <c r="P41" s="20" t="s">
        <v>481</v>
      </c>
      <c r="Q41" s="18" t="n">
        <v>412.71652219</v>
      </c>
      <c r="R41" s="20" t="n">
        <v>13.72265278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(1157.0/B46*100)</f>
        <v/>
      </c>
      <c r="D46" s="19" t="n">
        <v>21984</v>
      </c>
      <c r="E46" s="18" t="n">
        <v>398.12613953</v>
      </c>
      <c r="F46" s="20" t="n">
        <v>3.82431903</v>
      </c>
      <c r="G46" s="18" t="n">
        <v>322.49942504</v>
      </c>
      <c r="H46" s="20" t="n">
        <v>11.73410175</v>
      </c>
      <c r="I46" s="18" t="s">
        <v>481</v>
      </c>
      <c r="J46" s="20" t="s">
        <v>481</v>
      </c>
      <c r="K46" s="18" t="s">
        <v>481</v>
      </c>
      <c r="L46" s="20" t="s">
        <v>481</v>
      </c>
      <c r="M46" s="18" t="s">
        <v>481</v>
      </c>
      <c r="N46" s="20" t="s">
        <v>481</v>
      </c>
      <c r="O46" s="18" t="s">
        <v>481</v>
      </c>
      <c r="P46" s="20" t="s">
        <v>481</v>
      </c>
      <c r="Q46" s="18" t="n">
        <v>331.14880646</v>
      </c>
      <c r="R46" s="20" t="n">
        <v>6.87932994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568.32625209</v>
      </c>
      <c r="F48" s="20" t="n">
        <v>6.0749592</v>
      </c>
      <c r="G48" s="18" t="n">
        <v>375.74538526</v>
      </c>
      <c r="H48" s="20" t="n">
        <v>29.24408728</v>
      </c>
      <c r="I48" s="18" t="s">
        <v>481</v>
      </c>
      <c r="J48" s="20" t="s">
        <v>481</v>
      </c>
      <c r="K48" s="18" t="s">
        <v>481</v>
      </c>
      <c r="L48" s="20" t="s">
        <v>481</v>
      </c>
      <c r="M48" s="18" t="s">
        <v>481</v>
      </c>
      <c r="N48" s="20" t="s">
        <v>481</v>
      </c>
      <c r="O48" s="18" t="s">
        <v>481</v>
      </c>
      <c r="P48" s="20" t="s">
        <v>481</v>
      </c>
      <c r="Q48" s="18" t="n">
        <v>490.35559768</v>
      </c>
      <c r="R48" s="20" t="n">
        <v>32.49880215</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452.05102935</v>
      </c>
      <c r="F61" s="20" t="n">
        <v>3.10324926</v>
      </c>
      <c r="G61" s="18" t="n">
        <v>435.9105777</v>
      </c>
      <c r="H61" s="20" t="n">
        <v>7.64322832</v>
      </c>
      <c r="I61" s="18" t="s">
        <v>481</v>
      </c>
      <c r="J61" s="20" t="s">
        <v>481</v>
      </c>
      <c r="K61" s="18" t="s">
        <v>481</v>
      </c>
      <c r="L61" s="20" t="s">
        <v>481</v>
      </c>
      <c r="M61" s="18" t="s">
        <v>481</v>
      </c>
      <c r="N61" s="20" t="s">
        <v>481</v>
      </c>
      <c r="O61" s="18" t="s">
        <v>481</v>
      </c>
      <c r="P61" s="20" t="s">
        <v>481</v>
      </c>
      <c r="Q61" s="18" t="n">
        <v>383.16690352</v>
      </c>
      <c r="R61" s="20" t="n">
        <v>11.39258143</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(22.0/B67*100)</f>
        <v/>
      </c>
      <c r="D67" s="19" t="n">
        <v>6949</v>
      </c>
      <c r="E67" s="18" t="n">
        <v>404.19637814</v>
      </c>
      <c r="F67" s="20" t="n">
        <v>3.33665796</v>
      </c>
      <c r="G67" s="18" t="n">
        <v>373.82377401</v>
      </c>
      <c r="H67" s="20" t="n">
        <v>18.86090716</v>
      </c>
      <c r="I67" s="18" t="s">
        <v>481</v>
      </c>
      <c r="J67" s="20" t="s">
        <v>481</v>
      </c>
      <c r="K67" s="18" t="s">
        <v>481</v>
      </c>
      <c r="L67" s="20" t="s">
        <v>481</v>
      </c>
      <c r="M67" s="18" t="s">
        <v>481</v>
      </c>
      <c r="N67" s="20" t="s">
        <v>481</v>
      </c>
      <c r="O67" s="18" t="s">
        <v>481</v>
      </c>
      <c r="P67" s="20" t="s">
        <v>481</v>
      </c>
      <c r="Q67" s="18" t="n">
        <v>312.53570565</v>
      </c>
      <c r="R67" s="20" t="n">
        <v>15.77678554</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513.99384221</v>
      </c>
      <c r="F70" s="20" t="n">
        <v>3.54232591</v>
      </c>
      <c r="G70" s="18" t="n">
        <v>519.30232957</v>
      </c>
      <c r="H70" s="20" t="n">
        <v>4.93496412</v>
      </c>
      <c r="I70" s="18" t="s">
        <v>481</v>
      </c>
      <c r="J70" s="20" t="s">
        <v>481</v>
      </c>
      <c r="K70" s="18" t="s">
        <v>481</v>
      </c>
      <c r="L70" s="20" t="s">
        <v>481</v>
      </c>
      <c r="M70" s="18" t="s">
        <v>481</v>
      </c>
      <c r="N70" s="20" t="s">
        <v>481</v>
      </c>
      <c r="O70" s="18" t="s">
        <v>481</v>
      </c>
      <c r="P70" s="20" t="s">
        <v>481</v>
      </c>
      <c r="Q70" s="18" t="n">
        <v>468.7979795</v>
      </c>
      <c r="R70" s="20" t="n">
        <v>10.25234845</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A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460</v>
      </c>
    </row>
    <row r="2" spans="1:48">
      <c r="A2" s="5" t="s">
        <v>654</v>
      </c>
    </row>
    <row customHeight="1" ht="30" r="4" spans="1:48">
      <c r="A4" s="6" t="n"/>
      <c r="B4" s="7" t="s">
        <v>462</v>
      </c>
      <c r="C4" s="7" t="s">
        <v>463</v>
      </c>
      <c r="D4" s="8" t="s">
        <v>462</v>
      </c>
      <c r="E4" s="9" t="s">
        <v>655</v>
      </c>
      <c r="F4" s="10" t="n"/>
      <c r="G4" s="9" t="s">
        <v>656</v>
      </c>
      <c r="H4" s="10" t="n"/>
      <c r="I4" s="9" t="s">
        <v>657</v>
      </c>
      <c r="J4" s="10" t="n"/>
      <c r="K4" s="9" t="s">
        <v>658</v>
      </c>
      <c r="L4" s="10" t="n"/>
      <c r="M4" s="9" t="s">
        <v>659</v>
      </c>
      <c r="N4" s="10" t="n"/>
      <c r="O4" s="9" t="s">
        <v>660</v>
      </c>
      <c r="P4" s="10" t="n"/>
      <c r="Q4" s="9" t="s">
        <v>661</v>
      </c>
      <c r="R4" s="10" t="n"/>
      <c r="S4" s="9" t="s">
        <v>662</v>
      </c>
      <c r="T4" s="10" t="n"/>
      <c r="U4" s="9" t="s">
        <v>663</v>
      </c>
      <c r="V4" s="10" t="n"/>
      <c r="W4" s="9" t="s">
        <v>664</v>
      </c>
      <c r="X4" s="10" t="n"/>
      <c r="Y4" s="9" t="s">
        <v>665</v>
      </c>
      <c r="Z4" s="10" t="n"/>
      <c r="AA4" s="9" t="s">
        <v>666</v>
      </c>
      <c r="AB4" s="10" t="n"/>
      <c r="AC4" s="9" t="s">
        <v>667</v>
      </c>
      <c r="AD4" s="10" t="n"/>
      <c r="AE4" s="9" t="s">
        <v>668</v>
      </c>
      <c r="AF4" s="10" t="n"/>
      <c r="AG4" s="9" t="s">
        <v>669</v>
      </c>
      <c r="AH4" s="10" t="n"/>
      <c r="AI4" s="9" t="s">
        <v>670</v>
      </c>
      <c r="AJ4" s="10" t="n"/>
      <c r="AK4" s="9" t="s">
        <v>671</v>
      </c>
      <c r="AL4" s="10" t="n"/>
      <c r="AM4" s="9" t="s">
        <v>585</v>
      </c>
      <c r="AN4" s="10" t="n"/>
      <c r="AO4" s="9" t="s">
        <v>586</v>
      </c>
      <c r="AP4" s="10" t="n"/>
      <c r="AQ4" s="9" t="s">
        <v>472</v>
      </c>
      <c r="AR4" s="10" t="n"/>
      <c r="AS4" s="9" t="s">
        <v>473</v>
      </c>
      <c r="AT4" s="10" t="n"/>
      <c r="AU4" s="9" t="s">
        <v>587</v>
      </c>
      <c r="AV4" s="10" t="n"/>
    </row>
    <row r="5" spans="1:4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c r="AM5" s="12" t="s">
        <v>478</v>
      </c>
      <c r="AN5" s="11" t="s">
        <v>479</v>
      </c>
      <c r="AO5" s="12" t="s">
        <v>478</v>
      </c>
      <c r="AP5" s="11" t="s">
        <v>479</v>
      </c>
      <c r="AQ5" s="12" t="s">
        <v>478</v>
      </c>
      <c r="AR5" s="11" t="s">
        <v>479</v>
      </c>
      <c r="AS5" s="12" t="s">
        <v>478</v>
      </c>
      <c r="AT5" s="11" t="s">
        <v>479</v>
      </c>
      <c r="AU5" s="12" t="s">
        <v>478</v>
      </c>
      <c r="AV5" s="11" t="s">
        <v>479</v>
      </c>
    </row>
    <row r="6" spans="1:4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480</v>
      </c>
      <c r="B7" s="17" t="n">
        <v>14530</v>
      </c>
      <c r="C7" s="18">
        <f>(356.0/B7*100)</f>
        <v/>
      </c>
      <c r="D7" s="19" t="n">
        <v>14174</v>
      </c>
      <c r="E7" s="18" t="n">
        <v>514.08882011</v>
      </c>
      <c r="F7" s="20" t="n">
        <v>4.70136021</v>
      </c>
      <c r="G7" s="18" t="n">
        <v>545.03284372</v>
      </c>
      <c r="H7" s="20" t="n">
        <v>15.55646187</v>
      </c>
      <c r="I7" s="18" t="n">
        <v>539.13931208</v>
      </c>
      <c r="J7" s="20" t="n">
        <v>14.23920246</v>
      </c>
      <c r="K7" s="18" t="n">
        <v>538.9015914</v>
      </c>
      <c r="L7" s="20" t="n">
        <v>12.15687217</v>
      </c>
      <c r="M7" s="18" t="n">
        <v>516.48538118</v>
      </c>
      <c r="N7" s="20" t="n">
        <v>16.01808576</v>
      </c>
      <c r="O7" s="18" t="n">
        <v>521.1879483500001</v>
      </c>
      <c r="P7" s="20" t="n">
        <v>14.46271633</v>
      </c>
      <c r="Q7" s="18" t="n">
        <v>512.60996503</v>
      </c>
      <c r="R7" s="20" t="n">
        <v>15.09582607</v>
      </c>
      <c r="S7" s="18" t="n">
        <v>493.69312977</v>
      </c>
      <c r="T7" s="20" t="n">
        <v>12.9325064</v>
      </c>
      <c r="U7" s="18" t="n">
        <v>516.31273017</v>
      </c>
      <c r="V7" s="20" t="n">
        <v>12.83925301</v>
      </c>
      <c r="W7" s="18" t="n">
        <v>502.80111497</v>
      </c>
      <c r="X7" s="20" t="n">
        <v>15.20073311</v>
      </c>
      <c r="Y7" s="18" t="n">
        <v>468.81100595</v>
      </c>
      <c r="Z7" s="20" t="n">
        <v>17.89457849</v>
      </c>
      <c r="AA7" s="18" t="n">
        <v>479.91952103</v>
      </c>
      <c r="AB7" s="20" t="n">
        <v>12.84854381</v>
      </c>
      <c r="AC7" s="18" t="n">
        <v>466.77335215</v>
      </c>
      <c r="AD7" s="20" t="n">
        <v>10.98134174</v>
      </c>
      <c r="AE7" s="18" t="n">
        <v>455.83578588</v>
      </c>
      <c r="AF7" s="20" t="n">
        <v>18.57103373</v>
      </c>
      <c r="AG7" s="18" t="n">
        <v>467.88962033</v>
      </c>
      <c r="AH7" s="20" t="n">
        <v>13.91525814</v>
      </c>
      <c r="AI7" s="18" t="n">
        <v>457.46036539</v>
      </c>
      <c r="AJ7" s="20" t="n">
        <v>15.19107178</v>
      </c>
      <c r="AK7" s="18" t="n">
        <v>361.81234585</v>
      </c>
      <c r="AL7" s="20" t="n">
        <v>36.74686362</v>
      </c>
      <c r="AM7" s="18" t="n">
        <v>504.98009213</v>
      </c>
      <c r="AN7" s="20" t="n">
        <v>1.99593132</v>
      </c>
      <c r="AO7" s="18" t="s">
        <v>481</v>
      </c>
      <c r="AP7" s="20" t="s">
        <v>481</v>
      </c>
      <c r="AQ7" s="18" t="s">
        <v>481</v>
      </c>
      <c r="AR7" s="20" t="s">
        <v>481</v>
      </c>
      <c r="AS7" s="18" t="s">
        <v>481</v>
      </c>
      <c r="AT7" s="20" t="s">
        <v>481</v>
      </c>
      <c r="AU7" s="18" t="n">
        <v>508.73729419</v>
      </c>
      <c r="AV7" s="20" t="n">
        <v>5.80345056</v>
      </c>
    </row>
    <row r="8" spans="1:4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c r="AC8" s="21" t="s">
        <v>482</v>
      </c>
      <c r="AD8" s="22" t="s">
        <v>482</v>
      </c>
      <c r="AE8" s="21" t="s">
        <v>482</v>
      </c>
      <c r="AF8" s="22" t="s">
        <v>482</v>
      </c>
      <c r="AG8" s="21" t="s">
        <v>482</v>
      </c>
      <c r="AH8" s="22" t="s">
        <v>482</v>
      </c>
      <c r="AI8" s="21" t="s">
        <v>482</v>
      </c>
      <c r="AJ8" s="22" t="s">
        <v>482</v>
      </c>
      <c r="AK8" s="21" t="s">
        <v>482</v>
      </c>
      <c r="AL8" s="22" t="s">
        <v>482</v>
      </c>
      <c r="AM8" s="21" t="s">
        <v>482</v>
      </c>
      <c r="AN8" s="22" t="s">
        <v>482</v>
      </c>
      <c r="AO8" s="21" t="s">
        <v>482</v>
      </c>
      <c r="AP8" s="22" t="s">
        <v>482</v>
      </c>
      <c r="AQ8" s="21" t="s">
        <v>482</v>
      </c>
      <c r="AR8" s="22" t="s">
        <v>482</v>
      </c>
      <c r="AS8" s="21" t="s">
        <v>482</v>
      </c>
      <c r="AT8" s="22" t="s">
        <v>482</v>
      </c>
      <c r="AU8" s="21" t="s">
        <v>482</v>
      </c>
      <c r="AV8" s="22" t="s">
        <v>482</v>
      </c>
    </row>
    <row r="9" spans="1:48">
      <c r="A9" s="15" t="s">
        <v>484</v>
      </c>
      <c r="B9" s="17" t="n">
        <v>5675</v>
      </c>
      <c r="C9" s="18">
        <f>(54.0/B9*100)</f>
        <v/>
      </c>
      <c r="D9" s="19" t="n">
        <v>5621</v>
      </c>
      <c r="E9" s="18" t="n">
        <v>484.11912217</v>
      </c>
      <c r="F9" s="20" t="n">
        <v>14.66864217</v>
      </c>
      <c r="G9" s="18" t="n">
        <v>489.35267484</v>
      </c>
      <c r="H9" s="20" t="n">
        <v>24.02087921</v>
      </c>
      <c r="I9" s="18" t="n">
        <v>460.20740068</v>
      </c>
      <c r="J9" s="20" t="n">
        <v>25.44861424</v>
      </c>
      <c r="K9" s="18" t="n">
        <v>492.57918212</v>
      </c>
      <c r="L9" s="20" t="n">
        <v>25.45574634</v>
      </c>
      <c r="M9" s="18" t="n">
        <v>546.07367921</v>
      </c>
      <c r="N9" s="20" t="n">
        <v>25.20419708</v>
      </c>
      <c r="O9" s="18" t="n">
        <v>508.68026527</v>
      </c>
      <c r="P9" s="20" t="n">
        <v>29.12697426</v>
      </c>
      <c r="Q9" s="18" t="n">
        <v>468.31789985</v>
      </c>
      <c r="R9" s="20" t="n">
        <v>27.02268888</v>
      </c>
      <c r="S9" s="18" t="n">
        <v>414.53612655</v>
      </c>
      <c r="T9" s="20" t="n">
        <v>33.4615209</v>
      </c>
      <c r="U9" s="18" t="n">
        <v>435.0938832</v>
      </c>
      <c r="V9" s="20" t="n">
        <v>28.00167568</v>
      </c>
      <c r="W9" s="18" t="n">
        <v>381.57483277</v>
      </c>
      <c r="X9" s="20" t="n">
        <v>33.19672037</v>
      </c>
      <c r="Y9" s="18" t="n">
        <v>446.09436434</v>
      </c>
      <c r="Z9" s="20" t="n">
        <v>28.99653237</v>
      </c>
      <c r="AA9" s="18" t="n">
        <v>414.82749407</v>
      </c>
      <c r="AB9" s="20" t="n">
        <v>27.73069257</v>
      </c>
      <c r="AC9" s="18" t="n">
        <v>436.54730512</v>
      </c>
      <c r="AD9" s="20" t="n">
        <v>28.75154227</v>
      </c>
      <c r="AE9" s="18" t="n">
        <v>454.49273483</v>
      </c>
      <c r="AF9" s="20" t="n">
        <v>31.45995869</v>
      </c>
      <c r="AG9" s="18" t="n">
        <v>435.23636322</v>
      </c>
      <c r="AH9" s="20" t="n">
        <v>30.2081068</v>
      </c>
      <c r="AI9" s="18" t="n">
        <v>460.57351718</v>
      </c>
      <c r="AJ9" s="20" t="n">
        <v>27.37356222</v>
      </c>
      <c r="AK9" s="18" t="n">
        <v>349.26373165</v>
      </c>
      <c r="AL9" s="20" t="n">
        <v>33.86998337</v>
      </c>
      <c r="AM9" s="18" t="n">
        <v>554.54858324</v>
      </c>
      <c r="AN9" s="20" t="n">
        <v>2.97574389</v>
      </c>
      <c r="AO9" s="18" t="s">
        <v>481</v>
      </c>
      <c r="AP9" s="20" t="s">
        <v>481</v>
      </c>
      <c r="AQ9" s="18" t="n">
        <v>363.74174124</v>
      </c>
      <c r="AR9" s="20" t="n">
        <v>33.3778787</v>
      </c>
      <c r="AS9" s="18" t="s">
        <v>481</v>
      </c>
      <c r="AT9" s="20" t="s">
        <v>481</v>
      </c>
      <c r="AU9" s="18" t="n">
        <v>461.6397206</v>
      </c>
      <c r="AV9" s="20" t="n">
        <v>28.19851491</v>
      </c>
    </row>
    <row r="10" spans="1:48">
      <c r="A10" s="15" t="s">
        <v>485</v>
      </c>
      <c r="B10" s="17" t="n">
        <v>13082</v>
      </c>
      <c r="C10" s="18">
        <f>(314.0/B10*100)</f>
        <v/>
      </c>
      <c r="D10" s="19" t="n">
        <v>12768</v>
      </c>
      <c r="E10" s="18" t="n">
        <v>507.41946462</v>
      </c>
      <c r="F10" s="20" t="n">
        <v>13.82484294</v>
      </c>
      <c r="G10" s="18" t="n">
        <v>558.60982243</v>
      </c>
      <c r="H10" s="20" t="n">
        <v>31.80840437</v>
      </c>
      <c r="I10" s="18" t="n">
        <v>547.28341703</v>
      </c>
      <c r="J10" s="20" t="n">
        <v>20.15331143</v>
      </c>
      <c r="K10" s="18" t="n">
        <v>551.49666842</v>
      </c>
      <c r="L10" s="20" t="n">
        <v>20.32180946</v>
      </c>
      <c r="M10" s="18" t="n">
        <v>566.55772282</v>
      </c>
      <c r="N10" s="20" t="n">
        <v>16.9165413</v>
      </c>
      <c r="O10" s="18" t="n">
        <v>537.95146705</v>
      </c>
      <c r="P10" s="20" t="n">
        <v>23.1678714</v>
      </c>
      <c r="Q10" s="18" t="n">
        <v>558.06699109</v>
      </c>
      <c r="R10" s="20" t="n">
        <v>24.34273432</v>
      </c>
      <c r="S10" s="18" t="n">
        <v>573.15304965</v>
      </c>
      <c r="T10" s="20" t="n">
        <v>20.09081182</v>
      </c>
      <c r="U10" s="18" t="n">
        <v>497.97934673</v>
      </c>
      <c r="V10" s="20" t="n">
        <v>29.8040328</v>
      </c>
      <c r="W10" s="18" t="n">
        <v>550.72845469</v>
      </c>
      <c r="X10" s="20" t="n">
        <v>16.46667694</v>
      </c>
      <c r="Y10" s="18" t="n">
        <v>515.80551796</v>
      </c>
      <c r="Z10" s="20" t="n">
        <v>23.92971593</v>
      </c>
      <c r="AA10" s="18" t="n">
        <v>531.9264014300001</v>
      </c>
      <c r="AB10" s="20" t="n">
        <v>20.67780117</v>
      </c>
      <c r="AC10" s="18" t="n">
        <v>533.95099757</v>
      </c>
      <c r="AD10" s="20" t="n">
        <v>24.05004313</v>
      </c>
      <c r="AE10" s="18" t="n">
        <v>536.02810951</v>
      </c>
      <c r="AF10" s="20" t="n">
        <v>26.4055503</v>
      </c>
      <c r="AG10" s="18" t="n">
        <v>525.07532942</v>
      </c>
      <c r="AH10" s="20" t="n">
        <v>28.23939289</v>
      </c>
      <c r="AI10" s="18" t="n">
        <v>476.21629323</v>
      </c>
      <c r="AJ10" s="20" t="n">
        <v>23.98574791</v>
      </c>
      <c r="AK10" s="18" t="n">
        <v>443.66048826</v>
      </c>
      <c r="AL10" s="20" t="n">
        <v>36.98100593</v>
      </c>
      <c r="AM10" s="18" t="n">
        <v>535.64735602</v>
      </c>
      <c r="AN10" s="20" t="n">
        <v>4.59658271</v>
      </c>
      <c r="AO10" s="18" t="s">
        <v>481</v>
      </c>
      <c r="AP10" s="20" t="s">
        <v>481</v>
      </c>
      <c r="AQ10" s="18" t="s">
        <v>481</v>
      </c>
      <c r="AR10" s="20" t="s">
        <v>481</v>
      </c>
      <c r="AS10" s="18" t="s">
        <v>481</v>
      </c>
      <c r="AT10" s="20" t="s">
        <v>481</v>
      </c>
      <c r="AU10" s="18" t="n">
        <v>426.16870589</v>
      </c>
      <c r="AV10" s="20" t="n">
        <v>20.64310451</v>
      </c>
    </row>
    <row r="11" spans="1:48">
      <c r="A11" s="15" t="s">
        <v>486</v>
      </c>
      <c r="B11" s="17" t="n">
        <v>7053</v>
      </c>
      <c r="C11" s="18">
        <f>(50.0/B11*100)</f>
        <v/>
      </c>
      <c r="D11" s="19" t="n">
        <v>7003</v>
      </c>
      <c r="E11" s="18" t="n">
        <v>383.91985228</v>
      </c>
      <c r="F11" s="20" t="n">
        <v>16.00920878</v>
      </c>
      <c r="G11" s="18" t="n">
        <v>417.84719226</v>
      </c>
      <c r="H11" s="20" t="n">
        <v>41.1031235</v>
      </c>
      <c r="I11" s="18" t="n">
        <v>352.6700655</v>
      </c>
      <c r="J11" s="20" t="n">
        <v>47.70417315</v>
      </c>
      <c r="K11" s="18" t="n">
        <v>389.15548564</v>
      </c>
      <c r="L11" s="20" t="n">
        <v>46.0812945</v>
      </c>
      <c r="M11" s="18" t="n">
        <v>368.61497113</v>
      </c>
      <c r="N11" s="20" t="n">
        <v>41.98648591</v>
      </c>
      <c r="O11" s="18" t="n">
        <v>408.50154402</v>
      </c>
      <c r="P11" s="20" t="n">
        <v>47.77186695</v>
      </c>
      <c r="Q11" s="18" t="n">
        <v>430.26678834</v>
      </c>
      <c r="R11" s="20" t="n">
        <v>32.92609088</v>
      </c>
      <c r="S11" s="18" t="n">
        <v>428.77558321</v>
      </c>
      <c r="T11" s="20" t="n">
        <v>63.69004983</v>
      </c>
      <c r="U11" s="18" t="n">
        <v>473.21194331</v>
      </c>
      <c r="V11" s="20" t="n">
        <v>40.32235311</v>
      </c>
      <c r="W11" s="18" t="n">
        <v>382.56780258</v>
      </c>
      <c r="X11" s="20" t="n">
        <v>79.26965185</v>
      </c>
      <c r="Y11" s="18" t="n">
        <v>369.56434501</v>
      </c>
      <c r="Z11" s="20" t="n">
        <v>51.33320706</v>
      </c>
      <c r="AA11" s="18" t="n">
        <v>312.55477827</v>
      </c>
      <c r="AB11" s="20" t="n">
        <v>54.85244373</v>
      </c>
      <c r="AC11" s="18" t="n">
        <v>415.46084423</v>
      </c>
      <c r="AD11" s="20" t="n">
        <v>38.58111917</v>
      </c>
      <c r="AE11" s="18" t="n">
        <v>381.32178215</v>
      </c>
      <c r="AF11" s="20" t="n">
        <v>50.66659694</v>
      </c>
      <c r="AG11" s="18" t="n">
        <v>374.73611101</v>
      </c>
      <c r="AH11" s="20" t="n">
        <v>25.96520073</v>
      </c>
      <c r="AI11" s="18" t="n">
        <v>335.90089791</v>
      </c>
      <c r="AJ11" s="20" t="n">
        <v>63.16341535</v>
      </c>
      <c r="AK11" s="18" t="n">
        <v>185.9544</v>
      </c>
      <c r="AL11" s="20" t="n">
        <v>51.60319485</v>
      </c>
      <c r="AM11" s="18" t="n">
        <v>434.77084736</v>
      </c>
      <c r="AN11" s="20" t="n">
        <v>3.69823896</v>
      </c>
      <c r="AO11" s="18" t="s">
        <v>481</v>
      </c>
      <c r="AP11" s="20" t="s">
        <v>481</v>
      </c>
      <c r="AQ11" s="18" t="s">
        <v>481</v>
      </c>
      <c r="AR11" s="20" t="s">
        <v>481</v>
      </c>
      <c r="AS11" s="18" t="s">
        <v>481</v>
      </c>
      <c r="AT11" s="20" t="s">
        <v>481</v>
      </c>
      <c r="AU11" s="18" t="n">
        <v>343.36766572</v>
      </c>
      <c r="AV11" s="20" t="n">
        <v>20.76268957</v>
      </c>
    </row>
    <row r="12" spans="1:4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c r="AC12" s="21" t="s">
        <v>482</v>
      </c>
      <c r="AD12" s="22" t="s">
        <v>482</v>
      </c>
      <c r="AE12" s="21" t="s">
        <v>482</v>
      </c>
      <c r="AF12" s="22" t="s">
        <v>482</v>
      </c>
      <c r="AG12" s="21" t="s">
        <v>482</v>
      </c>
      <c r="AH12" s="22" t="s">
        <v>482</v>
      </c>
      <c r="AI12" s="21" t="s">
        <v>482</v>
      </c>
      <c r="AJ12" s="22" t="s">
        <v>482</v>
      </c>
      <c r="AK12" s="21" t="s">
        <v>482</v>
      </c>
      <c r="AL12" s="22" t="s">
        <v>482</v>
      </c>
      <c r="AM12" s="21" t="s">
        <v>482</v>
      </c>
      <c r="AN12" s="22" t="s">
        <v>482</v>
      </c>
      <c r="AO12" s="21" t="s">
        <v>482</v>
      </c>
      <c r="AP12" s="22" t="s">
        <v>482</v>
      </c>
      <c r="AQ12" s="21" t="s">
        <v>482</v>
      </c>
      <c r="AR12" s="22" t="s">
        <v>482</v>
      </c>
      <c r="AS12" s="21" t="s">
        <v>482</v>
      </c>
      <c r="AT12" s="22" t="s">
        <v>482</v>
      </c>
      <c r="AU12" s="21" t="s">
        <v>482</v>
      </c>
      <c r="AV12" s="22" t="s">
        <v>482</v>
      </c>
    </row>
    <row r="13" spans="1:4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c r="AC13" s="21" t="s">
        <v>482</v>
      </c>
      <c r="AD13" s="22" t="s">
        <v>482</v>
      </c>
      <c r="AE13" s="21" t="s">
        <v>482</v>
      </c>
      <c r="AF13" s="22" t="s">
        <v>482</v>
      </c>
      <c r="AG13" s="21" t="s">
        <v>482</v>
      </c>
      <c r="AH13" s="22" t="s">
        <v>482</v>
      </c>
      <c r="AI13" s="21" t="s">
        <v>482</v>
      </c>
      <c r="AJ13" s="22" t="s">
        <v>482</v>
      </c>
      <c r="AK13" s="21" t="s">
        <v>482</v>
      </c>
      <c r="AL13" s="22" t="s">
        <v>482</v>
      </c>
      <c r="AM13" s="21" t="s">
        <v>482</v>
      </c>
      <c r="AN13" s="22" t="s">
        <v>482</v>
      </c>
      <c r="AO13" s="21" t="s">
        <v>482</v>
      </c>
      <c r="AP13" s="22" t="s">
        <v>482</v>
      </c>
      <c r="AQ13" s="21" t="s">
        <v>482</v>
      </c>
      <c r="AR13" s="22" t="s">
        <v>482</v>
      </c>
      <c r="AS13" s="21" t="s">
        <v>482</v>
      </c>
      <c r="AT13" s="22" t="s">
        <v>482</v>
      </c>
      <c r="AU13" s="21" t="s">
        <v>482</v>
      </c>
      <c r="AV13" s="22" t="s">
        <v>482</v>
      </c>
    </row>
    <row r="14" spans="1:4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c r="AC14" s="21" t="s">
        <v>482</v>
      </c>
      <c r="AD14" s="22" t="s">
        <v>482</v>
      </c>
      <c r="AE14" s="21" t="s">
        <v>482</v>
      </c>
      <c r="AF14" s="22" t="s">
        <v>482</v>
      </c>
      <c r="AG14" s="21" t="s">
        <v>482</v>
      </c>
      <c r="AH14" s="22" t="s">
        <v>482</v>
      </c>
      <c r="AI14" s="21" t="s">
        <v>482</v>
      </c>
      <c r="AJ14" s="22" t="s">
        <v>482</v>
      </c>
      <c r="AK14" s="21" t="s">
        <v>482</v>
      </c>
      <c r="AL14" s="22" t="s">
        <v>482</v>
      </c>
      <c r="AM14" s="21" t="s">
        <v>482</v>
      </c>
      <c r="AN14" s="22" t="s">
        <v>482</v>
      </c>
      <c r="AO14" s="21" t="s">
        <v>482</v>
      </c>
      <c r="AP14" s="22" t="s">
        <v>482</v>
      </c>
      <c r="AQ14" s="21" t="s">
        <v>482</v>
      </c>
      <c r="AR14" s="22" t="s">
        <v>482</v>
      </c>
      <c r="AS14" s="21" t="s">
        <v>482</v>
      </c>
      <c r="AT14" s="22" t="s">
        <v>482</v>
      </c>
      <c r="AU14" s="21" t="s">
        <v>482</v>
      </c>
      <c r="AV14" s="22" t="s">
        <v>482</v>
      </c>
    </row>
    <row r="15" spans="1:4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c r="AC15" s="21" t="s">
        <v>482</v>
      </c>
      <c r="AD15" s="22" t="s">
        <v>482</v>
      </c>
      <c r="AE15" s="21" t="s">
        <v>482</v>
      </c>
      <c r="AF15" s="22" t="s">
        <v>482</v>
      </c>
      <c r="AG15" s="21" t="s">
        <v>482</v>
      </c>
      <c r="AH15" s="22" t="s">
        <v>482</v>
      </c>
      <c r="AI15" s="21" t="s">
        <v>482</v>
      </c>
      <c r="AJ15" s="22" t="s">
        <v>482</v>
      </c>
      <c r="AK15" s="21" t="s">
        <v>482</v>
      </c>
      <c r="AL15" s="22" t="s">
        <v>482</v>
      </c>
      <c r="AM15" s="21" t="s">
        <v>482</v>
      </c>
      <c r="AN15" s="22" t="s">
        <v>482</v>
      </c>
      <c r="AO15" s="21" t="s">
        <v>482</v>
      </c>
      <c r="AP15" s="22" t="s">
        <v>482</v>
      </c>
      <c r="AQ15" s="21" t="s">
        <v>482</v>
      </c>
      <c r="AR15" s="22" t="s">
        <v>482</v>
      </c>
      <c r="AS15" s="21" t="s">
        <v>482</v>
      </c>
      <c r="AT15" s="22" t="s">
        <v>482</v>
      </c>
      <c r="AU15" s="21" t="s">
        <v>482</v>
      </c>
      <c r="AV15" s="22" t="s">
        <v>482</v>
      </c>
    </row>
    <row r="16" spans="1:4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c r="AC16" s="21" t="s">
        <v>482</v>
      </c>
      <c r="AD16" s="22" t="s">
        <v>482</v>
      </c>
      <c r="AE16" s="21" t="s">
        <v>482</v>
      </c>
      <c r="AF16" s="22" t="s">
        <v>482</v>
      </c>
      <c r="AG16" s="21" t="s">
        <v>482</v>
      </c>
      <c r="AH16" s="22" t="s">
        <v>482</v>
      </c>
      <c r="AI16" s="21" t="s">
        <v>482</v>
      </c>
      <c r="AJ16" s="22" t="s">
        <v>482</v>
      </c>
      <c r="AK16" s="21" t="s">
        <v>482</v>
      </c>
      <c r="AL16" s="22" t="s">
        <v>482</v>
      </c>
      <c r="AM16" s="21" t="s">
        <v>482</v>
      </c>
      <c r="AN16" s="22" t="s">
        <v>482</v>
      </c>
      <c r="AO16" s="21" t="s">
        <v>482</v>
      </c>
      <c r="AP16" s="22" t="s">
        <v>482</v>
      </c>
      <c r="AQ16" s="21" t="s">
        <v>482</v>
      </c>
      <c r="AR16" s="22" t="s">
        <v>482</v>
      </c>
      <c r="AS16" s="21" t="s">
        <v>482</v>
      </c>
      <c r="AT16" s="22" t="s">
        <v>482</v>
      </c>
      <c r="AU16" s="21" t="s">
        <v>482</v>
      </c>
      <c r="AV16" s="22" t="s">
        <v>482</v>
      </c>
    </row>
    <row r="17" spans="1:4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c r="AC17" s="21" t="s">
        <v>482</v>
      </c>
      <c r="AD17" s="22" t="s">
        <v>482</v>
      </c>
      <c r="AE17" s="21" t="s">
        <v>482</v>
      </c>
      <c r="AF17" s="22" t="s">
        <v>482</v>
      </c>
      <c r="AG17" s="21" t="s">
        <v>482</v>
      </c>
      <c r="AH17" s="22" t="s">
        <v>482</v>
      </c>
      <c r="AI17" s="21" t="s">
        <v>482</v>
      </c>
      <c r="AJ17" s="22" t="s">
        <v>482</v>
      </c>
      <c r="AK17" s="21" t="s">
        <v>482</v>
      </c>
      <c r="AL17" s="22" t="s">
        <v>482</v>
      </c>
      <c r="AM17" s="21" t="s">
        <v>482</v>
      </c>
      <c r="AN17" s="22" t="s">
        <v>482</v>
      </c>
      <c r="AO17" s="21" t="s">
        <v>482</v>
      </c>
      <c r="AP17" s="22" t="s">
        <v>482</v>
      </c>
      <c r="AQ17" s="21" t="s">
        <v>482</v>
      </c>
      <c r="AR17" s="22" t="s">
        <v>482</v>
      </c>
      <c r="AS17" s="21" t="s">
        <v>482</v>
      </c>
      <c r="AT17" s="22" t="s">
        <v>482</v>
      </c>
      <c r="AU17" s="21" t="s">
        <v>482</v>
      </c>
      <c r="AV17" s="22" t="s">
        <v>482</v>
      </c>
    </row>
    <row r="18" spans="1:4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c r="AC18" s="21" t="s">
        <v>482</v>
      </c>
      <c r="AD18" s="22" t="s">
        <v>482</v>
      </c>
      <c r="AE18" s="21" t="s">
        <v>482</v>
      </c>
      <c r="AF18" s="22" t="s">
        <v>482</v>
      </c>
      <c r="AG18" s="21" t="s">
        <v>482</v>
      </c>
      <c r="AH18" s="22" t="s">
        <v>482</v>
      </c>
      <c r="AI18" s="21" t="s">
        <v>482</v>
      </c>
      <c r="AJ18" s="22" t="s">
        <v>482</v>
      </c>
      <c r="AK18" s="21" t="s">
        <v>482</v>
      </c>
      <c r="AL18" s="22" t="s">
        <v>482</v>
      </c>
      <c r="AM18" s="21" t="s">
        <v>482</v>
      </c>
      <c r="AN18" s="22" t="s">
        <v>482</v>
      </c>
      <c r="AO18" s="21" t="s">
        <v>482</v>
      </c>
      <c r="AP18" s="22" t="s">
        <v>482</v>
      </c>
      <c r="AQ18" s="21" t="s">
        <v>482</v>
      </c>
      <c r="AR18" s="22" t="s">
        <v>482</v>
      </c>
      <c r="AS18" s="21" t="s">
        <v>482</v>
      </c>
      <c r="AT18" s="22" t="s">
        <v>482</v>
      </c>
      <c r="AU18" s="21" t="s">
        <v>482</v>
      </c>
      <c r="AV18" s="22" t="s">
        <v>482</v>
      </c>
    </row>
    <row r="19" spans="1:4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c r="AC19" s="21" t="s">
        <v>482</v>
      </c>
      <c r="AD19" s="22" t="s">
        <v>482</v>
      </c>
      <c r="AE19" s="21" t="s">
        <v>482</v>
      </c>
      <c r="AF19" s="22" t="s">
        <v>482</v>
      </c>
      <c r="AG19" s="21" t="s">
        <v>482</v>
      </c>
      <c r="AH19" s="22" t="s">
        <v>482</v>
      </c>
      <c r="AI19" s="21" t="s">
        <v>482</v>
      </c>
      <c r="AJ19" s="22" t="s">
        <v>482</v>
      </c>
      <c r="AK19" s="21" t="s">
        <v>482</v>
      </c>
      <c r="AL19" s="22" t="s">
        <v>482</v>
      </c>
      <c r="AM19" s="21" t="s">
        <v>482</v>
      </c>
      <c r="AN19" s="22" t="s">
        <v>482</v>
      </c>
      <c r="AO19" s="21" t="s">
        <v>482</v>
      </c>
      <c r="AP19" s="22" t="s">
        <v>482</v>
      </c>
      <c r="AQ19" s="21" t="s">
        <v>482</v>
      </c>
      <c r="AR19" s="22" t="s">
        <v>482</v>
      </c>
      <c r="AS19" s="21" t="s">
        <v>482</v>
      </c>
      <c r="AT19" s="22" t="s">
        <v>482</v>
      </c>
      <c r="AU19" s="21" t="s">
        <v>482</v>
      </c>
      <c r="AV19" s="22" t="s">
        <v>482</v>
      </c>
    </row>
    <row r="20" spans="1:4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c r="AC20" s="21" t="s">
        <v>482</v>
      </c>
      <c r="AD20" s="22" t="s">
        <v>482</v>
      </c>
      <c r="AE20" s="21" t="s">
        <v>482</v>
      </c>
      <c r="AF20" s="22" t="s">
        <v>482</v>
      </c>
      <c r="AG20" s="21" t="s">
        <v>482</v>
      </c>
      <c r="AH20" s="22" t="s">
        <v>482</v>
      </c>
      <c r="AI20" s="21" t="s">
        <v>482</v>
      </c>
      <c r="AJ20" s="22" t="s">
        <v>482</v>
      </c>
      <c r="AK20" s="21" t="s">
        <v>482</v>
      </c>
      <c r="AL20" s="22" t="s">
        <v>482</v>
      </c>
      <c r="AM20" s="21" t="s">
        <v>482</v>
      </c>
      <c r="AN20" s="22" t="s">
        <v>482</v>
      </c>
      <c r="AO20" s="21" t="s">
        <v>482</v>
      </c>
      <c r="AP20" s="22" t="s">
        <v>482</v>
      </c>
      <c r="AQ20" s="21" t="s">
        <v>482</v>
      </c>
      <c r="AR20" s="22" t="s">
        <v>482</v>
      </c>
      <c r="AS20" s="21" t="s">
        <v>482</v>
      </c>
      <c r="AT20" s="22" t="s">
        <v>482</v>
      </c>
      <c r="AU20" s="21" t="s">
        <v>482</v>
      </c>
      <c r="AV20" s="22" t="s">
        <v>482</v>
      </c>
    </row>
    <row r="21" spans="1:4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c r="AC21" s="21" t="s">
        <v>482</v>
      </c>
      <c r="AD21" s="22" t="s">
        <v>482</v>
      </c>
      <c r="AE21" s="21" t="s">
        <v>482</v>
      </c>
      <c r="AF21" s="22" t="s">
        <v>482</v>
      </c>
      <c r="AG21" s="21" t="s">
        <v>482</v>
      </c>
      <c r="AH21" s="22" t="s">
        <v>482</v>
      </c>
      <c r="AI21" s="21" t="s">
        <v>482</v>
      </c>
      <c r="AJ21" s="22" t="s">
        <v>482</v>
      </c>
      <c r="AK21" s="21" t="s">
        <v>482</v>
      </c>
      <c r="AL21" s="22" t="s">
        <v>482</v>
      </c>
      <c r="AM21" s="21" t="s">
        <v>482</v>
      </c>
      <c r="AN21" s="22" t="s">
        <v>482</v>
      </c>
      <c r="AO21" s="21" t="s">
        <v>482</v>
      </c>
      <c r="AP21" s="22" t="s">
        <v>482</v>
      </c>
      <c r="AQ21" s="21" t="s">
        <v>482</v>
      </c>
      <c r="AR21" s="22" t="s">
        <v>482</v>
      </c>
      <c r="AS21" s="21" t="s">
        <v>482</v>
      </c>
      <c r="AT21" s="22" t="s">
        <v>482</v>
      </c>
      <c r="AU21" s="21" t="s">
        <v>482</v>
      </c>
      <c r="AV21" s="22" t="s">
        <v>482</v>
      </c>
    </row>
    <row r="22" spans="1:4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c r="AC22" s="21" t="s">
        <v>482</v>
      </c>
      <c r="AD22" s="22" t="s">
        <v>482</v>
      </c>
      <c r="AE22" s="21" t="s">
        <v>482</v>
      </c>
      <c r="AF22" s="22" t="s">
        <v>482</v>
      </c>
      <c r="AG22" s="21" t="s">
        <v>482</v>
      </c>
      <c r="AH22" s="22" t="s">
        <v>482</v>
      </c>
      <c r="AI22" s="21" t="s">
        <v>482</v>
      </c>
      <c r="AJ22" s="22" t="s">
        <v>482</v>
      </c>
      <c r="AK22" s="21" t="s">
        <v>482</v>
      </c>
      <c r="AL22" s="22" t="s">
        <v>482</v>
      </c>
      <c r="AM22" s="21" t="s">
        <v>482</v>
      </c>
      <c r="AN22" s="22" t="s">
        <v>482</v>
      </c>
      <c r="AO22" s="21" t="s">
        <v>482</v>
      </c>
      <c r="AP22" s="22" t="s">
        <v>482</v>
      </c>
      <c r="AQ22" s="21" t="s">
        <v>482</v>
      </c>
      <c r="AR22" s="22" t="s">
        <v>482</v>
      </c>
      <c r="AS22" s="21" t="s">
        <v>482</v>
      </c>
      <c r="AT22" s="22" t="s">
        <v>482</v>
      </c>
      <c r="AU22" s="21" t="s">
        <v>482</v>
      </c>
      <c r="AV22" s="22" t="s">
        <v>482</v>
      </c>
    </row>
    <row r="23" spans="1:48">
      <c r="A23" s="15" t="s">
        <v>498</v>
      </c>
      <c r="B23" s="17" t="n">
        <v>11583</v>
      </c>
      <c r="C23" s="18">
        <f>(214.0/B23*100)</f>
        <v/>
      </c>
      <c r="D23" s="19" t="n">
        <v>11369</v>
      </c>
      <c r="E23" s="18" t="n">
        <v>448.23215661</v>
      </c>
      <c r="F23" s="20" t="n">
        <v>18.41588355</v>
      </c>
      <c r="G23" s="18" t="n">
        <v>529.33382341</v>
      </c>
      <c r="H23" s="20" t="n">
        <v>32.64153559</v>
      </c>
      <c r="I23" s="18" t="n">
        <v>521.43455438</v>
      </c>
      <c r="J23" s="20" t="n">
        <v>25.7200389</v>
      </c>
      <c r="K23" s="18" t="n">
        <v>448.37762803</v>
      </c>
      <c r="L23" s="20" t="n">
        <v>34.42454083</v>
      </c>
      <c r="M23" s="18" t="n">
        <v>526.95002103</v>
      </c>
      <c r="N23" s="20" t="n">
        <v>17.34038232</v>
      </c>
      <c r="O23" s="18" t="n">
        <v>492.62640855</v>
      </c>
      <c r="P23" s="20" t="n">
        <v>32.88267082</v>
      </c>
      <c r="Q23" s="18" t="n">
        <v>441.82404639</v>
      </c>
      <c r="R23" s="20" t="n">
        <v>17.97666516</v>
      </c>
      <c r="S23" s="18" t="n">
        <v>442.46680932</v>
      </c>
      <c r="T23" s="20" t="n">
        <v>31.92076756</v>
      </c>
      <c r="U23" s="18" t="n">
        <v>418.42013691</v>
      </c>
      <c r="V23" s="20" t="n">
        <v>48.74740294</v>
      </c>
      <c r="W23" s="18" t="n">
        <v>403.29353578</v>
      </c>
      <c r="X23" s="20" t="n">
        <v>22.49761561</v>
      </c>
      <c r="Y23" s="18" t="n">
        <v>449.09686988</v>
      </c>
      <c r="Z23" s="20" t="n">
        <v>21.80183306</v>
      </c>
      <c r="AA23" s="18" t="n">
        <v>436.91851198</v>
      </c>
      <c r="AB23" s="20" t="n">
        <v>33.02896574</v>
      </c>
      <c r="AC23" s="18" t="n">
        <v>391.4760696</v>
      </c>
      <c r="AD23" s="20" t="n">
        <v>36.78352091</v>
      </c>
      <c r="AE23" s="18" t="n">
        <v>398.60306266</v>
      </c>
      <c r="AF23" s="20" t="n">
        <v>23.63602442</v>
      </c>
      <c r="AG23" s="18" t="n">
        <v>435.970721</v>
      </c>
      <c r="AH23" s="20" t="n">
        <v>31.94186809</v>
      </c>
      <c r="AI23" s="18" t="n">
        <v>334.97156876</v>
      </c>
      <c r="AJ23" s="20" t="n">
        <v>94.26153975</v>
      </c>
      <c r="AK23" s="18" t="n">
        <v>420.30889185</v>
      </c>
      <c r="AL23" s="20" t="n">
        <v>43.74001706</v>
      </c>
      <c r="AM23" s="18" t="n">
        <v>487.31550141</v>
      </c>
      <c r="AN23" s="20" t="n">
        <v>2.81416725</v>
      </c>
      <c r="AO23" s="18" t="s">
        <v>481</v>
      </c>
      <c r="AP23" s="20" t="s">
        <v>481</v>
      </c>
      <c r="AQ23" s="18" t="s">
        <v>481</v>
      </c>
      <c r="AR23" s="20" t="s">
        <v>481</v>
      </c>
      <c r="AS23" s="18" t="s">
        <v>481</v>
      </c>
      <c r="AT23" s="20" t="s">
        <v>481</v>
      </c>
      <c r="AU23" s="18" t="n">
        <v>431.66966156</v>
      </c>
      <c r="AV23" s="20" t="n">
        <v>25.59197718</v>
      </c>
    </row>
    <row r="24" spans="1:4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c r="AC24" s="21" t="s">
        <v>482</v>
      </c>
      <c r="AD24" s="22" t="s">
        <v>482</v>
      </c>
      <c r="AE24" s="21" t="s">
        <v>482</v>
      </c>
      <c r="AF24" s="22" t="s">
        <v>482</v>
      </c>
      <c r="AG24" s="21" t="s">
        <v>482</v>
      </c>
      <c r="AH24" s="22" t="s">
        <v>482</v>
      </c>
      <c r="AI24" s="21" t="s">
        <v>482</v>
      </c>
      <c r="AJ24" s="22" t="s">
        <v>482</v>
      </c>
      <c r="AK24" s="21" t="s">
        <v>482</v>
      </c>
      <c r="AL24" s="22" t="s">
        <v>482</v>
      </c>
      <c r="AM24" s="21" t="s">
        <v>482</v>
      </c>
      <c r="AN24" s="22" t="s">
        <v>482</v>
      </c>
      <c r="AO24" s="21" t="s">
        <v>482</v>
      </c>
      <c r="AP24" s="22" t="s">
        <v>482</v>
      </c>
      <c r="AQ24" s="21" t="s">
        <v>482</v>
      </c>
      <c r="AR24" s="22" t="s">
        <v>482</v>
      </c>
      <c r="AS24" s="21" t="s">
        <v>482</v>
      </c>
      <c r="AT24" s="22" t="s">
        <v>482</v>
      </c>
      <c r="AU24" s="21" t="s">
        <v>482</v>
      </c>
      <c r="AV24" s="22" t="s">
        <v>482</v>
      </c>
    </row>
    <row r="25" spans="1:4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c r="AC25" s="21" t="s">
        <v>482</v>
      </c>
      <c r="AD25" s="22" t="s">
        <v>482</v>
      </c>
      <c r="AE25" s="21" t="s">
        <v>482</v>
      </c>
      <c r="AF25" s="22" t="s">
        <v>482</v>
      </c>
      <c r="AG25" s="21" t="s">
        <v>482</v>
      </c>
      <c r="AH25" s="22" t="s">
        <v>482</v>
      </c>
      <c r="AI25" s="21" t="s">
        <v>482</v>
      </c>
      <c r="AJ25" s="22" t="s">
        <v>482</v>
      </c>
      <c r="AK25" s="21" t="s">
        <v>482</v>
      </c>
      <c r="AL25" s="22" t="s">
        <v>482</v>
      </c>
      <c r="AM25" s="21" t="s">
        <v>482</v>
      </c>
      <c r="AN25" s="22" t="s">
        <v>482</v>
      </c>
      <c r="AO25" s="21" t="s">
        <v>482</v>
      </c>
      <c r="AP25" s="22" t="s">
        <v>482</v>
      </c>
      <c r="AQ25" s="21" t="s">
        <v>482</v>
      </c>
      <c r="AR25" s="22" t="s">
        <v>482</v>
      </c>
      <c r="AS25" s="21" t="s">
        <v>482</v>
      </c>
      <c r="AT25" s="22" t="s">
        <v>482</v>
      </c>
      <c r="AU25" s="21" t="s">
        <v>482</v>
      </c>
      <c r="AV25" s="22" t="s">
        <v>482</v>
      </c>
    </row>
    <row r="26" spans="1:4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c r="AC26" s="21" t="s">
        <v>482</v>
      </c>
      <c r="AD26" s="22" t="s">
        <v>482</v>
      </c>
      <c r="AE26" s="21" t="s">
        <v>482</v>
      </c>
      <c r="AF26" s="22" t="s">
        <v>482</v>
      </c>
      <c r="AG26" s="21" t="s">
        <v>482</v>
      </c>
      <c r="AH26" s="22" t="s">
        <v>482</v>
      </c>
      <c r="AI26" s="21" t="s">
        <v>482</v>
      </c>
      <c r="AJ26" s="22" t="s">
        <v>482</v>
      </c>
      <c r="AK26" s="21" t="s">
        <v>482</v>
      </c>
      <c r="AL26" s="22" t="s">
        <v>482</v>
      </c>
      <c r="AM26" s="21" t="s">
        <v>482</v>
      </c>
      <c r="AN26" s="22" t="s">
        <v>482</v>
      </c>
      <c r="AO26" s="21" t="s">
        <v>482</v>
      </c>
      <c r="AP26" s="22" t="s">
        <v>482</v>
      </c>
      <c r="AQ26" s="21" t="s">
        <v>482</v>
      </c>
      <c r="AR26" s="22" t="s">
        <v>482</v>
      </c>
      <c r="AS26" s="21" t="s">
        <v>482</v>
      </c>
      <c r="AT26" s="22" t="s">
        <v>482</v>
      </c>
      <c r="AU26" s="21" t="s">
        <v>482</v>
      </c>
      <c r="AV26" s="22" t="s">
        <v>482</v>
      </c>
    </row>
    <row r="27" spans="1:4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c r="AC27" s="21" t="s">
        <v>482</v>
      </c>
      <c r="AD27" s="22" t="s">
        <v>482</v>
      </c>
      <c r="AE27" s="21" t="s">
        <v>482</v>
      </c>
      <c r="AF27" s="22" t="s">
        <v>482</v>
      </c>
      <c r="AG27" s="21" t="s">
        <v>482</v>
      </c>
      <c r="AH27" s="22" t="s">
        <v>482</v>
      </c>
      <c r="AI27" s="21" t="s">
        <v>482</v>
      </c>
      <c r="AJ27" s="22" t="s">
        <v>482</v>
      </c>
      <c r="AK27" s="21" t="s">
        <v>482</v>
      </c>
      <c r="AL27" s="22" t="s">
        <v>482</v>
      </c>
      <c r="AM27" s="21" t="s">
        <v>482</v>
      </c>
      <c r="AN27" s="22" t="s">
        <v>482</v>
      </c>
      <c r="AO27" s="21" t="s">
        <v>482</v>
      </c>
      <c r="AP27" s="22" t="s">
        <v>482</v>
      </c>
      <c r="AQ27" s="21" t="s">
        <v>482</v>
      </c>
      <c r="AR27" s="22" t="s">
        <v>482</v>
      </c>
      <c r="AS27" s="21" t="s">
        <v>482</v>
      </c>
      <c r="AT27" s="22" t="s">
        <v>482</v>
      </c>
      <c r="AU27" s="21" t="s">
        <v>482</v>
      </c>
      <c r="AV27" s="22" t="s">
        <v>482</v>
      </c>
    </row>
    <row r="28" spans="1:4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c r="AC28" s="21" t="s">
        <v>482</v>
      </c>
      <c r="AD28" s="22" t="s">
        <v>482</v>
      </c>
      <c r="AE28" s="21" t="s">
        <v>482</v>
      </c>
      <c r="AF28" s="22" t="s">
        <v>482</v>
      </c>
      <c r="AG28" s="21" t="s">
        <v>482</v>
      </c>
      <c r="AH28" s="22" t="s">
        <v>482</v>
      </c>
      <c r="AI28" s="21" t="s">
        <v>482</v>
      </c>
      <c r="AJ28" s="22" t="s">
        <v>482</v>
      </c>
      <c r="AK28" s="21" t="s">
        <v>482</v>
      </c>
      <c r="AL28" s="22" t="s">
        <v>482</v>
      </c>
      <c r="AM28" s="21" t="s">
        <v>482</v>
      </c>
      <c r="AN28" s="22" t="s">
        <v>482</v>
      </c>
      <c r="AO28" s="21" t="s">
        <v>482</v>
      </c>
      <c r="AP28" s="22" t="s">
        <v>482</v>
      </c>
      <c r="AQ28" s="21" t="s">
        <v>482</v>
      </c>
      <c r="AR28" s="22" t="s">
        <v>482</v>
      </c>
      <c r="AS28" s="21" t="s">
        <v>482</v>
      </c>
      <c r="AT28" s="22" t="s">
        <v>482</v>
      </c>
      <c r="AU28" s="21" t="s">
        <v>482</v>
      </c>
      <c r="AV28" s="22" t="s">
        <v>482</v>
      </c>
    </row>
    <row r="29" spans="1:48">
      <c r="A29" s="15" t="s">
        <v>504</v>
      </c>
      <c r="B29" s="17" t="n">
        <v>5385</v>
      </c>
      <c r="C29" s="18">
        <f>(30.0/B29*100)</f>
        <v/>
      </c>
      <c r="D29" s="19" t="n">
        <v>5355</v>
      </c>
      <c r="E29" s="18" t="n">
        <v>487.81629368</v>
      </c>
      <c r="F29" s="20" t="n">
        <v>13.59924163</v>
      </c>
      <c r="G29" s="18" t="n">
        <v>533.4804061999999</v>
      </c>
      <c r="H29" s="20" t="n">
        <v>45.0486005</v>
      </c>
      <c r="I29" s="18" t="n">
        <v>439.69860694</v>
      </c>
      <c r="J29" s="20" t="n">
        <v>36.22539071</v>
      </c>
      <c r="K29" s="18" t="n">
        <v>498.40549203</v>
      </c>
      <c r="L29" s="20" t="n">
        <v>36.59764209</v>
      </c>
      <c r="M29" s="18" t="n">
        <v>531.43034788</v>
      </c>
      <c r="N29" s="20" t="n">
        <v>56.21609598</v>
      </c>
      <c r="O29" s="18" t="n">
        <v>404.76005015</v>
      </c>
      <c r="P29" s="20" t="n">
        <v>49.97486582</v>
      </c>
      <c r="Q29" s="18" t="n">
        <v>401.65523681</v>
      </c>
      <c r="R29" s="20" t="n">
        <v>44.61308286</v>
      </c>
      <c r="S29" s="18" t="n">
        <v>426.2527712</v>
      </c>
      <c r="T29" s="20" t="n">
        <v>33.45088645</v>
      </c>
      <c r="U29" s="18" t="n">
        <v>398.18933641</v>
      </c>
      <c r="V29" s="20" t="n">
        <v>42.20730288</v>
      </c>
      <c r="W29" s="18" t="n">
        <v>387.36898993</v>
      </c>
      <c r="X29" s="20" t="n">
        <v>48.57564415</v>
      </c>
      <c r="Y29" s="18" t="n">
        <v>530.53920436</v>
      </c>
      <c r="Z29" s="20" t="n">
        <v>41.89535634</v>
      </c>
      <c r="AA29" s="18" t="n">
        <v>396.73228384</v>
      </c>
      <c r="AB29" s="20" t="n">
        <v>78.45777004999999</v>
      </c>
      <c r="AC29" s="18" t="n">
        <v>517.15893157</v>
      </c>
      <c r="AD29" s="20" t="n">
        <v>66.40033438</v>
      </c>
      <c r="AE29" s="18" t="n">
        <v>437.10051811</v>
      </c>
      <c r="AF29" s="20" t="n">
        <v>43.91236516</v>
      </c>
      <c r="AG29" s="18" t="n">
        <v>439.99265101</v>
      </c>
      <c r="AH29" s="20" t="n">
        <v>75.83444856</v>
      </c>
      <c r="AI29" s="18" t="n">
        <v>432.42641471</v>
      </c>
      <c r="AJ29" s="20" t="n">
        <v>60.74616578</v>
      </c>
      <c r="AK29" s="18" t="n">
        <v>490.70827301</v>
      </c>
      <c r="AL29" s="20" t="n">
        <v>111.54164872</v>
      </c>
      <c r="AM29" s="18" t="n">
        <v>517.51980443</v>
      </c>
      <c r="AN29" s="20" t="n">
        <v>3.00780995</v>
      </c>
      <c r="AO29" s="18" t="s">
        <v>481</v>
      </c>
      <c r="AP29" s="20" t="s">
        <v>481</v>
      </c>
      <c r="AQ29" s="18" t="n">
        <v>312.41250141</v>
      </c>
      <c r="AR29" s="20" t="n">
        <v>62.61666854</v>
      </c>
      <c r="AS29" s="18" t="s">
        <v>481</v>
      </c>
      <c r="AT29" s="20" t="s">
        <v>481</v>
      </c>
      <c r="AU29" s="18" t="n">
        <v>435.79095739</v>
      </c>
      <c r="AV29" s="20" t="n">
        <v>27.48782993</v>
      </c>
    </row>
    <row r="30" spans="1:4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c r="AC30" s="21" t="s">
        <v>482</v>
      </c>
      <c r="AD30" s="22" t="s">
        <v>482</v>
      </c>
      <c r="AE30" s="21" t="s">
        <v>482</v>
      </c>
      <c r="AF30" s="22" t="s">
        <v>482</v>
      </c>
      <c r="AG30" s="21" t="s">
        <v>482</v>
      </c>
      <c r="AH30" s="22" t="s">
        <v>482</v>
      </c>
      <c r="AI30" s="21" t="s">
        <v>482</v>
      </c>
      <c r="AJ30" s="22" t="s">
        <v>482</v>
      </c>
      <c r="AK30" s="21" t="s">
        <v>482</v>
      </c>
      <c r="AL30" s="22" t="s">
        <v>482</v>
      </c>
      <c r="AM30" s="21" t="s">
        <v>482</v>
      </c>
      <c r="AN30" s="22" t="s">
        <v>482</v>
      </c>
      <c r="AO30" s="21" t="s">
        <v>482</v>
      </c>
      <c r="AP30" s="22" t="s">
        <v>482</v>
      </c>
      <c r="AQ30" s="21" t="s">
        <v>482</v>
      </c>
      <c r="AR30" s="22" t="s">
        <v>482</v>
      </c>
      <c r="AS30" s="21" t="s">
        <v>482</v>
      </c>
      <c r="AT30" s="22" t="s">
        <v>482</v>
      </c>
      <c r="AU30" s="21" t="s">
        <v>482</v>
      </c>
      <c r="AV30" s="22" t="s">
        <v>482</v>
      </c>
    </row>
    <row r="31" spans="1:4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c r="AC31" s="21" t="s">
        <v>482</v>
      </c>
      <c r="AD31" s="22" t="s">
        <v>482</v>
      </c>
      <c r="AE31" s="21" t="s">
        <v>482</v>
      </c>
      <c r="AF31" s="22" t="s">
        <v>482</v>
      </c>
      <c r="AG31" s="21" t="s">
        <v>482</v>
      </c>
      <c r="AH31" s="22" t="s">
        <v>482</v>
      </c>
      <c r="AI31" s="21" t="s">
        <v>482</v>
      </c>
      <c r="AJ31" s="22" t="s">
        <v>482</v>
      </c>
      <c r="AK31" s="21" t="s">
        <v>482</v>
      </c>
      <c r="AL31" s="22" t="s">
        <v>482</v>
      </c>
      <c r="AM31" s="21" t="s">
        <v>482</v>
      </c>
      <c r="AN31" s="22" t="s">
        <v>482</v>
      </c>
      <c r="AO31" s="21" t="s">
        <v>482</v>
      </c>
      <c r="AP31" s="22" t="s">
        <v>482</v>
      </c>
      <c r="AQ31" s="21" t="s">
        <v>482</v>
      </c>
      <c r="AR31" s="22" t="s">
        <v>482</v>
      </c>
      <c r="AS31" s="21" t="s">
        <v>482</v>
      </c>
      <c r="AT31" s="22" t="s">
        <v>482</v>
      </c>
      <c r="AU31" s="21" t="s">
        <v>482</v>
      </c>
      <c r="AV31" s="22" t="s">
        <v>482</v>
      </c>
    </row>
    <row r="32" spans="1:48">
      <c r="A32" s="15" t="s">
        <v>507</v>
      </c>
      <c r="B32" s="17" t="n">
        <v>4478</v>
      </c>
      <c r="C32" s="18">
        <f>(5.0/B32*100)</f>
        <v/>
      </c>
      <c r="D32" s="19" t="n">
        <v>4473</v>
      </c>
      <c r="E32" s="18" t="n">
        <v>411.35884278</v>
      </c>
      <c r="F32" s="20" t="n">
        <v>24.58937061</v>
      </c>
      <c r="G32" s="18" t="n">
        <v>446.16947278</v>
      </c>
      <c r="H32" s="20" t="n">
        <v>57.77110364</v>
      </c>
      <c r="I32" s="18" t="n">
        <v>473.44328066</v>
      </c>
      <c r="J32" s="20" t="n">
        <v>80.8812053</v>
      </c>
      <c r="K32" s="18" t="n">
        <v>498.89258103</v>
      </c>
      <c r="L32" s="20" t="n">
        <v>38.49867765</v>
      </c>
      <c r="M32" s="18" t="n">
        <v>485.9056</v>
      </c>
      <c r="N32" s="20" t="n">
        <v>58.54528415</v>
      </c>
      <c r="O32" s="18" t="n">
        <v>462.17873871</v>
      </c>
      <c r="P32" s="20" t="n">
        <v>48.19634526</v>
      </c>
      <c r="Q32" s="18" t="n">
        <v>398.4279</v>
      </c>
      <c r="R32" s="20" t="n">
        <v>43.1884251</v>
      </c>
      <c r="S32" s="18" t="s">
        <v>481</v>
      </c>
      <c r="T32" s="20" t="s">
        <v>481</v>
      </c>
      <c r="U32" s="18" t="n">
        <v>596.57698528</v>
      </c>
      <c r="V32" s="20" t="n">
        <v>36.06977983</v>
      </c>
      <c r="W32" s="18" t="n">
        <v>468.8315</v>
      </c>
      <c r="X32" s="20" t="n">
        <v>23.98035452</v>
      </c>
      <c r="Y32" s="18" t="n">
        <v>520.5650584799999</v>
      </c>
      <c r="Z32" s="20" t="n">
        <v>77.17104815</v>
      </c>
      <c r="AA32" s="18" t="n">
        <v>557.7877999999999</v>
      </c>
      <c r="AB32" s="20" t="n">
        <v>56.43120966</v>
      </c>
      <c r="AC32" s="18" t="n">
        <v>427.19779779</v>
      </c>
      <c r="AD32" s="20" t="n">
        <v>73.49778262</v>
      </c>
      <c r="AE32" s="18" t="s">
        <v>481</v>
      </c>
      <c r="AF32" s="20" t="s">
        <v>481</v>
      </c>
      <c r="AG32" s="18" t="s">
        <v>481</v>
      </c>
      <c r="AH32" s="20" t="s">
        <v>481</v>
      </c>
      <c r="AI32" s="18" t="n">
        <v>613.2309</v>
      </c>
      <c r="AJ32" s="20" t="n">
        <v>23.73465345</v>
      </c>
      <c r="AK32" s="18" t="n">
        <v>525.5763723699999</v>
      </c>
      <c r="AL32" s="20" t="n">
        <v>74.14829923000001</v>
      </c>
      <c r="AM32" s="18" t="n">
        <v>485.79501636</v>
      </c>
      <c r="AN32" s="20" t="n">
        <v>2.94580998</v>
      </c>
      <c r="AO32" s="18" t="s">
        <v>481</v>
      </c>
      <c r="AP32" s="20" t="s">
        <v>481</v>
      </c>
      <c r="AQ32" s="18" t="s">
        <v>481</v>
      </c>
      <c r="AR32" s="20" t="s">
        <v>481</v>
      </c>
      <c r="AS32" s="18" t="s">
        <v>481</v>
      </c>
      <c r="AT32" s="20" t="s">
        <v>481</v>
      </c>
      <c r="AU32" s="18" t="n">
        <v>358.62674642</v>
      </c>
      <c r="AV32" s="20" t="n">
        <v>48.38335018</v>
      </c>
    </row>
    <row r="33" spans="1:4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c r="AC33" s="21" t="s">
        <v>482</v>
      </c>
      <c r="AD33" s="22" t="s">
        <v>482</v>
      </c>
      <c r="AE33" s="21" t="s">
        <v>482</v>
      </c>
      <c r="AF33" s="22" t="s">
        <v>482</v>
      </c>
      <c r="AG33" s="21" t="s">
        <v>482</v>
      </c>
      <c r="AH33" s="22" t="s">
        <v>482</v>
      </c>
      <c r="AI33" s="21" t="s">
        <v>482</v>
      </c>
      <c r="AJ33" s="22" t="s">
        <v>482</v>
      </c>
      <c r="AK33" s="21" t="s">
        <v>482</v>
      </c>
      <c r="AL33" s="22" t="s">
        <v>482</v>
      </c>
      <c r="AM33" s="21" t="s">
        <v>482</v>
      </c>
      <c r="AN33" s="22" t="s">
        <v>482</v>
      </c>
      <c r="AO33" s="21" t="s">
        <v>482</v>
      </c>
      <c r="AP33" s="22" t="s">
        <v>482</v>
      </c>
      <c r="AQ33" s="21" t="s">
        <v>482</v>
      </c>
      <c r="AR33" s="22" t="s">
        <v>482</v>
      </c>
      <c r="AS33" s="21" t="s">
        <v>482</v>
      </c>
      <c r="AT33" s="22" t="s">
        <v>482</v>
      </c>
      <c r="AU33" s="21" t="s">
        <v>482</v>
      </c>
      <c r="AV33" s="22" t="s">
        <v>482</v>
      </c>
    </row>
    <row r="34" spans="1:48">
      <c r="A34" s="15" t="s">
        <v>509</v>
      </c>
      <c r="B34" s="17" t="n">
        <v>6350</v>
      </c>
      <c r="C34" s="18">
        <f>(35.0/B34*100)</f>
        <v/>
      </c>
      <c r="D34" s="19" t="n">
        <v>6315</v>
      </c>
      <c r="E34" s="18" t="n">
        <v>418.70320848</v>
      </c>
      <c r="F34" s="20" t="n">
        <v>26.0443451</v>
      </c>
      <c r="G34" s="18" t="n">
        <v>309.66547712</v>
      </c>
      <c r="H34" s="20" t="n">
        <v>54.6124388</v>
      </c>
      <c r="I34" s="18" t="n">
        <v>571.5116918</v>
      </c>
      <c r="J34" s="20" t="n">
        <v>38.33336814</v>
      </c>
      <c r="K34" s="18" t="n">
        <v>458.62983748</v>
      </c>
      <c r="L34" s="20" t="n">
        <v>68.19400837000001</v>
      </c>
      <c r="M34" s="18" t="n">
        <v>432.43578014</v>
      </c>
      <c r="N34" s="20" t="n">
        <v>91.09522260999999</v>
      </c>
      <c r="O34" s="18" t="n">
        <v>521.17116805</v>
      </c>
      <c r="P34" s="20" t="n">
        <v>40.75930407</v>
      </c>
      <c r="Q34" s="18" t="n">
        <v>301.58506931</v>
      </c>
      <c r="R34" s="20" t="n">
        <v>129.07943678</v>
      </c>
      <c r="S34" s="18" t="n">
        <v>297.32975973</v>
      </c>
      <c r="T34" s="20" t="n">
        <v>100.78150842</v>
      </c>
      <c r="U34" s="18" t="n">
        <v>358.0452385</v>
      </c>
      <c r="V34" s="20" t="n">
        <v>83.38736360999999</v>
      </c>
      <c r="W34" s="18" t="n">
        <v>536.9213870900001</v>
      </c>
      <c r="X34" s="20" t="n">
        <v>100.08159727</v>
      </c>
      <c r="Y34" s="18" t="n">
        <v>314.70058808</v>
      </c>
      <c r="Z34" s="20" t="n">
        <v>59.64893473</v>
      </c>
      <c r="AA34" s="18" t="s">
        <v>481</v>
      </c>
      <c r="AB34" s="20" t="s">
        <v>481</v>
      </c>
      <c r="AC34" s="18" t="n">
        <v>491.54068538</v>
      </c>
      <c r="AD34" s="20" t="n">
        <v>73.29692593999999</v>
      </c>
      <c r="AE34" s="18" t="n">
        <v>497.4067</v>
      </c>
      <c r="AF34" s="20" t="n">
        <v>82.64533290999999</v>
      </c>
      <c r="AG34" s="18" t="n">
        <v>508.41813513</v>
      </c>
      <c r="AH34" s="20" t="n">
        <v>57.42665873</v>
      </c>
      <c r="AI34" s="18" t="n">
        <v>483.18449116</v>
      </c>
      <c r="AJ34" s="20" t="n">
        <v>57.14167287</v>
      </c>
      <c r="AK34" s="18" t="n">
        <v>446.98962655</v>
      </c>
      <c r="AL34" s="20" t="n">
        <v>59.61953238</v>
      </c>
      <c r="AM34" s="18" t="n">
        <v>446.53922547</v>
      </c>
      <c r="AN34" s="20" t="n">
        <v>4.03662994</v>
      </c>
      <c r="AO34" s="18" t="s">
        <v>481</v>
      </c>
      <c r="AP34" s="20" t="s">
        <v>481</v>
      </c>
      <c r="AQ34" s="18" t="n">
        <v>425.79595373</v>
      </c>
      <c r="AR34" s="20" t="n">
        <v>68.66277131</v>
      </c>
      <c r="AS34" s="18" t="s">
        <v>481</v>
      </c>
      <c r="AT34" s="20" t="s">
        <v>481</v>
      </c>
      <c r="AU34" s="18" t="n">
        <v>323.41350919</v>
      </c>
      <c r="AV34" s="20" t="n">
        <v>36.84761533</v>
      </c>
    </row>
    <row r="35" spans="1:4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c r="AC35" s="21" t="s">
        <v>482</v>
      </c>
      <c r="AD35" s="22" t="s">
        <v>482</v>
      </c>
      <c r="AE35" s="21" t="s">
        <v>482</v>
      </c>
      <c r="AF35" s="22" t="s">
        <v>482</v>
      </c>
      <c r="AG35" s="21" t="s">
        <v>482</v>
      </c>
      <c r="AH35" s="22" t="s">
        <v>482</v>
      </c>
      <c r="AI35" s="21" t="s">
        <v>482</v>
      </c>
      <c r="AJ35" s="22" t="s">
        <v>482</v>
      </c>
      <c r="AK35" s="21" t="s">
        <v>482</v>
      </c>
      <c r="AL35" s="22" t="s">
        <v>482</v>
      </c>
      <c r="AM35" s="21" t="s">
        <v>482</v>
      </c>
      <c r="AN35" s="22" t="s">
        <v>482</v>
      </c>
      <c r="AO35" s="21" t="s">
        <v>482</v>
      </c>
      <c r="AP35" s="22" t="s">
        <v>482</v>
      </c>
      <c r="AQ35" s="21" t="s">
        <v>482</v>
      </c>
      <c r="AR35" s="22" t="s">
        <v>482</v>
      </c>
      <c r="AS35" s="21" t="s">
        <v>482</v>
      </c>
      <c r="AT35" s="22" t="s">
        <v>482</v>
      </c>
      <c r="AU35" s="21" t="s">
        <v>482</v>
      </c>
      <c r="AV35" s="22" t="s">
        <v>482</v>
      </c>
    </row>
    <row r="36" spans="1:48">
      <c r="A36" s="15" t="s">
        <v>511</v>
      </c>
      <c r="B36" s="17" t="n">
        <v>6736</v>
      </c>
      <c r="C36" s="18">
        <f>(26.0/B36*100)</f>
        <v/>
      </c>
      <c r="D36" s="19" t="n">
        <v>6710</v>
      </c>
      <c r="E36" s="18" t="n">
        <v>454.46828584</v>
      </c>
      <c r="F36" s="20" t="n">
        <v>17.30972866</v>
      </c>
      <c r="G36" s="18" t="n">
        <v>432.96252573</v>
      </c>
      <c r="H36" s="20" t="n">
        <v>20.72004383</v>
      </c>
      <c r="I36" s="18" t="n">
        <v>463.83986658</v>
      </c>
      <c r="J36" s="20" t="n">
        <v>15.05642186</v>
      </c>
      <c r="K36" s="18" t="n">
        <v>442.37488859</v>
      </c>
      <c r="L36" s="20" t="n">
        <v>18.77619093</v>
      </c>
      <c r="M36" s="18" t="n">
        <v>475.53462257</v>
      </c>
      <c r="N36" s="20" t="n">
        <v>17.16835716</v>
      </c>
      <c r="O36" s="18" t="n">
        <v>445.0247402</v>
      </c>
      <c r="P36" s="20" t="n">
        <v>16.20591638</v>
      </c>
      <c r="Q36" s="18" t="n">
        <v>460.58789696</v>
      </c>
      <c r="R36" s="20" t="n">
        <v>17.59926654</v>
      </c>
      <c r="S36" s="18" t="n">
        <v>434.02997979</v>
      </c>
      <c r="T36" s="20" t="n">
        <v>18.56657422</v>
      </c>
      <c r="U36" s="18" t="n">
        <v>443.41947877</v>
      </c>
      <c r="V36" s="20" t="n">
        <v>18.82418897</v>
      </c>
      <c r="W36" s="18" t="n">
        <v>444.88401672</v>
      </c>
      <c r="X36" s="20" t="n">
        <v>22.37849244</v>
      </c>
      <c r="Y36" s="18" t="n">
        <v>412.24046298</v>
      </c>
      <c r="Z36" s="20" t="n">
        <v>21.98028109</v>
      </c>
      <c r="AA36" s="18" t="n">
        <v>393.33210133</v>
      </c>
      <c r="AB36" s="20" t="n">
        <v>30.22744082</v>
      </c>
      <c r="AC36" s="18" t="n">
        <v>465.72411075</v>
      </c>
      <c r="AD36" s="20" t="n">
        <v>39.09843273</v>
      </c>
      <c r="AE36" s="18" t="n">
        <v>359.06718925</v>
      </c>
      <c r="AF36" s="20" t="n">
        <v>29.29603353</v>
      </c>
      <c r="AG36" s="18" t="n">
        <v>376.17373962</v>
      </c>
      <c r="AH36" s="20" t="n">
        <v>37.27677444</v>
      </c>
      <c r="AI36" s="18" t="n">
        <v>362.13166991</v>
      </c>
      <c r="AJ36" s="20" t="n">
        <v>35.6316029</v>
      </c>
      <c r="AK36" s="18" t="n">
        <v>309.32126553</v>
      </c>
      <c r="AL36" s="20" t="n">
        <v>36.1854402</v>
      </c>
      <c r="AM36" s="18" t="n">
        <v>472.47325225</v>
      </c>
      <c r="AN36" s="20" t="n">
        <v>3.18344327</v>
      </c>
      <c r="AO36" s="18" t="s">
        <v>481</v>
      </c>
      <c r="AP36" s="20" t="s">
        <v>481</v>
      </c>
      <c r="AQ36" s="18" t="s">
        <v>481</v>
      </c>
      <c r="AR36" s="20" t="s">
        <v>481</v>
      </c>
      <c r="AS36" s="18" t="s">
        <v>481</v>
      </c>
      <c r="AT36" s="20" t="s">
        <v>481</v>
      </c>
      <c r="AU36" s="18" t="n">
        <v>344.94567176</v>
      </c>
      <c r="AV36" s="20" t="n">
        <v>60.63554084</v>
      </c>
    </row>
    <row r="37" spans="1:4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c r="AC37" s="21" t="s">
        <v>482</v>
      </c>
      <c r="AD37" s="22" t="s">
        <v>482</v>
      </c>
      <c r="AE37" s="21" t="s">
        <v>482</v>
      </c>
      <c r="AF37" s="22" t="s">
        <v>482</v>
      </c>
      <c r="AG37" s="21" t="s">
        <v>482</v>
      </c>
      <c r="AH37" s="22" t="s">
        <v>482</v>
      </c>
      <c r="AI37" s="21" t="s">
        <v>482</v>
      </c>
      <c r="AJ37" s="22" t="s">
        <v>482</v>
      </c>
      <c r="AK37" s="21" t="s">
        <v>482</v>
      </c>
      <c r="AL37" s="22" t="s">
        <v>482</v>
      </c>
      <c r="AM37" s="21" t="s">
        <v>482</v>
      </c>
      <c r="AN37" s="22" t="s">
        <v>482</v>
      </c>
      <c r="AO37" s="21" t="s">
        <v>482</v>
      </c>
      <c r="AP37" s="22" t="s">
        <v>482</v>
      </c>
      <c r="AQ37" s="21" t="s">
        <v>482</v>
      </c>
      <c r="AR37" s="22" t="s">
        <v>482</v>
      </c>
      <c r="AS37" s="21" t="s">
        <v>482</v>
      </c>
      <c r="AT37" s="22" t="s">
        <v>482</v>
      </c>
      <c r="AU37" s="21" t="s">
        <v>482</v>
      </c>
      <c r="AV37" s="22" t="s">
        <v>482</v>
      </c>
    </row>
    <row r="38" spans="1:4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c r="AC38" s="21" t="s">
        <v>482</v>
      </c>
      <c r="AD38" s="22" t="s">
        <v>482</v>
      </c>
      <c r="AE38" s="21" t="s">
        <v>482</v>
      </c>
      <c r="AF38" s="22" t="s">
        <v>482</v>
      </c>
      <c r="AG38" s="21" t="s">
        <v>482</v>
      </c>
      <c r="AH38" s="22" t="s">
        <v>482</v>
      </c>
      <c r="AI38" s="21" t="s">
        <v>482</v>
      </c>
      <c r="AJ38" s="22" t="s">
        <v>482</v>
      </c>
      <c r="AK38" s="21" t="s">
        <v>482</v>
      </c>
      <c r="AL38" s="22" t="s">
        <v>482</v>
      </c>
      <c r="AM38" s="21" t="s">
        <v>482</v>
      </c>
      <c r="AN38" s="22" t="s">
        <v>482</v>
      </c>
      <c r="AO38" s="21" t="s">
        <v>482</v>
      </c>
      <c r="AP38" s="22" t="s">
        <v>482</v>
      </c>
      <c r="AQ38" s="21" t="s">
        <v>482</v>
      </c>
      <c r="AR38" s="22" t="s">
        <v>482</v>
      </c>
      <c r="AS38" s="21" t="s">
        <v>482</v>
      </c>
      <c r="AT38" s="22" t="s">
        <v>482</v>
      </c>
      <c r="AU38" s="21" t="s">
        <v>482</v>
      </c>
      <c r="AV38" s="22" t="s">
        <v>482</v>
      </c>
    </row>
    <row r="39" spans="1:4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c r="AC39" s="21" t="s">
        <v>482</v>
      </c>
      <c r="AD39" s="22" t="s">
        <v>482</v>
      </c>
      <c r="AE39" s="21" t="s">
        <v>482</v>
      </c>
      <c r="AF39" s="22" t="s">
        <v>482</v>
      </c>
      <c r="AG39" s="21" t="s">
        <v>482</v>
      </c>
      <c r="AH39" s="22" t="s">
        <v>482</v>
      </c>
      <c r="AI39" s="21" t="s">
        <v>482</v>
      </c>
      <c r="AJ39" s="22" t="s">
        <v>482</v>
      </c>
      <c r="AK39" s="21" t="s">
        <v>482</v>
      </c>
      <c r="AL39" s="22" t="s">
        <v>482</v>
      </c>
      <c r="AM39" s="21" t="s">
        <v>482</v>
      </c>
      <c r="AN39" s="22" t="s">
        <v>482</v>
      </c>
      <c r="AO39" s="21" t="s">
        <v>482</v>
      </c>
      <c r="AP39" s="22" t="s">
        <v>482</v>
      </c>
      <c r="AQ39" s="21" t="s">
        <v>482</v>
      </c>
      <c r="AR39" s="22" t="s">
        <v>482</v>
      </c>
      <c r="AS39" s="21" t="s">
        <v>482</v>
      </c>
      <c r="AT39" s="22" t="s">
        <v>482</v>
      </c>
      <c r="AU39" s="21" t="s">
        <v>482</v>
      </c>
      <c r="AV39" s="22" t="s">
        <v>482</v>
      </c>
    </row>
    <row r="40" spans="1:4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c r="AC40" s="21" t="s">
        <v>482</v>
      </c>
      <c r="AD40" s="22" t="s">
        <v>482</v>
      </c>
      <c r="AE40" s="21" t="s">
        <v>482</v>
      </c>
      <c r="AF40" s="22" t="s">
        <v>482</v>
      </c>
      <c r="AG40" s="21" t="s">
        <v>482</v>
      </c>
      <c r="AH40" s="22" t="s">
        <v>482</v>
      </c>
      <c r="AI40" s="21" t="s">
        <v>482</v>
      </c>
      <c r="AJ40" s="22" t="s">
        <v>482</v>
      </c>
      <c r="AK40" s="21" t="s">
        <v>482</v>
      </c>
      <c r="AL40" s="22" t="s">
        <v>482</v>
      </c>
      <c r="AM40" s="21" t="s">
        <v>482</v>
      </c>
      <c r="AN40" s="22" t="s">
        <v>482</v>
      </c>
      <c r="AO40" s="21" t="s">
        <v>482</v>
      </c>
      <c r="AP40" s="22" t="s">
        <v>482</v>
      </c>
      <c r="AQ40" s="21" t="s">
        <v>482</v>
      </c>
      <c r="AR40" s="22" t="s">
        <v>482</v>
      </c>
      <c r="AS40" s="21" t="s">
        <v>482</v>
      </c>
      <c r="AT40" s="22" t="s">
        <v>482</v>
      </c>
      <c r="AU40" s="21" t="s">
        <v>482</v>
      </c>
      <c r="AV40" s="22" t="s">
        <v>482</v>
      </c>
    </row>
    <row r="41" spans="1:48">
      <c r="A41" s="15" t="s">
        <v>516</v>
      </c>
      <c r="B41" s="17" t="n">
        <v>5712</v>
      </c>
      <c r="C41" s="18">
        <f>(38.0/B41*100)</f>
        <v/>
      </c>
      <c r="D41" s="19" t="n">
        <v>5674</v>
      </c>
      <c r="E41" s="18" t="n">
        <v>462.11023277</v>
      </c>
      <c r="F41" s="20" t="n">
        <v>10.37260822</v>
      </c>
      <c r="G41" s="18" t="n">
        <v>482.60156637</v>
      </c>
      <c r="H41" s="20" t="n">
        <v>36.47769078</v>
      </c>
      <c r="I41" s="18" t="n">
        <v>455.38559226</v>
      </c>
      <c r="J41" s="20" t="n">
        <v>30.53122857</v>
      </c>
      <c r="K41" s="18" t="n">
        <v>466.75321648</v>
      </c>
      <c r="L41" s="20" t="n">
        <v>21.32513412</v>
      </c>
      <c r="M41" s="18" t="n">
        <v>509.3426137</v>
      </c>
      <c r="N41" s="20" t="n">
        <v>22.79132127</v>
      </c>
      <c r="O41" s="18" t="n">
        <v>453.9105307</v>
      </c>
      <c r="P41" s="20" t="n">
        <v>23.39323596</v>
      </c>
      <c r="Q41" s="18" t="n">
        <v>442.12129969</v>
      </c>
      <c r="R41" s="20" t="n">
        <v>32.74923326</v>
      </c>
      <c r="S41" s="18" t="n">
        <v>526.8821635100001</v>
      </c>
      <c r="T41" s="20" t="n">
        <v>30.38754504</v>
      </c>
      <c r="U41" s="18" t="n">
        <v>463.67625303</v>
      </c>
      <c r="V41" s="20" t="n">
        <v>27.88014846</v>
      </c>
      <c r="W41" s="18" t="n">
        <v>472.47879049</v>
      </c>
      <c r="X41" s="20" t="n">
        <v>29.68949965</v>
      </c>
      <c r="Y41" s="18" t="n">
        <v>413.13368649</v>
      </c>
      <c r="Z41" s="20" t="n">
        <v>45.08040655</v>
      </c>
      <c r="AA41" s="18" t="n">
        <v>459.19939276</v>
      </c>
      <c r="AB41" s="20" t="n">
        <v>30.52802215</v>
      </c>
      <c r="AC41" s="18" t="n">
        <v>372.27298551</v>
      </c>
      <c r="AD41" s="20" t="n">
        <v>27.68795185</v>
      </c>
      <c r="AE41" s="18" t="n">
        <v>467.46747167</v>
      </c>
      <c r="AF41" s="20" t="n">
        <v>53.34229648</v>
      </c>
      <c r="AG41" s="18" t="n">
        <v>408.09388283</v>
      </c>
      <c r="AH41" s="20" t="n">
        <v>21.34454331</v>
      </c>
      <c r="AI41" s="18" t="n">
        <v>386.195323</v>
      </c>
      <c r="AJ41" s="20" t="n">
        <v>22.03576703</v>
      </c>
      <c r="AK41" s="18" t="n">
        <v>381.37732819</v>
      </c>
      <c r="AL41" s="20" t="n">
        <v>33.25396291</v>
      </c>
      <c r="AM41" s="18" t="n">
        <v>492.93202623</v>
      </c>
      <c r="AN41" s="20" t="n">
        <v>3.59759073</v>
      </c>
      <c r="AO41" s="18" t="s">
        <v>481</v>
      </c>
      <c r="AP41" s="20" t="s">
        <v>481</v>
      </c>
      <c r="AQ41" s="18" t="n">
        <v>394.70031876</v>
      </c>
      <c r="AR41" s="20" t="n">
        <v>62.09586627</v>
      </c>
      <c r="AS41" s="18" t="s">
        <v>481</v>
      </c>
      <c r="AT41" s="20" t="s">
        <v>481</v>
      </c>
      <c r="AU41" s="18" t="n">
        <v>408.62480819</v>
      </c>
      <c r="AV41" s="20" t="n">
        <v>22.78289719</v>
      </c>
    </row>
    <row r="42" spans="1:4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c r="AC44" s="21" t="s">
        <v>482</v>
      </c>
      <c r="AD44" s="22" t="s">
        <v>482</v>
      </c>
      <c r="AE44" s="21" t="s">
        <v>482</v>
      </c>
      <c r="AF44" s="22" t="s">
        <v>482</v>
      </c>
      <c r="AG44" s="21" t="s">
        <v>482</v>
      </c>
      <c r="AH44" s="22" t="s">
        <v>482</v>
      </c>
      <c r="AI44" s="21" t="s">
        <v>482</v>
      </c>
      <c r="AJ44" s="22" t="s">
        <v>482</v>
      </c>
      <c r="AK44" s="21" t="s">
        <v>482</v>
      </c>
      <c r="AL44" s="22" t="s">
        <v>482</v>
      </c>
      <c r="AM44" s="21" t="s">
        <v>482</v>
      </c>
      <c r="AN44" s="22" t="s">
        <v>482</v>
      </c>
      <c r="AO44" s="21" t="s">
        <v>482</v>
      </c>
      <c r="AP44" s="22" t="s">
        <v>482</v>
      </c>
      <c r="AQ44" s="21" t="s">
        <v>482</v>
      </c>
      <c r="AR44" s="22" t="s">
        <v>482</v>
      </c>
      <c r="AS44" s="21" t="s">
        <v>482</v>
      </c>
      <c r="AT44" s="22" t="s">
        <v>482</v>
      </c>
      <c r="AU44" s="21" t="s">
        <v>482</v>
      </c>
      <c r="AV44" s="22" t="s">
        <v>482</v>
      </c>
    </row>
    <row r="45" spans="1:4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c r="AC45" s="21" t="s">
        <v>482</v>
      </c>
      <c r="AD45" s="22" t="s">
        <v>482</v>
      </c>
      <c r="AE45" s="21" t="s">
        <v>482</v>
      </c>
      <c r="AF45" s="22" t="s">
        <v>482</v>
      </c>
      <c r="AG45" s="21" t="s">
        <v>482</v>
      </c>
      <c r="AH45" s="22" t="s">
        <v>482</v>
      </c>
      <c r="AI45" s="21" t="s">
        <v>482</v>
      </c>
      <c r="AJ45" s="22" t="s">
        <v>482</v>
      </c>
      <c r="AK45" s="21" t="s">
        <v>482</v>
      </c>
      <c r="AL45" s="22" t="s">
        <v>482</v>
      </c>
      <c r="AM45" s="21" t="s">
        <v>482</v>
      </c>
      <c r="AN45" s="22" t="s">
        <v>482</v>
      </c>
      <c r="AO45" s="21" t="s">
        <v>482</v>
      </c>
      <c r="AP45" s="22" t="s">
        <v>482</v>
      </c>
      <c r="AQ45" s="21" t="s">
        <v>482</v>
      </c>
      <c r="AR45" s="22" t="s">
        <v>482</v>
      </c>
      <c r="AS45" s="21" t="s">
        <v>482</v>
      </c>
      <c r="AT45" s="22" t="s">
        <v>482</v>
      </c>
      <c r="AU45" s="21" t="s">
        <v>482</v>
      </c>
      <c r="AV45" s="22" t="s">
        <v>482</v>
      </c>
    </row>
    <row r="46" spans="1:48">
      <c r="A46" s="15" t="s">
        <v>521</v>
      </c>
      <c r="B46" s="17" t="n">
        <v>23141</v>
      </c>
      <c r="C46" s="18">
        <f>(1160.0/B46*100)</f>
        <v/>
      </c>
      <c r="D46" s="19" t="n">
        <v>21981</v>
      </c>
      <c r="E46" s="18" t="n">
        <v>361.34005085</v>
      </c>
      <c r="F46" s="20" t="n">
        <v>11.47986759</v>
      </c>
      <c r="G46" s="18" t="n">
        <v>278.39977645</v>
      </c>
      <c r="H46" s="20" t="n">
        <v>40.93842356</v>
      </c>
      <c r="I46" s="18" t="n">
        <v>344.84727199</v>
      </c>
      <c r="J46" s="20" t="n">
        <v>39.46912257</v>
      </c>
      <c r="K46" s="18" t="n">
        <v>301.01929342</v>
      </c>
      <c r="L46" s="20" t="n">
        <v>46.76188779</v>
      </c>
      <c r="M46" s="18" t="n">
        <v>358.20133095</v>
      </c>
      <c r="N46" s="20" t="n">
        <v>54.61553297</v>
      </c>
      <c r="O46" s="18" t="n">
        <v>363.36764604</v>
      </c>
      <c r="P46" s="20" t="n">
        <v>52.02352338</v>
      </c>
      <c r="Q46" s="18" t="n">
        <v>319.88522799</v>
      </c>
      <c r="R46" s="20" t="n">
        <v>62.47113693</v>
      </c>
      <c r="S46" s="18" t="n">
        <v>228.95404993</v>
      </c>
      <c r="T46" s="20" t="n">
        <v>46.17988142</v>
      </c>
      <c r="U46" s="18" t="n">
        <v>247.61797569</v>
      </c>
      <c r="V46" s="20" t="n">
        <v>80.89146859</v>
      </c>
      <c r="W46" s="18" t="n">
        <v>306.07219497</v>
      </c>
      <c r="X46" s="20" t="n">
        <v>73.07523684</v>
      </c>
      <c r="Y46" s="18" t="n">
        <v>350.6469176</v>
      </c>
      <c r="Z46" s="20" t="n">
        <v>63.02954394</v>
      </c>
      <c r="AA46" s="18" t="n">
        <v>258.63823376</v>
      </c>
      <c r="AB46" s="20" t="n">
        <v>74.65491331</v>
      </c>
      <c r="AC46" s="18" t="n">
        <v>230.12492302</v>
      </c>
      <c r="AD46" s="20" t="n">
        <v>54.74783733</v>
      </c>
      <c r="AE46" s="18" t="n">
        <v>227.64354371</v>
      </c>
      <c r="AF46" s="20" t="n">
        <v>46.84723096</v>
      </c>
      <c r="AG46" s="18" t="n">
        <v>224.44889245</v>
      </c>
      <c r="AH46" s="20" t="n">
        <v>70.31289472</v>
      </c>
      <c r="AI46" s="18" t="n">
        <v>240.94631477</v>
      </c>
      <c r="AJ46" s="20" t="n">
        <v>37.16640076</v>
      </c>
      <c r="AK46" s="18" t="n">
        <v>295.73336945</v>
      </c>
      <c r="AL46" s="20" t="n">
        <v>42.86200235</v>
      </c>
      <c r="AM46" s="18" t="n">
        <v>396.21124011</v>
      </c>
      <c r="AN46" s="20" t="n">
        <v>3.82066018</v>
      </c>
      <c r="AO46" s="18" t="s">
        <v>481</v>
      </c>
      <c r="AP46" s="20" t="s">
        <v>481</v>
      </c>
      <c r="AQ46" s="18" t="s">
        <v>481</v>
      </c>
      <c r="AR46" s="20" t="s">
        <v>481</v>
      </c>
      <c r="AS46" s="18" t="s">
        <v>481</v>
      </c>
      <c r="AT46" s="20" t="s">
        <v>481</v>
      </c>
      <c r="AU46" s="18" t="n">
        <v>339.49945919</v>
      </c>
      <c r="AV46" s="20" t="n">
        <v>9.641366359999999</v>
      </c>
    </row>
    <row r="47" spans="1:4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c r="AC47" s="21" t="s">
        <v>482</v>
      </c>
      <c r="AD47" s="22" t="s">
        <v>482</v>
      </c>
      <c r="AE47" s="21" t="s">
        <v>482</v>
      </c>
      <c r="AF47" s="22" t="s">
        <v>482</v>
      </c>
      <c r="AG47" s="21" t="s">
        <v>482</v>
      </c>
      <c r="AH47" s="22" t="s">
        <v>482</v>
      </c>
      <c r="AI47" s="21" t="s">
        <v>482</v>
      </c>
      <c r="AJ47" s="22" t="s">
        <v>482</v>
      </c>
      <c r="AK47" s="21" t="s">
        <v>482</v>
      </c>
      <c r="AL47" s="22" t="s">
        <v>482</v>
      </c>
      <c r="AM47" s="21" t="s">
        <v>482</v>
      </c>
      <c r="AN47" s="22" t="s">
        <v>482</v>
      </c>
      <c r="AO47" s="21" t="s">
        <v>482</v>
      </c>
      <c r="AP47" s="22" t="s">
        <v>482</v>
      </c>
      <c r="AQ47" s="21" t="s">
        <v>482</v>
      </c>
      <c r="AR47" s="22" t="s">
        <v>482</v>
      </c>
      <c r="AS47" s="21" t="s">
        <v>482</v>
      </c>
      <c r="AT47" s="22" t="s">
        <v>482</v>
      </c>
      <c r="AU47" s="21" t="s">
        <v>482</v>
      </c>
      <c r="AV47" s="22" t="s">
        <v>482</v>
      </c>
    </row>
    <row r="48" spans="1:48">
      <c r="A48" s="15" t="s">
        <v>523</v>
      </c>
      <c r="B48" s="17" t="n">
        <v>9841</v>
      </c>
      <c r="C48" s="18">
        <f>(7.0/B48*100)</f>
        <v/>
      </c>
      <c r="D48" s="19" t="n">
        <v>9834</v>
      </c>
      <c r="E48" s="18" t="n">
        <v>555.78963172</v>
      </c>
      <c r="F48" s="20" t="n">
        <v>11.72813907</v>
      </c>
      <c r="G48" s="18" t="n">
        <v>576.01778739</v>
      </c>
      <c r="H48" s="20" t="n">
        <v>35.28754454</v>
      </c>
      <c r="I48" s="18" t="n">
        <v>549.21111295</v>
      </c>
      <c r="J48" s="20" t="n">
        <v>20.35159052</v>
      </c>
      <c r="K48" s="18" t="n">
        <v>554.81603419</v>
      </c>
      <c r="L48" s="20" t="n">
        <v>31.30770971</v>
      </c>
      <c r="M48" s="18" t="n">
        <v>617.20427736</v>
      </c>
      <c r="N48" s="20" t="n">
        <v>31.36135782</v>
      </c>
      <c r="O48" s="18" t="n">
        <v>545.96909569</v>
      </c>
      <c r="P48" s="20" t="n">
        <v>31.16081154</v>
      </c>
      <c r="Q48" s="18" t="n">
        <v>606.84300493</v>
      </c>
      <c r="R48" s="20" t="n">
        <v>21.68789454</v>
      </c>
      <c r="S48" s="18" t="n">
        <v>572.20984004</v>
      </c>
      <c r="T48" s="20" t="n">
        <v>21.64630916</v>
      </c>
      <c r="U48" s="18" t="n">
        <v>570.03120374</v>
      </c>
      <c r="V48" s="20" t="n">
        <v>19.74480655</v>
      </c>
      <c r="W48" s="18" t="n">
        <v>544.15903229</v>
      </c>
      <c r="X48" s="20" t="n">
        <v>22.92377327</v>
      </c>
      <c r="Y48" s="18" t="n">
        <v>572.81310863</v>
      </c>
      <c r="Z48" s="20" t="n">
        <v>25.8533635</v>
      </c>
      <c r="AA48" s="18" t="n">
        <v>549.73990095</v>
      </c>
      <c r="AB48" s="20" t="n">
        <v>35.03043263</v>
      </c>
      <c r="AC48" s="18" t="n">
        <v>541.34835445</v>
      </c>
      <c r="AD48" s="20" t="n">
        <v>20.82842941</v>
      </c>
      <c r="AE48" s="18" t="n">
        <v>499.69006366</v>
      </c>
      <c r="AF48" s="20" t="n">
        <v>29.25345499</v>
      </c>
      <c r="AG48" s="18" t="n">
        <v>608.12910434</v>
      </c>
      <c r="AH48" s="20" t="n">
        <v>19.23806738</v>
      </c>
      <c r="AI48" s="18" t="n">
        <v>510.49871982</v>
      </c>
      <c r="AJ48" s="20" t="n">
        <v>33.01404832</v>
      </c>
      <c r="AK48" s="18" t="n">
        <v>452.45467857</v>
      </c>
      <c r="AL48" s="20" t="n">
        <v>26.15379232</v>
      </c>
      <c r="AM48" s="18" t="n">
        <v>568.46964252</v>
      </c>
      <c r="AN48" s="20" t="n">
        <v>6.06859829</v>
      </c>
      <c r="AO48" s="18" t="s">
        <v>481</v>
      </c>
      <c r="AP48" s="20" t="s">
        <v>481</v>
      </c>
      <c r="AQ48" s="18" t="s">
        <v>481</v>
      </c>
      <c r="AR48" s="20" t="s">
        <v>481</v>
      </c>
      <c r="AS48" s="18" t="s">
        <v>481</v>
      </c>
      <c r="AT48" s="20" t="s">
        <v>481</v>
      </c>
      <c r="AU48" s="18" t="n">
        <v>545.9017436300001</v>
      </c>
      <c r="AV48" s="20" t="n">
        <v>38.0752899</v>
      </c>
    </row>
    <row r="49" spans="1:4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c r="AC49" s="21" t="s">
        <v>482</v>
      </c>
      <c r="AD49" s="22" t="s">
        <v>482</v>
      </c>
      <c r="AE49" s="21" t="s">
        <v>482</v>
      </c>
      <c r="AF49" s="22" t="s">
        <v>482</v>
      </c>
      <c r="AG49" s="21" t="s">
        <v>482</v>
      </c>
      <c r="AH49" s="22" t="s">
        <v>482</v>
      </c>
      <c r="AI49" s="21" t="s">
        <v>482</v>
      </c>
      <c r="AJ49" s="22" t="s">
        <v>482</v>
      </c>
      <c r="AK49" s="21" t="s">
        <v>482</v>
      </c>
      <c r="AL49" s="22" t="s">
        <v>482</v>
      </c>
      <c r="AM49" s="21" t="s">
        <v>482</v>
      </c>
      <c r="AN49" s="22" t="s">
        <v>482</v>
      </c>
      <c r="AO49" s="21" t="s">
        <v>482</v>
      </c>
      <c r="AP49" s="22" t="s">
        <v>482</v>
      </c>
      <c r="AQ49" s="21" t="s">
        <v>482</v>
      </c>
      <c r="AR49" s="22" t="s">
        <v>482</v>
      </c>
      <c r="AS49" s="21" t="s">
        <v>482</v>
      </c>
      <c r="AT49" s="22" t="s">
        <v>482</v>
      </c>
      <c r="AU49" s="21" t="s">
        <v>482</v>
      </c>
      <c r="AV49" s="22" t="s">
        <v>482</v>
      </c>
    </row>
    <row r="50" spans="1:4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c r="AC50" s="21" t="s">
        <v>482</v>
      </c>
      <c r="AD50" s="22" t="s">
        <v>482</v>
      </c>
      <c r="AE50" s="21" t="s">
        <v>482</v>
      </c>
      <c r="AF50" s="22" t="s">
        <v>482</v>
      </c>
      <c r="AG50" s="21" t="s">
        <v>482</v>
      </c>
      <c r="AH50" s="22" t="s">
        <v>482</v>
      </c>
      <c r="AI50" s="21" t="s">
        <v>482</v>
      </c>
      <c r="AJ50" s="22" t="s">
        <v>482</v>
      </c>
      <c r="AK50" s="21" t="s">
        <v>482</v>
      </c>
      <c r="AL50" s="22" t="s">
        <v>482</v>
      </c>
      <c r="AM50" s="21" t="s">
        <v>482</v>
      </c>
      <c r="AN50" s="22" t="s">
        <v>482</v>
      </c>
      <c r="AO50" s="21" t="s">
        <v>482</v>
      </c>
      <c r="AP50" s="22" t="s">
        <v>482</v>
      </c>
      <c r="AQ50" s="21" t="s">
        <v>482</v>
      </c>
      <c r="AR50" s="22" t="s">
        <v>482</v>
      </c>
      <c r="AS50" s="21" t="s">
        <v>482</v>
      </c>
      <c r="AT50" s="22" t="s">
        <v>482</v>
      </c>
      <c r="AU50" s="21" t="s">
        <v>482</v>
      </c>
      <c r="AV50" s="22" t="s">
        <v>482</v>
      </c>
    </row>
    <row r="51" spans="1:4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c r="AC51" s="21" t="s">
        <v>482</v>
      </c>
      <c r="AD51" s="22" t="s">
        <v>482</v>
      </c>
      <c r="AE51" s="21" t="s">
        <v>482</v>
      </c>
      <c r="AF51" s="22" t="s">
        <v>482</v>
      </c>
      <c r="AG51" s="21" t="s">
        <v>482</v>
      </c>
      <c r="AH51" s="22" t="s">
        <v>482</v>
      </c>
      <c r="AI51" s="21" t="s">
        <v>482</v>
      </c>
      <c r="AJ51" s="22" t="s">
        <v>482</v>
      </c>
      <c r="AK51" s="21" t="s">
        <v>482</v>
      </c>
      <c r="AL51" s="22" t="s">
        <v>482</v>
      </c>
      <c r="AM51" s="21" t="s">
        <v>482</v>
      </c>
      <c r="AN51" s="22" t="s">
        <v>482</v>
      </c>
      <c r="AO51" s="21" t="s">
        <v>482</v>
      </c>
      <c r="AP51" s="22" t="s">
        <v>482</v>
      </c>
      <c r="AQ51" s="21" t="s">
        <v>482</v>
      </c>
      <c r="AR51" s="22" t="s">
        <v>482</v>
      </c>
      <c r="AS51" s="21" t="s">
        <v>482</v>
      </c>
      <c r="AT51" s="22" t="s">
        <v>482</v>
      </c>
      <c r="AU51" s="21" t="s">
        <v>482</v>
      </c>
      <c r="AV51" s="22" t="s">
        <v>482</v>
      </c>
    </row>
    <row r="52" spans="1:4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c r="AC52" s="21" t="s">
        <v>482</v>
      </c>
      <c r="AD52" s="22" t="s">
        <v>482</v>
      </c>
      <c r="AE52" s="21" t="s">
        <v>482</v>
      </c>
      <c r="AF52" s="22" t="s">
        <v>482</v>
      </c>
      <c r="AG52" s="21" t="s">
        <v>482</v>
      </c>
      <c r="AH52" s="22" t="s">
        <v>482</v>
      </c>
      <c r="AI52" s="21" t="s">
        <v>482</v>
      </c>
      <c r="AJ52" s="22" t="s">
        <v>482</v>
      </c>
      <c r="AK52" s="21" t="s">
        <v>482</v>
      </c>
      <c r="AL52" s="22" t="s">
        <v>482</v>
      </c>
      <c r="AM52" s="21" t="s">
        <v>482</v>
      </c>
      <c r="AN52" s="22" t="s">
        <v>482</v>
      </c>
      <c r="AO52" s="21" t="s">
        <v>482</v>
      </c>
      <c r="AP52" s="22" t="s">
        <v>482</v>
      </c>
      <c r="AQ52" s="21" t="s">
        <v>482</v>
      </c>
      <c r="AR52" s="22" t="s">
        <v>482</v>
      </c>
      <c r="AS52" s="21" t="s">
        <v>482</v>
      </c>
      <c r="AT52" s="22" t="s">
        <v>482</v>
      </c>
      <c r="AU52" s="21" t="s">
        <v>482</v>
      </c>
      <c r="AV52" s="22" t="s">
        <v>482</v>
      </c>
    </row>
    <row r="53" spans="1:4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c r="AC53" s="21" t="s">
        <v>482</v>
      </c>
      <c r="AD53" s="22" t="s">
        <v>482</v>
      </c>
      <c r="AE53" s="21" t="s">
        <v>482</v>
      </c>
      <c r="AF53" s="22" t="s">
        <v>482</v>
      </c>
      <c r="AG53" s="21" t="s">
        <v>482</v>
      </c>
      <c r="AH53" s="22" t="s">
        <v>482</v>
      </c>
      <c r="AI53" s="21" t="s">
        <v>482</v>
      </c>
      <c r="AJ53" s="22" t="s">
        <v>482</v>
      </c>
      <c r="AK53" s="21" t="s">
        <v>482</v>
      </c>
      <c r="AL53" s="22" t="s">
        <v>482</v>
      </c>
      <c r="AM53" s="21" t="s">
        <v>482</v>
      </c>
      <c r="AN53" s="22" t="s">
        <v>482</v>
      </c>
      <c r="AO53" s="21" t="s">
        <v>482</v>
      </c>
      <c r="AP53" s="22" t="s">
        <v>482</v>
      </c>
      <c r="AQ53" s="21" t="s">
        <v>482</v>
      </c>
      <c r="AR53" s="22" t="s">
        <v>482</v>
      </c>
      <c r="AS53" s="21" t="s">
        <v>482</v>
      </c>
      <c r="AT53" s="22" t="s">
        <v>482</v>
      </c>
      <c r="AU53" s="21" t="s">
        <v>482</v>
      </c>
      <c r="AV53" s="22" t="s">
        <v>482</v>
      </c>
    </row>
    <row r="54" spans="1:4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c r="AC54" s="21" t="s">
        <v>482</v>
      </c>
      <c r="AD54" s="22" t="s">
        <v>482</v>
      </c>
      <c r="AE54" s="21" t="s">
        <v>482</v>
      </c>
      <c r="AF54" s="22" t="s">
        <v>482</v>
      </c>
      <c r="AG54" s="21" t="s">
        <v>482</v>
      </c>
      <c r="AH54" s="22" t="s">
        <v>482</v>
      </c>
      <c r="AI54" s="21" t="s">
        <v>482</v>
      </c>
      <c r="AJ54" s="22" t="s">
        <v>482</v>
      </c>
      <c r="AK54" s="21" t="s">
        <v>482</v>
      </c>
      <c r="AL54" s="22" t="s">
        <v>482</v>
      </c>
      <c r="AM54" s="21" t="s">
        <v>482</v>
      </c>
      <c r="AN54" s="22" t="s">
        <v>482</v>
      </c>
      <c r="AO54" s="21" t="s">
        <v>482</v>
      </c>
      <c r="AP54" s="22" t="s">
        <v>482</v>
      </c>
      <c r="AQ54" s="21" t="s">
        <v>482</v>
      </c>
      <c r="AR54" s="22" t="s">
        <v>482</v>
      </c>
      <c r="AS54" s="21" t="s">
        <v>482</v>
      </c>
      <c r="AT54" s="22" t="s">
        <v>482</v>
      </c>
      <c r="AU54" s="21" t="s">
        <v>482</v>
      </c>
      <c r="AV54" s="22" t="s">
        <v>482</v>
      </c>
    </row>
    <row r="55" spans="1:4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c r="AC55" s="21" t="s">
        <v>482</v>
      </c>
      <c r="AD55" s="22" t="s">
        <v>482</v>
      </c>
      <c r="AE55" s="21" t="s">
        <v>482</v>
      </c>
      <c r="AF55" s="22" t="s">
        <v>482</v>
      </c>
      <c r="AG55" s="21" t="s">
        <v>482</v>
      </c>
      <c r="AH55" s="22" t="s">
        <v>482</v>
      </c>
      <c r="AI55" s="21" t="s">
        <v>482</v>
      </c>
      <c r="AJ55" s="22" t="s">
        <v>482</v>
      </c>
      <c r="AK55" s="21" t="s">
        <v>482</v>
      </c>
      <c r="AL55" s="22" t="s">
        <v>482</v>
      </c>
      <c r="AM55" s="21" t="s">
        <v>482</v>
      </c>
      <c r="AN55" s="22" t="s">
        <v>482</v>
      </c>
      <c r="AO55" s="21" t="s">
        <v>482</v>
      </c>
      <c r="AP55" s="22" t="s">
        <v>482</v>
      </c>
      <c r="AQ55" s="21" t="s">
        <v>482</v>
      </c>
      <c r="AR55" s="22" t="s">
        <v>482</v>
      </c>
      <c r="AS55" s="21" t="s">
        <v>482</v>
      </c>
      <c r="AT55" s="22" t="s">
        <v>482</v>
      </c>
      <c r="AU55" s="21" t="s">
        <v>482</v>
      </c>
      <c r="AV55" s="22" t="s">
        <v>482</v>
      </c>
    </row>
    <row r="56" spans="1:4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c r="AC56" s="21" t="s">
        <v>482</v>
      </c>
      <c r="AD56" s="22" t="s">
        <v>482</v>
      </c>
      <c r="AE56" s="21" t="s">
        <v>482</v>
      </c>
      <c r="AF56" s="22" t="s">
        <v>482</v>
      </c>
      <c r="AG56" s="21" t="s">
        <v>482</v>
      </c>
      <c r="AH56" s="22" t="s">
        <v>482</v>
      </c>
      <c r="AI56" s="21" t="s">
        <v>482</v>
      </c>
      <c r="AJ56" s="22" t="s">
        <v>482</v>
      </c>
      <c r="AK56" s="21" t="s">
        <v>482</v>
      </c>
      <c r="AL56" s="22" t="s">
        <v>482</v>
      </c>
      <c r="AM56" s="21" t="s">
        <v>482</v>
      </c>
      <c r="AN56" s="22" t="s">
        <v>482</v>
      </c>
      <c r="AO56" s="21" t="s">
        <v>482</v>
      </c>
      <c r="AP56" s="22" t="s">
        <v>482</v>
      </c>
      <c r="AQ56" s="21" t="s">
        <v>482</v>
      </c>
      <c r="AR56" s="22" t="s">
        <v>482</v>
      </c>
      <c r="AS56" s="21" t="s">
        <v>482</v>
      </c>
      <c r="AT56" s="22" t="s">
        <v>482</v>
      </c>
      <c r="AU56" s="21" t="s">
        <v>482</v>
      </c>
      <c r="AV56" s="22" t="s">
        <v>482</v>
      </c>
    </row>
    <row r="57" spans="1:4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c r="AC57" s="21" t="s">
        <v>482</v>
      </c>
      <c r="AD57" s="22" t="s">
        <v>482</v>
      </c>
      <c r="AE57" s="21" t="s">
        <v>482</v>
      </c>
      <c r="AF57" s="22" t="s">
        <v>482</v>
      </c>
      <c r="AG57" s="21" t="s">
        <v>482</v>
      </c>
      <c r="AH57" s="22" t="s">
        <v>482</v>
      </c>
      <c r="AI57" s="21" t="s">
        <v>482</v>
      </c>
      <c r="AJ57" s="22" t="s">
        <v>482</v>
      </c>
      <c r="AK57" s="21" t="s">
        <v>482</v>
      </c>
      <c r="AL57" s="22" t="s">
        <v>482</v>
      </c>
      <c r="AM57" s="21" t="s">
        <v>482</v>
      </c>
      <c r="AN57" s="22" t="s">
        <v>482</v>
      </c>
      <c r="AO57" s="21" t="s">
        <v>482</v>
      </c>
      <c r="AP57" s="22" t="s">
        <v>482</v>
      </c>
      <c r="AQ57" s="21" t="s">
        <v>482</v>
      </c>
      <c r="AR57" s="22" t="s">
        <v>482</v>
      </c>
      <c r="AS57" s="21" t="s">
        <v>482</v>
      </c>
      <c r="AT57" s="22" t="s">
        <v>482</v>
      </c>
      <c r="AU57" s="21" t="s">
        <v>482</v>
      </c>
      <c r="AV57" s="22" t="s">
        <v>482</v>
      </c>
    </row>
    <row r="58" spans="1:4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c r="AC58" s="21" t="s">
        <v>482</v>
      </c>
      <c r="AD58" s="22" t="s">
        <v>482</v>
      </c>
      <c r="AE58" s="21" t="s">
        <v>482</v>
      </c>
      <c r="AF58" s="22" t="s">
        <v>482</v>
      </c>
      <c r="AG58" s="21" t="s">
        <v>482</v>
      </c>
      <c r="AH58" s="22" t="s">
        <v>482</v>
      </c>
      <c r="AI58" s="21" t="s">
        <v>482</v>
      </c>
      <c r="AJ58" s="22" t="s">
        <v>482</v>
      </c>
      <c r="AK58" s="21" t="s">
        <v>482</v>
      </c>
      <c r="AL58" s="22" t="s">
        <v>482</v>
      </c>
      <c r="AM58" s="21" t="s">
        <v>482</v>
      </c>
      <c r="AN58" s="22" t="s">
        <v>482</v>
      </c>
      <c r="AO58" s="21" t="s">
        <v>482</v>
      </c>
      <c r="AP58" s="22" t="s">
        <v>482</v>
      </c>
      <c r="AQ58" s="21" t="s">
        <v>482</v>
      </c>
      <c r="AR58" s="22" t="s">
        <v>482</v>
      </c>
      <c r="AS58" s="21" t="s">
        <v>482</v>
      </c>
      <c r="AT58" s="22" t="s">
        <v>482</v>
      </c>
      <c r="AU58" s="21" t="s">
        <v>482</v>
      </c>
      <c r="AV58" s="22" t="s">
        <v>482</v>
      </c>
    </row>
    <row r="59" spans="1:4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c r="AC59" s="21" t="s">
        <v>482</v>
      </c>
      <c r="AD59" s="22" t="s">
        <v>482</v>
      </c>
      <c r="AE59" s="21" t="s">
        <v>482</v>
      </c>
      <c r="AF59" s="22" t="s">
        <v>482</v>
      </c>
      <c r="AG59" s="21" t="s">
        <v>482</v>
      </c>
      <c r="AH59" s="22" t="s">
        <v>482</v>
      </c>
      <c r="AI59" s="21" t="s">
        <v>482</v>
      </c>
      <c r="AJ59" s="22" t="s">
        <v>482</v>
      </c>
      <c r="AK59" s="21" t="s">
        <v>482</v>
      </c>
      <c r="AL59" s="22" t="s">
        <v>482</v>
      </c>
      <c r="AM59" s="21" t="s">
        <v>482</v>
      </c>
      <c r="AN59" s="22" t="s">
        <v>482</v>
      </c>
      <c r="AO59" s="21" t="s">
        <v>482</v>
      </c>
      <c r="AP59" s="22" t="s">
        <v>482</v>
      </c>
      <c r="AQ59" s="21" t="s">
        <v>482</v>
      </c>
      <c r="AR59" s="22" t="s">
        <v>482</v>
      </c>
      <c r="AS59" s="21" t="s">
        <v>482</v>
      </c>
      <c r="AT59" s="22" t="s">
        <v>482</v>
      </c>
      <c r="AU59" s="21" t="s">
        <v>482</v>
      </c>
      <c r="AV59" s="22" t="s">
        <v>482</v>
      </c>
    </row>
    <row r="60" spans="1:4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c r="AC60" s="21" t="s">
        <v>482</v>
      </c>
      <c r="AD60" s="22" t="s">
        <v>482</v>
      </c>
      <c r="AE60" s="21" t="s">
        <v>482</v>
      </c>
      <c r="AF60" s="22" t="s">
        <v>482</v>
      </c>
      <c r="AG60" s="21" t="s">
        <v>482</v>
      </c>
      <c r="AH60" s="22" t="s">
        <v>482</v>
      </c>
      <c r="AI60" s="21" t="s">
        <v>482</v>
      </c>
      <c r="AJ60" s="22" t="s">
        <v>482</v>
      </c>
      <c r="AK60" s="21" t="s">
        <v>482</v>
      </c>
      <c r="AL60" s="22" t="s">
        <v>482</v>
      </c>
      <c r="AM60" s="21" t="s">
        <v>482</v>
      </c>
      <c r="AN60" s="22" t="s">
        <v>482</v>
      </c>
      <c r="AO60" s="21" t="s">
        <v>482</v>
      </c>
      <c r="AP60" s="22" t="s">
        <v>482</v>
      </c>
      <c r="AQ60" s="21" t="s">
        <v>482</v>
      </c>
      <c r="AR60" s="22" t="s">
        <v>482</v>
      </c>
      <c r="AS60" s="21" t="s">
        <v>482</v>
      </c>
      <c r="AT60" s="22" t="s">
        <v>482</v>
      </c>
      <c r="AU60" s="21" t="s">
        <v>482</v>
      </c>
      <c r="AV60" s="22" t="s">
        <v>482</v>
      </c>
    </row>
    <row r="61" spans="1:48">
      <c r="A61" s="15" t="s">
        <v>536</v>
      </c>
      <c r="B61" s="17" t="n">
        <v>6525</v>
      </c>
      <c r="C61" s="18">
        <f>(135.0/B61*100)</f>
        <v/>
      </c>
      <c r="D61" s="19" t="n">
        <v>6390</v>
      </c>
      <c r="E61" s="18" t="n">
        <v>410.22733783</v>
      </c>
      <c r="F61" s="20" t="n">
        <v>18.60724896</v>
      </c>
      <c r="G61" s="18" t="n">
        <v>226.25786849</v>
      </c>
      <c r="H61" s="20" t="n">
        <v>84.32050664</v>
      </c>
      <c r="I61" s="18" t="n">
        <v>502.7976918</v>
      </c>
      <c r="J61" s="20" t="n">
        <v>34.72243874</v>
      </c>
      <c r="K61" s="18" t="n">
        <v>379.88601293</v>
      </c>
      <c r="L61" s="20" t="n">
        <v>43.53865036</v>
      </c>
      <c r="M61" s="18" t="n">
        <v>451.63777282</v>
      </c>
      <c r="N61" s="20" t="n">
        <v>35.94101908</v>
      </c>
      <c r="O61" s="18" t="n">
        <v>429.4248022</v>
      </c>
      <c r="P61" s="20" t="n">
        <v>48.45669431</v>
      </c>
      <c r="Q61" s="18" t="n">
        <v>269.09341547</v>
      </c>
      <c r="R61" s="20" t="n">
        <v>58.74763462</v>
      </c>
      <c r="S61" s="18" t="n">
        <v>484.40796967</v>
      </c>
      <c r="T61" s="20" t="n">
        <v>62.31638283</v>
      </c>
      <c r="U61" s="18" t="n">
        <v>481.73733291</v>
      </c>
      <c r="V61" s="20" t="n">
        <v>63.20489153</v>
      </c>
      <c r="W61" s="18" t="n">
        <v>409.614</v>
      </c>
      <c r="X61" s="20" t="n">
        <v>73.56873004000001</v>
      </c>
      <c r="Y61" s="18" t="n">
        <v>377.85725</v>
      </c>
      <c r="Z61" s="20" t="n">
        <v>31.69407503</v>
      </c>
      <c r="AA61" s="18" t="n">
        <v>502.26965652</v>
      </c>
      <c r="AB61" s="20" t="n">
        <v>47.95123296</v>
      </c>
      <c r="AC61" s="18" t="n">
        <v>361.68804774</v>
      </c>
      <c r="AD61" s="20" t="n">
        <v>43.26278972</v>
      </c>
      <c r="AE61" s="18" t="n">
        <v>460.77084344</v>
      </c>
      <c r="AF61" s="20" t="n">
        <v>32.73756554</v>
      </c>
      <c r="AG61" s="18" t="n">
        <v>412.99202669</v>
      </c>
      <c r="AH61" s="20" t="n">
        <v>32.85507526</v>
      </c>
      <c r="AI61" s="18" t="n">
        <v>331.36710201</v>
      </c>
      <c r="AJ61" s="20" t="n">
        <v>40.86478914</v>
      </c>
      <c r="AK61" s="18" t="n">
        <v>276.77929448</v>
      </c>
      <c r="AL61" s="20" t="n">
        <v>33.55040261</v>
      </c>
      <c r="AM61" s="18" t="n">
        <v>451.01411285</v>
      </c>
      <c r="AN61" s="20" t="n">
        <v>3.10592522</v>
      </c>
      <c r="AO61" s="18" t="s">
        <v>481</v>
      </c>
      <c r="AP61" s="20" t="s">
        <v>481</v>
      </c>
      <c r="AQ61" s="18" t="s">
        <v>481</v>
      </c>
      <c r="AR61" s="20" t="s">
        <v>481</v>
      </c>
      <c r="AS61" s="18" t="s">
        <v>481</v>
      </c>
      <c r="AT61" s="20" t="s">
        <v>481</v>
      </c>
      <c r="AU61" s="18" t="n">
        <v>363.4284043</v>
      </c>
      <c r="AV61" s="20" t="n">
        <v>20.44908476</v>
      </c>
    </row>
    <row r="62" spans="1:4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c r="AC62" s="21" t="s">
        <v>482</v>
      </c>
      <c r="AD62" s="22" t="s">
        <v>482</v>
      </c>
      <c r="AE62" s="21" t="s">
        <v>482</v>
      </c>
      <c r="AF62" s="22" t="s">
        <v>482</v>
      </c>
      <c r="AG62" s="21" t="s">
        <v>482</v>
      </c>
      <c r="AH62" s="22" t="s">
        <v>482</v>
      </c>
      <c r="AI62" s="21" t="s">
        <v>482</v>
      </c>
      <c r="AJ62" s="22" t="s">
        <v>482</v>
      </c>
      <c r="AK62" s="21" t="s">
        <v>482</v>
      </c>
      <c r="AL62" s="22" t="s">
        <v>482</v>
      </c>
      <c r="AM62" s="21" t="s">
        <v>482</v>
      </c>
      <c r="AN62" s="22" t="s">
        <v>482</v>
      </c>
      <c r="AO62" s="21" t="s">
        <v>482</v>
      </c>
      <c r="AP62" s="22" t="s">
        <v>482</v>
      </c>
      <c r="AQ62" s="21" t="s">
        <v>482</v>
      </c>
      <c r="AR62" s="22" t="s">
        <v>482</v>
      </c>
      <c r="AS62" s="21" t="s">
        <v>482</v>
      </c>
      <c r="AT62" s="22" t="s">
        <v>482</v>
      </c>
      <c r="AU62" s="21" t="s">
        <v>482</v>
      </c>
      <c r="AV62" s="22" t="s">
        <v>482</v>
      </c>
    </row>
    <row r="63" spans="1:4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c r="AC63" s="21" t="s">
        <v>482</v>
      </c>
      <c r="AD63" s="22" t="s">
        <v>482</v>
      </c>
      <c r="AE63" s="21" t="s">
        <v>482</v>
      </c>
      <c r="AF63" s="22" t="s">
        <v>482</v>
      </c>
      <c r="AG63" s="21" t="s">
        <v>482</v>
      </c>
      <c r="AH63" s="22" t="s">
        <v>482</v>
      </c>
      <c r="AI63" s="21" t="s">
        <v>482</v>
      </c>
      <c r="AJ63" s="22" t="s">
        <v>482</v>
      </c>
      <c r="AK63" s="21" t="s">
        <v>482</v>
      </c>
      <c r="AL63" s="22" t="s">
        <v>482</v>
      </c>
      <c r="AM63" s="21" t="s">
        <v>482</v>
      </c>
      <c r="AN63" s="22" t="s">
        <v>482</v>
      </c>
      <c r="AO63" s="21" t="s">
        <v>482</v>
      </c>
      <c r="AP63" s="22" t="s">
        <v>482</v>
      </c>
      <c r="AQ63" s="21" t="s">
        <v>482</v>
      </c>
      <c r="AR63" s="22" t="s">
        <v>482</v>
      </c>
      <c r="AS63" s="21" t="s">
        <v>482</v>
      </c>
      <c r="AT63" s="22" t="s">
        <v>482</v>
      </c>
      <c r="AU63" s="21" t="s">
        <v>482</v>
      </c>
      <c r="AV63" s="22" t="s">
        <v>482</v>
      </c>
    </row>
    <row r="64" spans="1:4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c r="AC64" s="21" t="s">
        <v>482</v>
      </c>
      <c r="AD64" s="22" t="s">
        <v>482</v>
      </c>
      <c r="AE64" s="21" t="s">
        <v>482</v>
      </c>
      <c r="AF64" s="22" t="s">
        <v>482</v>
      </c>
      <c r="AG64" s="21" t="s">
        <v>482</v>
      </c>
      <c r="AH64" s="22" t="s">
        <v>482</v>
      </c>
      <c r="AI64" s="21" t="s">
        <v>482</v>
      </c>
      <c r="AJ64" s="22" t="s">
        <v>482</v>
      </c>
      <c r="AK64" s="21" t="s">
        <v>482</v>
      </c>
      <c r="AL64" s="22" t="s">
        <v>482</v>
      </c>
      <c r="AM64" s="21" t="s">
        <v>482</v>
      </c>
      <c r="AN64" s="22" t="s">
        <v>482</v>
      </c>
      <c r="AO64" s="21" t="s">
        <v>482</v>
      </c>
      <c r="AP64" s="22" t="s">
        <v>482</v>
      </c>
      <c r="AQ64" s="21" t="s">
        <v>482</v>
      </c>
      <c r="AR64" s="22" t="s">
        <v>482</v>
      </c>
      <c r="AS64" s="21" t="s">
        <v>482</v>
      </c>
      <c r="AT64" s="22" t="s">
        <v>482</v>
      </c>
      <c r="AU64" s="21" t="s">
        <v>482</v>
      </c>
      <c r="AV64" s="22" t="s">
        <v>482</v>
      </c>
    </row>
    <row r="65" spans="1:4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c r="AC65" s="21" t="s">
        <v>482</v>
      </c>
      <c r="AD65" s="22" t="s">
        <v>482</v>
      </c>
      <c r="AE65" s="21" t="s">
        <v>482</v>
      </c>
      <c r="AF65" s="22" t="s">
        <v>482</v>
      </c>
      <c r="AG65" s="21" t="s">
        <v>482</v>
      </c>
      <c r="AH65" s="22" t="s">
        <v>482</v>
      </c>
      <c r="AI65" s="21" t="s">
        <v>482</v>
      </c>
      <c r="AJ65" s="22" t="s">
        <v>482</v>
      </c>
      <c r="AK65" s="21" t="s">
        <v>482</v>
      </c>
      <c r="AL65" s="22" t="s">
        <v>482</v>
      </c>
      <c r="AM65" s="21" t="s">
        <v>482</v>
      </c>
      <c r="AN65" s="22" t="s">
        <v>482</v>
      </c>
      <c r="AO65" s="21" t="s">
        <v>482</v>
      </c>
      <c r="AP65" s="22" t="s">
        <v>482</v>
      </c>
      <c r="AQ65" s="21" t="s">
        <v>482</v>
      </c>
      <c r="AR65" s="22" t="s">
        <v>482</v>
      </c>
      <c r="AS65" s="21" t="s">
        <v>482</v>
      </c>
      <c r="AT65" s="22" t="s">
        <v>482</v>
      </c>
      <c r="AU65" s="21" t="s">
        <v>482</v>
      </c>
      <c r="AV65" s="22" t="s">
        <v>482</v>
      </c>
    </row>
    <row r="66" spans="1:4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c r="AC66" s="21" t="s">
        <v>482</v>
      </c>
      <c r="AD66" s="22" t="s">
        <v>482</v>
      </c>
      <c r="AE66" s="21" t="s">
        <v>482</v>
      </c>
      <c r="AF66" s="22" t="s">
        <v>482</v>
      </c>
      <c r="AG66" s="21" t="s">
        <v>482</v>
      </c>
      <c r="AH66" s="22" t="s">
        <v>482</v>
      </c>
      <c r="AI66" s="21" t="s">
        <v>482</v>
      </c>
      <c r="AJ66" s="22" t="s">
        <v>482</v>
      </c>
      <c r="AK66" s="21" t="s">
        <v>482</v>
      </c>
      <c r="AL66" s="22" t="s">
        <v>482</v>
      </c>
      <c r="AM66" s="21" t="s">
        <v>482</v>
      </c>
      <c r="AN66" s="22" t="s">
        <v>482</v>
      </c>
      <c r="AO66" s="21" t="s">
        <v>482</v>
      </c>
      <c r="AP66" s="22" t="s">
        <v>482</v>
      </c>
      <c r="AQ66" s="21" t="s">
        <v>482</v>
      </c>
      <c r="AR66" s="22" t="s">
        <v>482</v>
      </c>
      <c r="AS66" s="21" t="s">
        <v>482</v>
      </c>
      <c r="AT66" s="22" t="s">
        <v>482</v>
      </c>
      <c r="AU66" s="21" t="s">
        <v>482</v>
      </c>
      <c r="AV66" s="22" t="s">
        <v>482</v>
      </c>
    </row>
    <row r="67" spans="1:48">
      <c r="A67" s="15" t="s">
        <v>542</v>
      </c>
      <c r="B67" s="17" t="n">
        <v>6971</v>
      </c>
      <c r="C67" s="18">
        <f>(22.0/B67*100)</f>
        <v/>
      </c>
      <c r="D67" s="19" t="n">
        <v>6949</v>
      </c>
      <c r="E67" s="18" t="n">
        <v>307.05216889</v>
      </c>
      <c r="F67" s="20" t="n">
        <v>34.11920072</v>
      </c>
      <c r="G67" s="18" t="n">
        <v>345.57561585</v>
      </c>
      <c r="H67" s="20" t="n">
        <v>49.37441522</v>
      </c>
      <c r="I67" s="18" t="n">
        <v>344.8716752</v>
      </c>
      <c r="J67" s="20" t="n">
        <v>52.40999783</v>
      </c>
      <c r="K67" s="18" t="n">
        <v>520.4853558999999</v>
      </c>
      <c r="L67" s="20" t="n">
        <v>42.70044188</v>
      </c>
      <c r="M67" s="18" t="n">
        <v>437.06983431</v>
      </c>
      <c r="N67" s="20" t="n">
        <v>37.93027131</v>
      </c>
      <c r="O67" s="18" t="n">
        <v>410.17756953</v>
      </c>
      <c r="P67" s="20" t="n">
        <v>22.53176389</v>
      </c>
      <c r="Q67" s="18" t="n">
        <v>350.1879</v>
      </c>
      <c r="R67" s="20" t="n">
        <v>79.18608408</v>
      </c>
      <c r="S67" s="18" t="n">
        <v>344.22407335</v>
      </c>
      <c r="T67" s="20" t="n">
        <v>77.05703853999999</v>
      </c>
      <c r="U67" s="18" t="n">
        <v>419.91031237</v>
      </c>
      <c r="V67" s="20" t="n">
        <v>78.98443261</v>
      </c>
      <c r="W67" s="18" t="n">
        <v>328.26789488</v>
      </c>
      <c r="X67" s="20" t="n">
        <v>109.05650035</v>
      </c>
      <c r="Y67" s="18" t="n">
        <v>358.57077362</v>
      </c>
      <c r="Z67" s="20" t="n">
        <v>48.46476327</v>
      </c>
      <c r="AA67" s="18" t="n">
        <v>366.49911183</v>
      </c>
      <c r="AB67" s="20" t="n">
        <v>78.14438079999999</v>
      </c>
      <c r="AC67" s="18" t="n">
        <v>374.92443057</v>
      </c>
      <c r="AD67" s="20" t="n">
        <v>52.61253717</v>
      </c>
      <c r="AE67" s="18" t="n">
        <v>472.842637</v>
      </c>
      <c r="AF67" s="20" t="n">
        <v>68.07110666</v>
      </c>
      <c r="AG67" s="18" t="n">
        <v>399.12384848</v>
      </c>
      <c r="AH67" s="20" t="n">
        <v>40.7252643</v>
      </c>
      <c r="AI67" s="18" t="n">
        <v>269.934314</v>
      </c>
      <c r="AJ67" s="20" t="n">
        <v>57.90579762</v>
      </c>
      <c r="AK67" s="18" t="n">
        <v>269.53584679</v>
      </c>
      <c r="AL67" s="20" t="n">
        <v>46.97697954</v>
      </c>
      <c r="AM67" s="18" t="n">
        <v>404.18149251</v>
      </c>
      <c r="AN67" s="20" t="n">
        <v>3.37248123</v>
      </c>
      <c r="AO67" s="18" t="s">
        <v>481</v>
      </c>
      <c r="AP67" s="20" t="s">
        <v>481</v>
      </c>
      <c r="AQ67" s="18" t="s">
        <v>481</v>
      </c>
      <c r="AR67" s="20" t="s">
        <v>481</v>
      </c>
      <c r="AS67" s="18" t="s">
        <v>481</v>
      </c>
      <c r="AT67" s="20" t="s">
        <v>481</v>
      </c>
      <c r="AU67" s="18" t="n">
        <v>325.56030277</v>
      </c>
      <c r="AV67" s="20" t="n">
        <v>25.02784717</v>
      </c>
    </row>
    <row r="68" spans="1:4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c r="AC68" s="21" t="s">
        <v>482</v>
      </c>
      <c r="AD68" s="22" t="s">
        <v>482</v>
      </c>
      <c r="AE68" s="21" t="s">
        <v>482</v>
      </c>
      <c r="AF68" s="22" t="s">
        <v>482</v>
      </c>
      <c r="AG68" s="21" t="s">
        <v>482</v>
      </c>
      <c r="AH68" s="22" t="s">
        <v>482</v>
      </c>
      <c r="AI68" s="21" t="s">
        <v>482</v>
      </c>
      <c r="AJ68" s="22" t="s">
        <v>482</v>
      </c>
      <c r="AK68" s="21" t="s">
        <v>482</v>
      </c>
      <c r="AL68" s="22" t="s">
        <v>482</v>
      </c>
      <c r="AM68" s="21" t="s">
        <v>482</v>
      </c>
      <c r="AN68" s="22" t="s">
        <v>482</v>
      </c>
      <c r="AO68" s="21" t="s">
        <v>482</v>
      </c>
      <c r="AP68" s="22" t="s">
        <v>482</v>
      </c>
      <c r="AQ68" s="21" t="s">
        <v>482</v>
      </c>
      <c r="AR68" s="22" t="s">
        <v>482</v>
      </c>
      <c r="AS68" s="21" t="s">
        <v>482</v>
      </c>
      <c r="AT68" s="22" t="s">
        <v>482</v>
      </c>
      <c r="AU68" s="21" t="s">
        <v>482</v>
      </c>
      <c r="AV68" s="22" t="s">
        <v>482</v>
      </c>
    </row>
    <row r="69" spans="1:4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c r="AC69" s="21" t="s">
        <v>482</v>
      </c>
      <c r="AD69" s="22" t="s">
        <v>482</v>
      </c>
      <c r="AE69" s="21" t="s">
        <v>482</v>
      </c>
      <c r="AF69" s="22" t="s">
        <v>482</v>
      </c>
      <c r="AG69" s="21" t="s">
        <v>482</v>
      </c>
      <c r="AH69" s="22" t="s">
        <v>482</v>
      </c>
      <c r="AI69" s="21" t="s">
        <v>482</v>
      </c>
      <c r="AJ69" s="22" t="s">
        <v>482</v>
      </c>
      <c r="AK69" s="21" t="s">
        <v>482</v>
      </c>
      <c r="AL69" s="22" t="s">
        <v>482</v>
      </c>
      <c r="AM69" s="21" t="s">
        <v>482</v>
      </c>
      <c r="AN69" s="22" t="s">
        <v>482</v>
      </c>
      <c r="AO69" s="21" t="s">
        <v>482</v>
      </c>
      <c r="AP69" s="22" t="s">
        <v>482</v>
      </c>
      <c r="AQ69" s="21" t="s">
        <v>482</v>
      </c>
      <c r="AR69" s="22" t="s">
        <v>482</v>
      </c>
      <c r="AS69" s="21" t="s">
        <v>482</v>
      </c>
      <c r="AT69" s="22" t="s">
        <v>482</v>
      </c>
      <c r="AU69" s="21" t="s">
        <v>482</v>
      </c>
      <c r="AV69" s="22" t="s">
        <v>482</v>
      </c>
    </row>
    <row r="70" spans="1:48">
      <c r="A70" s="15" t="s">
        <v>545</v>
      </c>
      <c r="B70" s="17" t="n">
        <v>6036</v>
      </c>
      <c r="C70" s="18">
        <f>(223.0/B70*100)</f>
        <v/>
      </c>
      <c r="D70" s="19" t="n">
        <v>5813</v>
      </c>
      <c r="E70" s="18" t="n">
        <v>511.95938924</v>
      </c>
      <c r="F70" s="20" t="n">
        <v>15.98016592</v>
      </c>
      <c r="G70" s="18" t="n">
        <v>493.97882983</v>
      </c>
      <c r="H70" s="20" t="n">
        <v>21.80288053</v>
      </c>
      <c r="I70" s="18" t="n">
        <v>539.57707809</v>
      </c>
      <c r="J70" s="20" t="n">
        <v>31.88738837</v>
      </c>
      <c r="K70" s="18" t="n">
        <v>521.4114498599999</v>
      </c>
      <c r="L70" s="20" t="n">
        <v>38.36418388</v>
      </c>
      <c r="M70" s="18" t="n">
        <v>569.76819131</v>
      </c>
      <c r="N70" s="20" t="n">
        <v>33.59708226</v>
      </c>
      <c r="O70" s="18" t="n">
        <v>449.14871664</v>
      </c>
      <c r="P70" s="20" t="n">
        <v>46.02746066</v>
      </c>
      <c r="Q70" s="18" t="n">
        <v>569.71347237</v>
      </c>
      <c r="R70" s="20" t="n">
        <v>33.57106499</v>
      </c>
      <c r="S70" s="18" t="n">
        <v>545.50714348</v>
      </c>
      <c r="T70" s="20" t="n">
        <v>42.66220643</v>
      </c>
      <c r="U70" s="18" t="n">
        <v>466.06206541</v>
      </c>
      <c r="V70" s="20" t="n">
        <v>38.10573424</v>
      </c>
      <c r="W70" s="18" t="n">
        <v>521.23833241</v>
      </c>
      <c r="X70" s="20" t="n">
        <v>37.74427705</v>
      </c>
      <c r="Y70" s="18" t="n">
        <v>511.52716378</v>
      </c>
      <c r="Z70" s="20" t="n">
        <v>57.32064305</v>
      </c>
      <c r="AA70" s="18" t="n">
        <v>539.76272082</v>
      </c>
      <c r="AB70" s="20" t="n">
        <v>22.68181492</v>
      </c>
      <c r="AC70" s="18" t="n">
        <v>509.50071082</v>
      </c>
      <c r="AD70" s="20" t="n">
        <v>37.86917144</v>
      </c>
      <c r="AE70" s="18" t="n">
        <v>518.31949244</v>
      </c>
      <c r="AF70" s="20" t="n">
        <v>56.06210033</v>
      </c>
      <c r="AG70" s="18" t="n">
        <v>484.34612795</v>
      </c>
      <c r="AH70" s="20" t="n">
        <v>24.24949133</v>
      </c>
      <c r="AI70" s="18" t="n">
        <v>454.50679962</v>
      </c>
      <c r="AJ70" s="20" t="n">
        <v>25.82266046</v>
      </c>
      <c r="AK70" s="18" t="n">
        <v>467.98575794</v>
      </c>
      <c r="AL70" s="20" t="n">
        <v>35.09015329</v>
      </c>
      <c r="AM70" s="18" t="n">
        <v>514.2307121600001</v>
      </c>
      <c r="AN70" s="20" t="n">
        <v>3.35682213</v>
      </c>
      <c r="AO70" s="18" t="s">
        <v>481</v>
      </c>
      <c r="AP70" s="20" t="s">
        <v>481</v>
      </c>
      <c r="AQ70" s="18" t="s">
        <v>481</v>
      </c>
      <c r="AR70" s="20" t="s">
        <v>481</v>
      </c>
      <c r="AS70" s="18" t="s">
        <v>481</v>
      </c>
      <c r="AT70" s="20" t="s">
        <v>481</v>
      </c>
      <c r="AU70" s="18" t="n">
        <v>443.39407679</v>
      </c>
      <c r="AV70" s="20" t="n">
        <v>18.79500306</v>
      </c>
    </row>
    <row r="71" spans="1:4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c r="AC71" s="21" t="s">
        <v>482</v>
      </c>
      <c r="AD71" s="22" t="s">
        <v>482</v>
      </c>
      <c r="AE71" s="21" t="s">
        <v>482</v>
      </c>
      <c r="AF71" s="22" t="s">
        <v>482</v>
      </c>
      <c r="AG71" s="21" t="s">
        <v>482</v>
      </c>
      <c r="AH71" s="22" t="s">
        <v>482</v>
      </c>
      <c r="AI71" s="21" t="s">
        <v>482</v>
      </c>
      <c r="AJ71" s="22" t="s">
        <v>482</v>
      </c>
      <c r="AK71" s="21" t="s">
        <v>482</v>
      </c>
      <c r="AL71" s="22" t="s">
        <v>482</v>
      </c>
      <c r="AM71" s="21" t="s">
        <v>482</v>
      </c>
      <c r="AN71" s="22" t="s">
        <v>482</v>
      </c>
      <c r="AO71" s="21" t="s">
        <v>482</v>
      </c>
      <c r="AP71" s="22" t="s">
        <v>482</v>
      </c>
      <c r="AQ71" s="21" t="s">
        <v>482</v>
      </c>
      <c r="AR71" s="22" t="s">
        <v>482</v>
      </c>
      <c r="AS71" s="21" t="s">
        <v>482</v>
      </c>
      <c r="AT71" s="22" t="s">
        <v>482</v>
      </c>
      <c r="AU71" s="21" t="s">
        <v>482</v>
      </c>
      <c r="AV71" s="22" t="s">
        <v>482</v>
      </c>
    </row>
    <row r="72" spans="1:4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c r="AC72" s="21" t="s">
        <v>482</v>
      </c>
      <c r="AD72" s="22" t="s">
        <v>482</v>
      </c>
      <c r="AE72" s="21" t="s">
        <v>482</v>
      </c>
      <c r="AF72" s="22" t="s">
        <v>482</v>
      </c>
      <c r="AG72" s="21" t="s">
        <v>482</v>
      </c>
      <c r="AH72" s="22" t="s">
        <v>482</v>
      </c>
      <c r="AI72" s="21" t="s">
        <v>482</v>
      </c>
      <c r="AJ72" s="22" t="s">
        <v>482</v>
      </c>
      <c r="AK72" s="21" t="s">
        <v>482</v>
      </c>
      <c r="AL72" s="22" t="s">
        <v>482</v>
      </c>
      <c r="AM72" s="21" t="s">
        <v>482</v>
      </c>
      <c r="AN72" s="22" t="s">
        <v>482</v>
      </c>
      <c r="AO72" s="21" t="s">
        <v>482</v>
      </c>
      <c r="AP72" s="22" t="s">
        <v>482</v>
      </c>
      <c r="AQ72" s="21" t="s">
        <v>482</v>
      </c>
      <c r="AR72" s="22" t="s">
        <v>482</v>
      </c>
      <c r="AS72" s="21" t="s">
        <v>482</v>
      </c>
      <c r="AT72" s="22" t="s">
        <v>482</v>
      </c>
      <c r="AU72" s="21" t="s">
        <v>482</v>
      </c>
      <c r="AV72" s="22" t="s">
        <v>482</v>
      </c>
    </row>
    <row r="73" spans="1:4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c r="AC73" s="21" t="s">
        <v>482</v>
      </c>
      <c r="AD73" s="22" t="s">
        <v>482</v>
      </c>
      <c r="AE73" s="21" t="s">
        <v>482</v>
      </c>
      <c r="AF73" s="22" t="s">
        <v>482</v>
      </c>
      <c r="AG73" s="21" t="s">
        <v>482</v>
      </c>
      <c r="AH73" s="22" t="s">
        <v>482</v>
      </c>
      <c r="AI73" s="21" t="s">
        <v>482</v>
      </c>
      <c r="AJ73" s="22" t="s">
        <v>482</v>
      </c>
      <c r="AK73" s="21" t="s">
        <v>482</v>
      </c>
      <c r="AL73" s="22" t="s">
        <v>482</v>
      </c>
      <c r="AM73" s="21" t="s">
        <v>482</v>
      </c>
      <c r="AN73" s="22" t="s">
        <v>482</v>
      </c>
      <c r="AO73" s="21" t="s">
        <v>482</v>
      </c>
      <c r="AP73" s="22" t="s">
        <v>482</v>
      </c>
      <c r="AQ73" s="21" t="s">
        <v>482</v>
      </c>
      <c r="AR73" s="22" t="s">
        <v>482</v>
      </c>
      <c r="AS73" s="21" t="s">
        <v>482</v>
      </c>
      <c r="AT73" s="22" t="s">
        <v>482</v>
      </c>
      <c r="AU73" s="21" t="s">
        <v>482</v>
      </c>
      <c r="AV73" s="22" t="s">
        <v>482</v>
      </c>
    </row>
    <row r="74" spans="1:4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c r="AC74" s="21" t="s">
        <v>482</v>
      </c>
      <c r="AD74" s="22" t="s">
        <v>482</v>
      </c>
      <c r="AE74" s="21" t="s">
        <v>482</v>
      </c>
      <c r="AF74" s="22" t="s">
        <v>482</v>
      </c>
      <c r="AG74" s="21" t="s">
        <v>482</v>
      </c>
      <c r="AH74" s="22" t="s">
        <v>482</v>
      </c>
      <c r="AI74" s="21" t="s">
        <v>482</v>
      </c>
      <c r="AJ74" s="22" t="s">
        <v>482</v>
      </c>
      <c r="AK74" s="21" t="s">
        <v>482</v>
      </c>
      <c r="AL74" s="22" t="s">
        <v>482</v>
      </c>
      <c r="AM74" s="21" t="s">
        <v>482</v>
      </c>
      <c r="AN74" s="22" t="s">
        <v>482</v>
      </c>
      <c r="AO74" s="21" t="s">
        <v>482</v>
      </c>
      <c r="AP74" s="22" t="s">
        <v>482</v>
      </c>
      <c r="AQ74" s="21" t="s">
        <v>482</v>
      </c>
      <c r="AR74" s="22" t="s">
        <v>482</v>
      </c>
      <c r="AS74" s="21" t="s">
        <v>482</v>
      </c>
      <c r="AT74" s="22" t="s">
        <v>482</v>
      </c>
      <c r="AU74" s="21" t="s">
        <v>482</v>
      </c>
      <c r="AV74" s="22" t="s">
        <v>482</v>
      </c>
    </row>
    <row r="75" spans="1:4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c r="AC75" s="21" t="s">
        <v>482</v>
      </c>
      <c r="AD75" s="22" t="s">
        <v>482</v>
      </c>
      <c r="AE75" s="21" t="s">
        <v>482</v>
      </c>
      <c r="AF75" s="22" t="s">
        <v>482</v>
      </c>
      <c r="AG75" s="21" t="s">
        <v>482</v>
      </c>
      <c r="AH75" s="22" t="s">
        <v>482</v>
      </c>
      <c r="AI75" s="21" t="s">
        <v>482</v>
      </c>
      <c r="AJ75" s="22" t="s">
        <v>482</v>
      </c>
      <c r="AK75" s="21" t="s">
        <v>482</v>
      </c>
      <c r="AL75" s="22" t="s">
        <v>482</v>
      </c>
      <c r="AM75" s="21" t="s">
        <v>482</v>
      </c>
      <c r="AN75" s="22" t="s">
        <v>482</v>
      </c>
      <c r="AO75" s="21" t="s">
        <v>482</v>
      </c>
      <c r="AP75" s="22" t="s">
        <v>482</v>
      </c>
      <c r="AQ75" s="21" t="s">
        <v>482</v>
      </c>
      <c r="AR75" s="22" t="s">
        <v>482</v>
      </c>
      <c r="AS75" s="21" t="s">
        <v>482</v>
      </c>
      <c r="AT75" s="22" t="s">
        <v>482</v>
      </c>
      <c r="AU75" s="21" t="s">
        <v>482</v>
      </c>
      <c r="AV75" s="22" t="s">
        <v>482</v>
      </c>
    </row>
    <row r="76" spans="1:4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c r="AC76" s="21" t="s">
        <v>482</v>
      </c>
      <c r="AD76" s="22" t="s">
        <v>482</v>
      </c>
      <c r="AE76" s="21" t="s">
        <v>482</v>
      </c>
      <c r="AF76" s="22" t="s">
        <v>482</v>
      </c>
      <c r="AG76" s="21" t="s">
        <v>482</v>
      </c>
      <c r="AH76" s="22" t="s">
        <v>482</v>
      </c>
      <c r="AI76" s="21" t="s">
        <v>482</v>
      </c>
      <c r="AJ76" s="22" t="s">
        <v>482</v>
      </c>
      <c r="AK76" s="21" t="s">
        <v>482</v>
      </c>
      <c r="AL76" s="22" t="s">
        <v>482</v>
      </c>
      <c r="AM76" s="21" t="s">
        <v>482</v>
      </c>
      <c r="AN76" s="22" t="s">
        <v>482</v>
      </c>
      <c r="AO76" s="21" t="s">
        <v>482</v>
      </c>
      <c r="AP76" s="22" t="s">
        <v>482</v>
      </c>
      <c r="AQ76" s="21" t="s">
        <v>482</v>
      </c>
      <c r="AR76" s="22" t="s">
        <v>482</v>
      </c>
      <c r="AS76" s="21" t="s">
        <v>482</v>
      </c>
      <c r="AT76" s="22" t="s">
        <v>482</v>
      </c>
      <c r="AU76" s="21" t="s">
        <v>482</v>
      </c>
      <c r="AV76" s="22" t="s">
        <v>482</v>
      </c>
    </row>
    <row r="77" spans="1:4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c r="AC77" s="21" t="s">
        <v>482</v>
      </c>
      <c r="AD77" s="22" t="s">
        <v>482</v>
      </c>
      <c r="AE77" s="21" t="s">
        <v>482</v>
      </c>
      <c r="AF77" s="22" t="s">
        <v>482</v>
      </c>
      <c r="AG77" s="21" t="s">
        <v>482</v>
      </c>
      <c r="AH77" s="22" t="s">
        <v>482</v>
      </c>
      <c r="AI77" s="21" t="s">
        <v>482</v>
      </c>
      <c r="AJ77" s="22" t="s">
        <v>482</v>
      </c>
      <c r="AK77" s="21" t="s">
        <v>482</v>
      </c>
      <c r="AL77" s="22" t="s">
        <v>482</v>
      </c>
      <c r="AM77" s="21" t="s">
        <v>482</v>
      </c>
      <c r="AN77" s="22" t="s">
        <v>482</v>
      </c>
      <c r="AO77" s="21" t="s">
        <v>482</v>
      </c>
      <c r="AP77" s="22" t="s">
        <v>482</v>
      </c>
      <c r="AQ77" s="21" t="s">
        <v>482</v>
      </c>
      <c r="AR77" s="22" t="s">
        <v>482</v>
      </c>
      <c r="AS77" s="21" t="s">
        <v>482</v>
      </c>
      <c r="AT77" s="22" t="s">
        <v>482</v>
      </c>
      <c r="AU77" s="21" t="s">
        <v>482</v>
      </c>
      <c r="AV77" s="22" t="s">
        <v>482</v>
      </c>
    </row>
    <row r="78" spans="1:4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c r="AC78" s="21" t="s">
        <v>482</v>
      </c>
      <c r="AD78" s="22" t="s">
        <v>482</v>
      </c>
      <c r="AE78" s="21" t="s">
        <v>482</v>
      </c>
      <c r="AF78" s="22" t="s">
        <v>482</v>
      </c>
      <c r="AG78" s="21" t="s">
        <v>482</v>
      </c>
      <c r="AH78" s="22" t="s">
        <v>482</v>
      </c>
      <c r="AI78" s="21" t="s">
        <v>482</v>
      </c>
      <c r="AJ78" s="22" t="s">
        <v>482</v>
      </c>
      <c r="AK78" s="21" t="s">
        <v>482</v>
      </c>
      <c r="AL78" s="22" t="s">
        <v>482</v>
      </c>
      <c r="AM78" s="21" t="s">
        <v>482</v>
      </c>
      <c r="AN78" s="22" t="s">
        <v>482</v>
      </c>
      <c r="AO78" s="21" t="s">
        <v>482</v>
      </c>
      <c r="AP78" s="22" t="s">
        <v>482</v>
      </c>
      <c r="AQ78" s="21" t="s">
        <v>482</v>
      </c>
      <c r="AR78" s="22" t="s">
        <v>482</v>
      </c>
      <c r="AS78" s="21" t="s">
        <v>482</v>
      </c>
      <c r="AT78" s="22" t="s">
        <v>482</v>
      </c>
      <c r="AU78" s="21" t="s">
        <v>482</v>
      </c>
      <c r="AV78" s="22" t="s">
        <v>482</v>
      </c>
    </row>
    <row customHeight="1" ht="25" r="79" spans="1:4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c r="AC79" s="21" t="s">
        <v>482</v>
      </c>
      <c r="AD79" s="22" t="s">
        <v>482</v>
      </c>
      <c r="AE79" s="21" t="s">
        <v>482</v>
      </c>
      <c r="AF79" s="22" t="s">
        <v>482</v>
      </c>
      <c r="AG79" s="21" t="s">
        <v>482</v>
      </c>
      <c r="AH79" s="22" t="s">
        <v>482</v>
      </c>
      <c r="AI79" s="21" t="s">
        <v>482</v>
      </c>
      <c r="AJ79" s="22" t="s">
        <v>482</v>
      </c>
      <c r="AK79" s="21" t="s">
        <v>482</v>
      </c>
      <c r="AL79" s="22" t="s">
        <v>482</v>
      </c>
      <c r="AM79" s="21" t="s">
        <v>482</v>
      </c>
      <c r="AN79" s="22" t="s">
        <v>482</v>
      </c>
      <c r="AO79" s="21" t="s">
        <v>482</v>
      </c>
      <c r="AP79" s="22" t="s">
        <v>482</v>
      </c>
      <c r="AQ79" s="21" t="s">
        <v>482</v>
      </c>
      <c r="AR79" s="22" t="s">
        <v>482</v>
      </c>
      <c r="AS79" s="21" t="s">
        <v>482</v>
      </c>
      <c r="AT79" s="22" t="s">
        <v>482</v>
      </c>
      <c r="AU79" s="21" t="s">
        <v>482</v>
      </c>
      <c r="AV79" s="22" t="s">
        <v>482</v>
      </c>
    </row>
    <row r="80" spans="1:4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c r="AC80" s="21" t="s">
        <v>482</v>
      </c>
      <c r="AD80" s="22" t="s">
        <v>482</v>
      </c>
      <c r="AE80" s="21" t="s">
        <v>482</v>
      </c>
      <c r="AF80" s="22" t="s">
        <v>482</v>
      </c>
      <c r="AG80" s="21" t="s">
        <v>482</v>
      </c>
      <c r="AH80" s="22" t="s">
        <v>482</v>
      </c>
      <c r="AI80" s="21" t="s">
        <v>482</v>
      </c>
      <c r="AJ80" s="22" t="s">
        <v>482</v>
      </c>
      <c r="AK80" s="21" t="s">
        <v>482</v>
      </c>
      <c r="AL80" s="22" t="s">
        <v>482</v>
      </c>
      <c r="AM80" s="21" t="s">
        <v>482</v>
      </c>
      <c r="AN80" s="22" t="s">
        <v>482</v>
      </c>
      <c r="AO80" s="21" t="s">
        <v>482</v>
      </c>
      <c r="AP80" s="22" t="s">
        <v>482</v>
      </c>
      <c r="AQ80" s="21" t="s">
        <v>482</v>
      </c>
      <c r="AR80" s="22" t="s">
        <v>482</v>
      </c>
      <c r="AS80" s="21" t="s">
        <v>482</v>
      </c>
      <c r="AT80" s="22" t="s">
        <v>482</v>
      </c>
      <c r="AU80" s="21" t="s">
        <v>482</v>
      </c>
      <c r="AV80" s="22" t="s">
        <v>482</v>
      </c>
    </row>
    <row r="81" spans="1:4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c r="AC81" s="21" t="s">
        <v>482</v>
      </c>
      <c r="AD81" s="22" t="s">
        <v>482</v>
      </c>
      <c r="AE81" s="21" t="s">
        <v>482</v>
      </c>
      <c r="AF81" s="22" t="s">
        <v>482</v>
      </c>
      <c r="AG81" s="21" t="s">
        <v>482</v>
      </c>
      <c r="AH81" s="22" t="s">
        <v>482</v>
      </c>
      <c r="AI81" s="21" t="s">
        <v>482</v>
      </c>
      <c r="AJ81" s="22" t="s">
        <v>482</v>
      </c>
      <c r="AK81" s="21" t="s">
        <v>482</v>
      </c>
      <c r="AL81" s="22" t="s">
        <v>482</v>
      </c>
      <c r="AM81" s="21" t="s">
        <v>482</v>
      </c>
      <c r="AN81" s="22" t="s">
        <v>482</v>
      </c>
      <c r="AO81" s="21" t="s">
        <v>482</v>
      </c>
      <c r="AP81" s="22" t="s">
        <v>482</v>
      </c>
      <c r="AQ81" s="21" t="s">
        <v>482</v>
      </c>
      <c r="AR81" s="22" t="s">
        <v>482</v>
      </c>
      <c r="AS81" s="21" t="s">
        <v>482</v>
      </c>
      <c r="AT81" s="22" t="s">
        <v>482</v>
      </c>
      <c r="AU81" s="21" t="s">
        <v>482</v>
      </c>
      <c r="AV81" s="22" t="s">
        <v>482</v>
      </c>
    </row>
    <row r="82" spans="1:4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c r="AM82" s="24" t="s">
        <v>557</v>
      </c>
      <c r="AN82" s="24" t="s">
        <v>557</v>
      </c>
      <c r="AO82" s="24" t="s">
        <v>557</v>
      </c>
      <c r="AP82" s="24" t="s">
        <v>557</v>
      </c>
      <c r="AQ82" s="24" t="s">
        <v>557</v>
      </c>
      <c r="AR82" s="24" t="s">
        <v>557</v>
      </c>
      <c r="AS82" s="24" t="s">
        <v>557</v>
      </c>
      <c r="AT82" s="24" t="s">
        <v>557</v>
      </c>
      <c r="AU82" s="24" t="s">
        <v>557</v>
      </c>
      <c r="AV82" s="24" t="s">
        <v>557</v>
      </c>
    </row>
    <row r="83" spans="1:48">
      <c r="A83" s="3" t="s">
        <v>558</v>
      </c>
    </row>
    <row r="84" spans="1:48">
      <c r="A84" s="25" t="s">
        <v>559</v>
      </c>
    </row>
    <row r="85" spans="1:48">
      <c r="A85" s="25" t="s">
        <v>560</v>
      </c>
    </row>
    <row customHeight="1" ht="30" r="86" spans="1:48">
      <c r="A86" s="25" t="s">
        <v>561</v>
      </c>
    </row>
    <row customHeight="1" ht="30" r="87" spans="1:48">
      <c r="A87" s="25" t="s">
        <v>557</v>
      </c>
    </row>
    <row customHeight="1" ht="30" r="88" spans="1:48">
      <c r="A88" s="25" t="s">
        <v>562</v>
      </c>
    </row>
    <row customHeight="1" ht="30" r="89" spans="1:48">
      <c r="A89" s="25" t="s">
        <v>563</v>
      </c>
    </row>
    <row customHeight="1" ht="30" r="90" spans="1:48">
      <c r="A90" s="25" t="s">
        <v>564</v>
      </c>
    </row>
    <row customHeight="1" ht="30" r="91" spans="1:48">
      <c r="A91" s="25" t="s">
        <v>565</v>
      </c>
    </row>
    <row customHeight="1" ht="30" r="92" spans="1:48">
      <c r="A92" s="25" t="s">
        <v>566</v>
      </c>
    </row>
    <row customHeight="1" ht="30" r="93" spans="1:48">
      <c r="A93" s="25" t="s">
        <v>567</v>
      </c>
    </row>
    <row customHeight="1" ht="30" r="94" spans="1:48">
      <c r="A94" s="25" t="s">
        <v>568</v>
      </c>
    </row>
    <row customHeight="1" ht="30" r="95" spans="1:48">
      <c r="A95" s="25" t="s">
        <v>569</v>
      </c>
    </row>
    <row customHeight="1" ht="30" r="96" spans="1:48">
      <c r="A96" s="25" t="s">
        <v>570</v>
      </c>
    </row>
    <row customHeight="1" ht="30" r="97" spans="1:48">
      <c r="A97" s="25" t="s">
        <v>571</v>
      </c>
    </row>
  </sheetData>
  <mergeCells count="38">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 ref="A97:AV97"/>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672</v>
      </c>
    </row>
    <row customHeight="1" ht="30" r="4" spans="1:18">
      <c r="A4" s="6" t="n"/>
      <c r="B4" s="7" t="s">
        <v>462</v>
      </c>
      <c r="C4" s="7" t="s">
        <v>463</v>
      </c>
      <c r="D4" s="8" t="s">
        <v>462</v>
      </c>
      <c r="E4" s="9" t="s">
        <v>673</v>
      </c>
      <c r="F4" s="10" t="n"/>
      <c r="G4" s="9" t="s">
        <v>674</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508.6617771</v>
      </c>
      <c r="F7" s="20" t="n">
        <v>1.825903</v>
      </c>
      <c r="G7" s="18" t="n">
        <v>481.24717203</v>
      </c>
      <c r="H7" s="20" t="n">
        <v>6.11953776</v>
      </c>
      <c r="I7" s="18" t="s">
        <v>481</v>
      </c>
      <c r="J7" s="20" t="s">
        <v>481</v>
      </c>
      <c r="K7" s="18" t="s">
        <v>481</v>
      </c>
      <c r="L7" s="20" t="s">
        <v>481</v>
      </c>
      <c r="M7" s="18" t="s">
        <v>481</v>
      </c>
      <c r="N7" s="20" t="s">
        <v>481</v>
      </c>
      <c r="O7" s="18" t="s">
        <v>481</v>
      </c>
      <c r="P7" s="20" t="s">
        <v>481</v>
      </c>
      <c r="Q7" s="18" t="n">
        <v>385.18358609</v>
      </c>
      <c r="R7" s="20" t="n">
        <v>15.43991381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(56.0/B9*100)</f>
        <v/>
      </c>
      <c r="D9" s="19" t="n">
        <v>5619</v>
      </c>
      <c r="E9" s="18" t="n">
        <v>555.89897547</v>
      </c>
      <c r="F9" s="20" t="n">
        <v>2.89699176</v>
      </c>
      <c r="G9" s="18" t="n">
        <v>461.40588372</v>
      </c>
      <c r="H9" s="20" t="n">
        <v>9.739395119999999</v>
      </c>
      <c r="I9" s="18" t="s">
        <v>481</v>
      </c>
      <c r="J9" s="20" t="s">
        <v>481</v>
      </c>
      <c r="K9" s="18" t="s">
        <v>481</v>
      </c>
      <c r="L9" s="20" t="s">
        <v>481</v>
      </c>
      <c r="M9" s="18" t="s">
        <v>481</v>
      </c>
      <c r="N9" s="20" t="s">
        <v>481</v>
      </c>
      <c r="O9" s="18" t="s">
        <v>481</v>
      </c>
      <c r="P9" s="20" t="s">
        <v>481</v>
      </c>
      <c r="Q9" s="18" t="n">
        <v>421.40756923</v>
      </c>
      <c r="R9" s="20" t="n">
        <v>27.10388422</v>
      </c>
    </row>
    <row r="10" spans="1:18">
      <c r="A10" s="15" t="s">
        <v>485</v>
      </c>
      <c r="B10" s="17" t="n">
        <v>13082</v>
      </c>
      <c r="C10" s="18">
        <f>(314.0/B10*100)</f>
        <v/>
      </c>
      <c r="D10" s="19" t="n">
        <v>12768</v>
      </c>
      <c r="E10" s="18" t="n">
        <v>537.25166342</v>
      </c>
      <c r="F10" s="20" t="n">
        <v>4.76092742</v>
      </c>
      <c r="G10" s="18" t="n">
        <v>526.09134025</v>
      </c>
      <c r="H10" s="20" t="n">
        <v>6.71989184</v>
      </c>
      <c r="I10" s="18" t="s">
        <v>481</v>
      </c>
      <c r="J10" s="20" t="s">
        <v>481</v>
      </c>
      <c r="K10" s="18" t="s">
        <v>481</v>
      </c>
      <c r="L10" s="20" t="s">
        <v>481</v>
      </c>
      <c r="M10" s="18" t="s">
        <v>481</v>
      </c>
      <c r="N10" s="20" t="s">
        <v>481</v>
      </c>
      <c r="O10" s="18" t="n">
        <v>439.1527</v>
      </c>
      <c r="P10" s="20" t="n">
        <v>15.79020332</v>
      </c>
      <c r="Q10" s="18" t="n">
        <v>386.93646475</v>
      </c>
      <c r="R10" s="20" t="n">
        <v>27.63769071</v>
      </c>
    </row>
    <row r="11" spans="1:18">
      <c r="A11" s="15" t="s">
        <v>486</v>
      </c>
      <c r="B11" s="17" t="n">
        <v>7053</v>
      </c>
      <c r="C11" s="18">
        <f>(50.0/B11*100)</f>
        <v/>
      </c>
      <c r="D11" s="19" t="n">
        <v>7003</v>
      </c>
      <c r="E11" s="18" t="n">
        <v>433.2411348</v>
      </c>
      <c r="F11" s="20" t="n">
        <v>3.7122994</v>
      </c>
      <c r="G11" s="18" t="n">
        <v>397.88415604</v>
      </c>
      <c r="H11" s="20" t="n">
        <v>22.66198734</v>
      </c>
      <c r="I11" s="18" t="s">
        <v>481</v>
      </c>
      <c r="J11" s="20" t="s">
        <v>481</v>
      </c>
      <c r="K11" s="18" t="s">
        <v>481</v>
      </c>
      <c r="L11" s="20" t="s">
        <v>481</v>
      </c>
      <c r="M11" s="18" t="s">
        <v>481</v>
      </c>
      <c r="N11" s="20" t="s">
        <v>481</v>
      </c>
      <c r="O11" s="18" t="s">
        <v>481</v>
      </c>
      <c r="P11" s="20" t="s">
        <v>481</v>
      </c>
      <c r="Q11" s="18" t="n">
        <v>350.76088329</v>
      </c>
      <c r="R11" s="20" t="n">
        <v>24.96001653</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(214.0/B23*100)</f>
        <v/>
      </c>
      <c r="D23" s="19" t="n">
        <v>11369</v>
      </c>
      <c r="E23" s="18" t="n">
        <v>490.9336734</v>
      </c>
      <c r="F23" s="20" t="n">
        <v>2.66643976</v>
      </c>
      <c r="G23" s="18" t="n">
        <v>455.9073115</v>
      </c>
      <c r="H23" s="20" t="n">
        <v>5.64994446</v>
      </c>
      <c r="I23" s="18" t="s">
        <v>481</v>
      </c>
      <c r="J23" s="20" t="s">
        <v>481</v>
      </c>
      <c r="K23" s="18" t="s">
        <v>481</v>
      </c>
      <c r="L23" s="20" t="s">
        <v>481</v>
      </c>
      <c r="M23" s="18" t="s">
        <v>481</v>
      </c>
      <c r="N23" s="20" t="s">
        <v>481</v>
      </c>
      <c r="O23" s="18" t="s">
        <v>481</v>
      </c>
      <c r="P23" s="20" t="s">
        <v>481</v>
      </c>
      <c r="Q23" s="18" t="n">
        <v>423.42883976</v>
      </c>
      <c r="R23" s="20" t="n">
        <v>26.68441792</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514.7592506</v>
      </c>
      <c r="F29" s="20" t="n">
        <v>3.12059892</v>
      </c>
      <c r="G29" s="18" t="n">
        <v>448.03570933</v>
      </c>
      <c r="H29" s="20" t="n">
        <v>11.65502986</v>
      </c>
      <c r="I29" s="18" t="s">
        <v>481</v>
      </c>
      <c r="J29" s="20" t="s">
        <v>481</v>
      </c>
      <c r="K29" s="18" t="s">
        <v>481</v>
      </c>
      <c r="L29" s="20" t="s">
        <v>481</v>
      </c>
      <c r="M29" s="18" t="s">
        <v>481</v>
      </c>
      <c r="N29" s="20" t="s">
        <v>481</v>
      </c>
      <c r="O29" s="18" t="s">
        <v>481</v>
      </c>
      <c r="P29" s="20" t="s">
        <v>481</v>
      </c>
      <c r="Q29" s="18" t="n">
        <v>373.64657162</v>
      </c>
      <c r="R29" s="20" t="n">
        <v>23.91112239</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(5.0/B32*100)</f>
        <v/>
      </c>
      <c r="D32" s="19" t="n">
        <v>4473</v>
      </c>
      <c r="E32" s="18" t="n">
        <v>486.06054173</v>
      </c>
      <c r="F32" s="20" t="n">
        <v>2.91460349</v>
      </c>
      <c r="G32" s="18" t="n">
        <v>448.1407889</v>
      </c>
      <c r="H32" s="20" t="n">
        <v>21.92122527</v>
      </c>
      <c r="I32" s="18" t="s">
        <v>481</v>
      </c>
      <c r="J32" s="20" t="s">
        <v>481</v>
      </c>
      <c r="K32" s="18" t="s">
        <v>481</v>
      </c>
      <c r="L32" s="20" t="s">
        <v>481</v>
      </c>
      <c r="M32" s="18" t="s">
        <v>481</v>
      </c>
      <c r="N32" s="20" t="s">
        <v>481</v>
      </c>
      <c r="O32" s="18" t="s">
        <v>481</v>
      </c>
      <c r="P32" s="20" t="s">
        <v>481</v>
      </c>
      <c r="Q32" s="18" t="n">
        <v>306.22428043</v>
      </c>
      <c r="R32" s="20" t="n">
        <v>51.0340857</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(65.0/B34*100)</f>
        <v/>
      </c>
      <c r="D34" s="19" t="n">
        <v>6285</v>
      </c>
      <c r="E34" s="18" t="n">
        <v>452.63642077</v>
      </c>
      <c r="F34" s="20" t="n">
        <v>3.93293524</v>
      </c>
      <c r="G34" s="18" t="n">
        <v>374.16953192</v>
      </c>
      <c r="H34" s="20" t="n">
        <v>15.94437668</v>
      </c>
      <c r="I34" s="18" t="s">
        <v>481</v>
      </c>
      <c r="J34" s="20" t="s">
        <v>481</v>
      </c>
      <c r="K34" s="18" t="s">
        <v>481</v>
      </c>
      <c r="L34" s="20" t="s">
        <v>481</v>
      </c>
      <c r="M34" s="18" t="s">
        <v>481</v>
      </c>
      <c r="N34" s="20" t="s">
        <v>481</v>
      </c>
      <c r="O34" s="18" t="s">
        <v>481</v>
      </c>
      <c r="P34" s="20" t="s">
        <v>481</v>
      </c>
      <c r="Q34" s="18" t="n">
        <v>336.75903569</v>
      </c>
      <c r="R34" s="20" t="n">
        <v>46.77700489</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(26.0/B36*100)</f>
        <v/>
      </c>
      <c r="D36" s="19" t="n">
        <v>6710</v>
      </c>
      <c r="E36" s="18" t="n">
        <v>471.29630934</v>
      </c>
      <c r="F36" s="20" t="n">
        <v>3.24444175</v>
      </c>
      <c r="G36" s="18" t="n">
        <v>458.25461324</v>
      </c>
      <c r="H36" s="20" t="n">
        <v>7.31219437</v>
      </c>
      <c r="I36" s="18" t="s">
        <v>481</v>
      </c>
      <c r="J36" s="20" t="s">
        <v>481</v>
      </c>
      <c r="K36" s="18" t="s">
        <v>481</v>
      </c>
      <c r="L36" s="20" t="s">
        <v>481</v>
      </c>
      <c r="M36" s="18" t="s">
        <v>481</v>
      </c>
      <c r="N36" s="20" t="s">
        <v>481</v>
      </c>
      <c r="O36" s="18" t="s">
        <v>481</v>
      </c>
      <c r="P36" s="20" t="s">
        <v>481</v>
      </c>
      <c r="Q36" s="18" t="n">
        <v>442.79353415</v>
      </c>
      <c r="R36" s="20" t="n">
        <v>35.19942532</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(40.0/B41*100)</f>
        <v/>
      </c>
      <c r="D41" s="19" t="n">
        <v>5672</v>
      </c>
      <c r="E41" s="18" t="n">
        <v>496.99590143</v>
      </c>
      <c r="F41" s="20" t="n">
        <v>3.75764343</v>
      </c>
      <c r="G41" s="18" t="n">
        <v>449.69028095</v>
      </c>
      <c r="H41" s="20" t="n">
        <v>6.31165769</v>
      </c>
      <c r="I41" s="18" t="s">
        <v>481</v>
      </c>
      <c r="J41" s="20" t="s">
        <v>481</v>
      </c>
      <c r="K41" s="18" t="s">
        <v>481</v>
      </c>
      <c r="L41" s="20" t="s">
        <v>481</v>
      </c>
      <c r="M41" s="18" t="s">
        <v>481</v>
      </c>
      <c r="N41" s="20" t="s">
        <v>481</v>
      </c>
      <c r="O41" s="18" t="s">
        <v>481</v>
      </c>
      <c r="P41" s="20" t="s">
        <v>481</v>
      </c>
      <c r="Q41" s="18" t="n">
        <v>363.05813004</v>
      </c>
      <c r="R41" s="20" t="n">
        <v>54.95362348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(1162.0/B46*100)</f>
        <v/>
      </c>
      <c r="D46" s="19" t="n">
        <v>21979</v>
      </c>
      <c r="E46" s="18" t="n">
        <v>395.19934148</v>
      </c>
      <c r="F46" s="20" t="n">
        <v>3.8057276</v>
      </c>
      <c r="G46" s="18" t="n">
        <v>353.1332087</v>
      </c>
      <c r="H46" s="20" t="n">
        <v>18.97576807</v>
      </c>
      <c r="I46" s="18" t="s">
        <v>481</v>
      </c>
      <c r="J46" s="20" t="s">
        <v>481</v>
      </c>
      <c r="K46" s="18" t="s">
        <v>481</v>
      </c>
      <c r="L46" s="20" t="s">
        <v>481</v>
      </c>
      <c r="M46" s="18" t="s">
        <v>481</v>
      </c>
      <c r="N46" s="20" t="s">
        <v>481</v>
      </c>
      <c r="O46" s="18" t="s">
        <v>481</v>
      </c>
      <c r="P46" s="20" t="s">
        <v>481</v>
      </c>
      <c r="Q46" s="18" t="n">
        <v>346.44617041</v>
      </c>
      <c r="R46" s="20" t="n">
        <v>9.23018587</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567.48239113</v>
      </c>
      <c r="F48" s="20" t="n">
        <v>6.13506443</v>
      </c>
      <c r="G48" s="18" t="n">
        <v>488.78264254</v>
      </c>
      <c r="H48" s="20" t="n">
        <v>14.00745395</v>
      </c>
      <c r="I48" s="18" t="s">
        <v>481</v>
      </c>
      <c r="J48" s="20" t="s">
        <v>481</v>
      </c>
      <c r="K48" s="18" t="s">
        <v>481</v>
      </c>
      <c r="L48" s="20" t="s">
        <v>481</v>
      </c>
      <c r="M48" s="18" t="s">
        <v>481</v>
      </c>
      <c r="N48" s="20" t="s">
        <v>481</v>
      </c>
      <c r="O48" s="18" t="s">
        <v>481</v>
      </c>
      <c r="P48" s="20" t="s">
        <v>481</v>
      </c>
      <c r="Q48" s="18" t="n">
        <v>541.75504898</v>
      </c>
      <c r="R48" s="20" t="n">
        <v>44.38405987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(135.0/B61*100)</f>
        <v/>
      </c>
      <c r="D61" s="19" t="n">
        <v>6390</v>
      </c>
      <c r="E61" s="18" t="n">
        <v>453.55299735</v>
      </c>
      <c r="F61" s="20" t="n">
        <v>3.08146616</v>
      </c>
      <c r="G61" s="18" t="n">
        <v>382.76941589</v>
      </c>
      <c r="H61" s="20" t="n">
        <v>10.06266</v>
      </c>
      <c r="I61" s="18" t="s">
        <v>481</v>
      </c>
      <c r="J61" s="20" t="s">
        <v>481</v>
      </c>
      <c r="K61" s="18" t="s">
        <v>481</v>
      </c>
      <c r="L61" s="20" t="s">
        <v>481</v>
      </c>
      <c r="M61" s="18" t="s">
        <v>481</v>
      </c>
      <c r="N61" s="20" t="s">
        <v>481</v>
      </c>
      <c r="O61" s="18" t="s">
        <v>481</v>
      </c>
      <c r="P61" s="20" t="s">
        <v>481</v>
      </c>
      <c r="Q61" s="18" t="n">
        <v>364.94576782</v>
      </c>
      <c r="R61" s="20" t="n">
        <v>23.31074233</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(22.0/B67*100)</f>
        <v/>
      </c>
      <c r="D67" s="19" t="n">
        <v>6949</v>
      </c>
      <c r="E67" s="18" t="n">
        <v>410.74938494</v>
      </c>
      <c r="F67" s="20" t="n">
        <v>3.40857492</v>
      </c>
      <c r="G67" s="18" t="n">
        <v>304.47080949</v>
      </c>
      <c r="H67" s="20" t="n">
        <v>6.5787281</v>
      </c>
      <c r="I67" s="18" t="s">
        <v>481</v>
      </c>
      <c r="J67" s="20" t="s">
        <v>481</v>
      </c>
      <c r="K67" s="18" t="s">
        <v>481</v>
      </c>
      <c r="L67" s="20" t="s">
        <v>481</v>
      </c>
      <c r="M67" s="18" t="s">
        <v>481</v>
      </c>
      <c r="N67" s="20" t="s">
        <v>481</v>
      </c>
      <c r="O67" s="18" t="s">
        <v>481</v>
      </c>
      <c r="P67" s="20" t="s">
        <v>481</v>
      </c>
      <c r="Q67" s="18" t="n">
        <v>303.7902277</v>
      </c>
      <c r="R67" s="20" t="n">
        <v>34.00618127</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515.4689289299999</v>
      </c>
      <c r="F70" s="20" t="n">
        <v>3.33293159</v>
      </c>
      <c r="G70" s="18" t="n">
        <v>483.92924068</v>
      </c>
      <c r="H70" s="20" t="n">
        <v>10.0873112</v>
      </c>
      <c r="I70" s="18" t="s">
        <v>481</v>
      </c>
      <c r="J70" s="20" t="s">
        <v>481</v>
      </c>
      <c r="K70" s="18" t="s">
        <v>481</v>
      </c>
      <c r="L70" s="20" t="s">
        <v>481</v>
      </c>
      <c r="M70" s="18" t="s">
        <v>481</v>
      </c>
      <c r="N70" s="20" t="s">
        <v>481</v>
      </c>
      <c r="O70" s="18" t="s">
        <v>481</v>
      </c>
      <c r="P70" s="20" t="s">
        <v>481</v>
      </c>
      <c r="Q70" s="18" t="n">
        <v>459.93984213</v>
      </c>
      <c r="R70" s="20" t="n">
        <v>28.90111043</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675</v>
      </c>
    </row>
    <row customHeight="1" ht="30" r="4" spans="1:20">
      <c r="A4" s="6" t="n"/>
      <c r="B4" s="7" t="s">
        <v>462</v>
      </c>
      <c r="C4" s="7" t="s">
        <v>463</v>
      </c>
      <c r="D4" s="8" t="s">
        <v>462</v>
      </c>
      <c r="E4" s="9" t="s">
        <v>599</v>
      </c>
      <c r="F4" s="10" t="n"/>
      <c r="G4" s="9" t="s">
        <v>676</v>
      </c>
      <c r="H4" s="10" t="n"/>
      <c r="I4" s="9" t="s">
        <v>677</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s">
        <v>481</v>
      </c>
      <c r="F7" s="20" t="s">
        <v>481</v>
      </c>
      <c r="G7" s="18" t="s">
        <v>481</v>
      </c>
      <c r="H7" s="20" t="s">
        <v>481</v>
      </c>
      <c r="I7" s="18" t="s">
        <v>481</v>
      </c>
      <c r="J7" s="20" t="s">
        <v>481</v>
      </c>
      <c r="K7" s="18" t="s">
        <v>481</v>
      </c>
      <c r="L7" s="20" t="s">
        <v>481</v>
      </c>
      <c r="M7" s="18" t="s">
        <v>481</v>
      </c>
      <c r="N7" s="20" t="s">
        <v>481</v>
      </c>
      <c r="O7" s="18" t="n">
        <v>503.58206855</v>
      </c>
      <c r="P7" s="20" t="n">
        <v>1.91318755</v>
      </c>
      <c r="Q7" s="18" t="s">
        <v>481</v>
      </c>
      <c r="R7" s="20" t="s">
        <v>481</v>
      </c>
      <c r="S7" s="18" t="s">
        <v>481</v>
      </c>
      <c r="T7" s="20" t="s">
        <v>481</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(0.0/B9*100)</f>
        <v/>
      </c>
      <c r="D9" s="19" t="n">
        <v>5675</v>
      </c>
      <c r="E9" s="18" t="s">
        <v>481</v>
      </c>
      <c r="F9" s="20" t="s">
        <v>481</v>
      </c>
      <c r="G9" s="18" t="s">
        <v>481</v>
      </c>
      <c r="H9" s="20" t="s">
        <v>481</v>
      </c>
      <c r="I9" s="18" t="s">
        <v>481</v>
      </c>
      <c r="J9" s="20" t="s">
        <v>481</v>
      </c>
      <c r="K9" s="18" t="s">
        <v>481</v>
      </c>
      <c r="L9" s="20" t="s">
        <v>481</v>
      </c>
      <c r="M9" s="18" t="s">
        <v>481</v>
      </c>
      <c r="N9" s="20" t="s">
        <v>481</v>
      </c>
      <c r="O9" s="18" t="n">
        <v>540.77926452</v>
      </c>
      <c r="P9" s="20" t="n">
        <v>2.95438591</v>
      </c>
      <c r="Q9" s="18" t="s">
        <v>481</v>
      </c>
      <c r="R9" s="20" t="s">
        <v>481</v>
      </c>
      <c r="S9" s="18" t="s">
        <v>481</v>
      </c>
      <c r="T9" s="20" t="s">
        <v>481</v>
      </c>
    </row>
    <row r="10" spans="1:20">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n">
        <v>533.23097553</v>
      </c>
      <c r="P10" s="20" t="n">
        <v>4.62202672</v>
      </c>
      <c r="Q10" s="18" t="s">
        <v>481</v>
      </c>
      <c r="R10" s="20" t="s">
        <v>481</v>
      </c>
      <c r="S10" s="18" t="s">
        <v>481</v>
      </c>
      <c r="T10" s="20" t="s">
        <v>481</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n">
        <v>432.25220085</v>
      </c>
      <c r="P11" s="20" t="n">
        <v>3.74380614</v>
      </c>
      <c r="Q11" s="18" t="s">
        <v>481</v>
      </c>
      <c r="R11" s="20" t="s">
        <v>481</v>
      </c>
      <c r="S11" s="18" t="s">
        <v>481</v>
      </c>
      <c r="T11" s="20" t="s">
        <v>481</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483.49779169</v>
      </c>
      <c r="P23" s="20" t="n">
        <v>2.80371183</v>
      </c>
      <c r="Q23" s="18" t="s">
        <v>481</v>
      </c>
      <c r="R23" s="20" t="s">
        <v>481</v>
      </c>
      <c r="S23" s="18" t="s">
        <v>481</v>
      </c>
      <c r="T23" s="20" t="s">
        <v>481</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509.25698594</v>
      </c>
      <c r="P29" s="20" t="n">
        <v>3.32415333</v>
      </c>
      <c r="Q29" s="18" t="s">
        <v>481</v>
      </c>
      <c r="R29" s="20" t="s">
        <v>481</v>
      </c>
      <c r="S29" s="18" t="s">
        <v>481</v>
      </c>
      <c r="T29" s="20" t="s">
        <v>481</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485.36419132</v>
      </c>
      <c r="P32" s="20" t="n">
        <v>2.96516902</v>
      </c>
      <c r="Q32" s="18" t="s">
        <v>481</v>
      </c>
      <c r="R32" s="20" t="s">
        <v>481</v>
      </c>
      <c r="S32" s="18" t="s">
        <v>481</v>
      </c>
      <c r="T32" s="20" t="s">
        <v>481</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n">
        <v>445.19299771</v>
      </c>
      <c r="P34" s="20" t="n">
        <v>4.53472283</v>
      </c>
      <c r="Q34" s="18" t="s">
        <v>481</v>
      </c>
      <c r="R34" s="20" t="s">
        <v>481</v>
      </c>
      <c r="S34" s="18" t="s">
        <v>481</v>
      </c>
      <c r="T34" s="20" t="s">
        <v>481</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468.63612539</v>
      </c>
      <c r="P36" s="20" t="n">
        <v>3.19409661</v>
      </c>
      <c r="Q36" s="18" t="s">
        <v>481</v>
      </c>
      <c r="R36" s="20" t="s">
        <v>481</v>
      </c>
      <c r="S36" s="18" t="s">
        <v>481</v>
      </c>
      <c r="T36" s="20" t="s">
        <v>481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n">
        <v>487.46648382</v>
      </c>
      <c r="P41" s="20" t="n">
        <v>3.80109513</v>
      </c>
      <c r="Q41" s="18" t="s">
        <v>481</v>
      </c>
      <c r="R41" s="20" t="s">
        <v>481</v>
      </c>
      <c r="S41" s="18" t="s">
        <v>481</v>
      </c>
      <c r="T41" s="20" t="s">
        <v>481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n">
        <v>393.45613455</v>
      </c>
      <c r="P46" s="20" t="n">
        <v>3.84472037</v>
      </c>
      <c r="Q46" s="18" t="s">
        <v>481</v>
      </c>
      <c r="R46" s="20" t="s">
        <v>481</v>
      </c>
      <c r="S46" s="18" t="s">
        <v>481</v>
      </c>
      <c r="T46" s="20" t="s">
        <v>481</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(0.0/B48*100)</f>
        <v/>
      </c>
      <c r="D48" s="19" t="n">
        <v>9841</v>
      </c>
      <c r="E48" s="18" t="s">
        <v>481</v>
      </c>
      <c r="F48" s="20" t="s">
        <v>481</v>
      </c>
      <c r="G48" s="18" t="s">
        <v>481</v>
      </c>
      <c r="H48" s="20" t="s">
        <v>481</v>
      </c>
      <c r="I48" s="18" t="s">
        <v>481</v>
      </c>
      <c r="J48" s="20" t="s">
        <v>481</v>
      </c>
      <c r="K48" s="18" t="s">
        <v>481</v>
      </c>
      <c r="L48" s="20" t="s">
        <v>481</v>
      </c>
      <c r="M48" s="18" t="s">
        <v>481</v>
      </c>
      <c r="N48" s="20" t="s">
        <v>481</v>
      </c>
      <c r="O48" s="18" t="n">
        <v>566.04007391</v>
      </c>
      <c r="P48" s="20" t="n">
        <v>6.03606765</v>
      </c>
      <c r="Q48" s="18" t="s">
        <v>481</v>
      </c>
      <c r="R48" s="20" t="s">
        <v>481</v>
      </c>
      <c r="S48" s="18" t="s">
        <v>481</v>
      </c>
      <c r="T48" s="20" t="s">
        <v>481</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448.59894058</v>
      </c>
      <c r="P61" s="20" t="n">
        <v>3.148706</v>
      </c>
      <c r="Q61" s="18" t="s">
        <v>481</v>
      </c>
      <c r="R61" s="20" t="s">
        <v>481</v>
      </c>
      <c r="S61" s="18" t="s">
        <v>481</v>
      </c>
      <c r="T61" s="20" t="s">
        <v>481</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(0.0/B67*100)</f>
        <v/>
      </c>
      <c r="D67" s="19" t="n">
        <v>6971</v>
      </c>
      <c r="E67" s="18" t="s">
        <v>481</v>
      </c>
      <c r="F67" s="20" t="s">
        <v>481</v>
      </c>
      <c r="G67" s="18" t="s">
        <v>481</v>
      </c>
      <c r="H67" s="20" t="s">
        <v>481</v>
      </c>
      <c r="I67" s="18" t="s">
        <v>481</v>
      </c>
      <c r="J67" s="20" t="s">
        <v>481</v>
      </c>
      <c r="K67" s="18" t="s">
        <v>481</v>
      </c>
      <c r="L67" s="20" t="s">
        <v>481</v>
      </c>
      <c r="M67" s="18" t="s">
        <v>481</v>
      </c>
      <c r="N67" s="20" t="s">
        <v>481</v>
      </c>
      <c r="O67" s="18" t="n">
        <v>402.74835673</v>
      </c>
      <c r="P67" s="20" t="n">
        <v>3.39830452</v>
      </c>
      <c r="Q67" s="18" t="s">
        <v>481</v>
      </c>
      <c r="R67" s="20" t="s">
        <v>481</v>
      </c>
      <c r="S67" s="18" t="s">
        <v>481</v>
      </c>
      <c r="T67" s="20" t="s">
        <v>481</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512.10909546</v>
      </c>
      <c r="P70" s="20" t="n">
        <v>3.32563296</v>
      </c>
      <c r="Q70" s="18" t="s">
        <v>481</v>
      </c>
      <c r="R70" s="20" t="s">
        <v>481</v>
      </c>
      <c r="S70" s="18" t="s">
        <v>481</v>
      </c>
      <c r="T70" s="20" t="s">
        <v>481</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AD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678</v>
      </c>
    </row>
    <row customHeight="1" ht="30" r="4" spans="1:30">
      <c r="A4" s="6" t="n"/>
      <c r="B4" s="7" t="s">
        <v>462</v>
      </c>
      <c r="C4" s="7" t="s">
        <v>463</v>
      </c>
      <c r="D4" s="8" t="s">
        <v>462</v>
      </c>
      <c r="E4" s="9" t="s">
        <v>679</v>
      </c>
      <c r="F4" s="10" t="n"/>
      <c r="G4" s="9" t="s">
        <v>680</v>
      </c>
      <c r="H4" s="10" t="n"/>
      <c r="I4" s="9" t="s">
        <v>681</v>
      </c>
      <c r="J4" s="10" t="n"/>
      <c r="K4" s="9" t="s">
        <v>682</v>
      </c>
      <c r="L4" s="10" t="n"/>
      <c r="M4" s="9" t="s">
        <v>683</v>
      </c>
      <c r="N4" s="10" t="n"/>
      <c r="O4" s="9" t="s">
        <v>684</v>
      </c>
      <c r="P4" s="10" t="n"/>
      <c r="Q4" s="9" t="s">
        <v>685</v>
      </c>
      <c r="R4" s="10" t="n"/>
      <c r="S4" s="9" t="s">
        <v>686</v>
      </c>
      <c r="T4" s="10" t="n"/>
      <c r="U4" s="9" t="s">
        <v>585</v>
      </c>
      <c r="V4" s="10" t="n"/>
      <c r="W4" s="9" t="s">
        <v>586</v>
      </c>
      <c r="X4" s="10" t="n"/>
      <c r="Y4" s="9" t="s">
        <v>472</v>
      </c>
      <c r="Z4" s="10" t="n"/>
      <c r="AA4" s="9" t="s">
        <v>473</v>
      </c>
      <c r="AB4" s="10" t="n"/>
      <c r="AC4" s="9" t="s">
        <v>587</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(357.0/B7*100)</f>
        <v/>
      </c>
      <c r="D7" s="19" t="n">
        <v>14173</v>
      </c>
      <c r="E7" s="18" t="n">
        <v>464.81820846</v>
      </c>
      <c r="F7" s="20" t="n">
        <v>7.66681742</v>
      </c>
      <c r="G7" s="18" t="n">
        <v>506.56357527</v>
      </c>
      <c r="H7" s="20" t="n">
        <v>5.18538602</v>
      </c>
      <c r="I7" s="18" t="n">
        <v>531.71710791</v>
      </c>
      <c r="J7" s="20" t="n">
        <v>2.92853485</v>
      </c>
      <c r="K7" s="18" t="n">
        <v>517.50395016</v>
      </c>
      <c r="L7" s="20" t="n">
        <v>2.56581059</v>
      </c>
      <c r="M7" s="18" t="n">
        <v>483.36949333</v>
      </c>
      <c r="N7" s="20" t="n">
        <v>3.68352717</v>
      </c>
      <c r="O7" s="18" t="n">
        <v>438.2305731</v>
      </c>
      <c r="P7" s="20" t="n">
        <v>8.097309360000001</v>
      </c>
      <c r="Q7" s="18" t="n">
        <v>464.89242768</v>
      </c>
      <c r="R7" s="20" t="n">
        <v>10.57319154</v>
      </c>
      <c r="S7" s="18" t="n">
        <v>491.02490391</v>
      </c>
      <c r="T7" s="20" t="n">
        <v>3.16248686</v>
      </c>
      <c r="U7" s="18" t="s">
        <v>481</v>
      </c>
      <c r="V7" s="20" t="s">
        <v>481</v>
      </c>
      <c r="W7" s="18" t="s">
        <v>481</v>
      </c>
      <c r="X7" s="20" t="s">
        <v>481</v>
      </c>
      <c r="Y7" s="18" t="s">
        <v>481</v>
      </c>
      <c r="Z7" s="20" t="s">
        <v>481</v>
      </c>
      <c r="AA7" s="18" t="s">
        <v>481</v>
      </c>
      <c r="AB7" s="20" t="s">
        <v>481</v>
      </c>
      <c r="AC7" s="18" t="n">
        <v>392.11152575</v>
      </c>
      <c r="AD7" s="20" t="n">
        <v>12.09982215</v>
      </c>
    </row>
    <row r="8" spans="1:3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c r="AC8" s="21" t="s">
        <v>482</v>
      </c>
      <c r="AD8" s="22" t="s">
        <v>482</v>
      </c>
    </row>
    <row r="9" spans="1:30">
      <c r="A9" s="15" t="s">
        <v>484</v>
      </c>
      <c r="B9" s="17" t="n">
        <v>5675</v>
      </c>
      <c r="C9" s="18">
        <f>(58.0/B9*100)</f>
        <v/>
      </c>
      <c r="D9" s="19" t="n">
        <v>5617</v>
      </c>
      <c r="E9" s="18" t="s">
        <v>481</v>
      </c>
      <c r="F9" s="20" t="s">
        <v>481</v>
      </c>
      <c r="G9" s="18" t="n">
        <v>551.18508379</v>
      </c>
      <c r="H9" s="20" t="n">
        <v>3.91726816</v>
      </c>
      <c r="I9" s="18" t="n">
        <v>540.7333495300001</v>
      </c>
      <c r="J9" s="20" t="n">
        <v>3.85075757</v>
      </c>
      <c r="K9" s="18" t="n">
        <v>521.88778584</v>
      </c>
      <c r="L9" s="20" t="n">
        <v>10.85828868</v>
      </c>
      <c r="M9" s="18" t="n">
        <v>494.3026723</v>
      </c>
      <c r="N9" s="20" t="n">
        <v>21.26761616</v>
      </c>
      <c r="O9" s="18" t="n">
        <v>455.53621874</v>
      </c>
      <c r="P9" s="20" t="n">
        <v>24.43139822</v>
      </c>
      <c r="Q9" s="18" t="n">
        <v>372.4073226</v>
      </c>
      <c r="R9" s="20" t="n">
        <v>22.87495085</v>
      </c>
      <c r="S9" s="18" t="n">
        <v>539.13779659</v>
      </c>
      <c r="T9" s="20" t="n">
        <v>5.40529254</v>
      </c>
      <c r="U9" s="18" t="s">
        <v>481</v>
      </c>
      <c r="V9" s="20" t="s">
        <v>481</v>
      </c>
      <c r="W9" s="18" t="s">
        <v>481</v>
      </c>
      <c r="X9" s="20" t="s">
        <v>481</v>
      </c>
      <c r="Y9" s="18" t="s">
        <v>481</v>
      </c>
      <c r="Z9" s="20" t="s">
        <v>481</v>
      </c>
      <c r="AA9" s="18" t="s">
        <v>481</v>
      </c>
      <c r="AB9" s="20" t="s">
        <v>481</v>
      </c>
      <c r="AC9" s="18" t="n">
        <v>406.63092859</v>
      </c>
      <c r="AD9" s="20" t="n">
        <v>19.55366045</v>
      </c>
    </row>
    <row r="10" spans="1:30">
      <c r="A10" s="15" t="s">
        <v>485</v>
      </c>
      <c r="B10" s="17" t="n">
        <v>13082</v>
      </c>
      <c r="C10" s="18">
        <f>(315.0/B10*100)</f>
        <v/>
      </c>
      <c r="D10" s="19" t="n">
        <v>12767</v>
      </c>
      <c r="E10" s="18" t="n">
        <v>508.01349697</v>
      </c>
      <c r="F10" s="20" t="n">
        <v>10.63272468</v>
      </c>
      <c r="G10" s="18" t="n">
        <v>549.63440679</v>
      </c>
      <c r="H10" s="20" t="n">
        <v>8.752595810000001</v>
      </c>
      <c r="I10" s="18" t="n">
        <v>548.8009819599999</v>
      </c>
      <c r="J10" s="20" t="n">
        <v>6.76029378</v>
      </c>
      <c r="K10" s="18" t="n">
        <v>532.07830524</v>
      </c>
      <c r="L10" s="20" t="n">
        <v>5.67434038</v>
      </c>
      <c r="M10" s="18" t="n">
        <v>530.19933076</v>
      </c>
      <c r="N10" s="20" t="n">
        <v>8.06260408</v>
      </c>
      <c r="O10" s="18" t="n">
        <v>499.3687189</v>
      </c>
      <c r="P10" s="20" t="n">
        <v>19.80509616</v>
      </c>
      <c r="Q10" s="18" t="n">
        <v>522.85128611</v>
      </c>
      <c r="R10" s="20" t="n">
        <v>15.79125304</v>
      </c>
      <c r="S10" s="18" t="n">
        <v>525.36735475</v>
      </c>
      <c r="T10" s="20" t="n">
        <v>6.7423228</v>
      </c>
      <c r="U10" s="18" t="s">
        <v>481</v>
      </c>
      <c r="V10" s="20" t="s">
        <v>481</v>
      </c>
      <c r="W10" s="18" t="s">
        <v>481</v>
      </c>
      <c r="X10" s="20" t="s">
        <v>481</v>
      </c>
      <c r="Y10" s="18" t="s">
        <v>481</v>
      </c>
      <c r="Z10" s="20" t="s">
        <v>481</v>
      </c>
      <c r="AA10" s="18" t="s">
        <v>481</v>
      </c>
      <c r="AB10" s="20" t="s">
        <v>481</v>
      </c>
      <c r="AC10" s="18" t="n">
        <v>424.05638026</v>
      </c>
      <c r="AD10" s="20" t="n">
        <v>20.98723577</v>
      </c>
    </row>
    <row r="11" spans="1:30">
      <c r="A11" s="15" t="s">
        <v>486</v>
      </c>
      <c r="B11" s="17" t="n">
        <v>7053</v>
      </c>
      <c r="C11" s="18">
        <f>(50.0/B11*100)</f>
        <v/>
      </c>
      <c r="D11" s="19" t="n">
        <v>7003</v>
      </c>
      <c r="E11" s="18" t="n">
        <v>375.09129627</v>
      </c>
      <c r="F11" s="20" t="n">
        <v>13.6114476</v>
      </c>
      <c r="G11" s="18" t="n">
        <v>373.54361791</v>
      </c>
      <c r="H11" s="20" t="n">
        <v>18.75764509</v>
      </c>
      <c r="I11" s="18" t="n">
        <v>438.94527612</v>
      </c>
      <c r="J11" s="20" t="n">
        <v>7.47042604</v>
      </c>
      <c r="K11" s="18" t="n">
        <v>451.04109222</v>
      </c>
      <c r="L11" s="20" t="n">
        <v>4.60084099</v>
      </c>
      <c r="M11" s="18" t="n">
        <v>439.60224594</v>
      </c>
      <c r="N11" s="20" t="n">
        <v>4.31843506</v>
      </c>
      <c r="O11" s="18" t="n">
        <v>395.18481774</v>
      </c>
      <c r="P11" s="20" t="n">
        <v>11.75386459</v>
      </c>
      <c r="Q11" s="18" t="n">
        <v>390.36042661</v>
      </c>
      <c r="R11" s="20" t="n">
        <v>12.59764156</v>
      </c>
      <c r="S11" s="18" t="n">
        <v>406.44464931</v>
      </c>
      <c r="T11" s="20" t="n">
        <v>6.10397186</v>
      </c>
      <c r="U11" s="18" t="s">
        <v>481</v>
      </c>
      <c r="V11" s="20" t="s">
        <v>481</v>
      </c>
      <c r="W11" s="18" t="s">
        <v>481</v>
      </c>
      <c r="X11" s="20" t="s">
        <v>481</v>
      </c>
      <c r="Y11" s="18" t="s">
        <v>481</v>
      </c>
      <c r="Z11" s="20" t="s">
        <v>481</v>
      </c>
      <c r="AA11" s="18" t="s">
        <v>481</v>
      </c>
      <c r="AB11" s="20" t="s">
        <v>481</v>
      </c>
      <c r="AC11" s="18" t="n">
        <v>343.7328756</v>
      </c>
      <c r="AD11" s="20" t="n">
        <v>11.97076721</v>
      </c>
    </row>
    <row r="12" spans="1:3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c r="AC12" s="21" t="s">
        <v>482</v>
      </c>
      <c r="AD12" s="22" t="s">
        <v>482</v>
      </c>
    </row>
    <row r="13" spans="1:3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c r="AC13" s="21" t="s">
        <v>482</v>
      </c>
      <c r="AD13" s="22" t="s">
        <v>482</v>
      </c>
    </row>
    <row r="14" spans="1:3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c r="AC14" s="21" t="s">
        <v>482</v>
      </c>
      <c r="AD14" s="22" t="s">
        <v>482</v>
      </c>
    </row>
    <row r="15" spans="1:3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c r="AC15" s="21" t="s">
        <v>482</v>
      </c>
      <c r="AD15" s="22" t="s">
        <v>482</v>
      </c>
    </row>
    <row r="16" spans="1:3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c r="AC16" s="21" t="s">
        <v>482</v>
      </c>
      <c r="AD16" s="22" t="s">
        <v>482</v>
      </c>
    </row>
    <row r="17" spans="1:3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c r="AC17" s="21" t="s">
        <v>482</v>
      </c>
      <c r="AD17" s="22" t="s">
        <v>482</v>
      </c>
    </row>
    <row r="18" spans="1:3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c r="AC18" s="21" t="s">
        <v>482</v>
      </c>
      <c r="AD18" s="22" t="s">
        <v>482</v>
      </c>
    </row>
    <row r="19" spans="1:3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c r="AC19" s="21" t="s">
        <v>482</v>
      </c>
      <c r="AD19" s="22" t="s">
        <v>482</v>
      </c>
    </row>
    <row r="20" spans="1:3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c r="AC20" s="21" t="s">
        <v>482</v>
      </c>
      <c r="AD20" s="22" t="s">
        <v>482</v>
      </c>
    </row>
    <row r="21" spans="1:3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c r="AC21" s="21" t="s">
        <v>482</v>
      </c>
      <c r="AD21" s="22" t="s">
        <v>482</v>
      </c>
    </row>
    <row r="22" spans="1:3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c r="AC22" s="21" t="s">
        <v>482</v>
      </c>
      <c r="AD22" s="22" t="s">
        <v>482</v>
      </c>
    </row>
    <row r="23" spans="1:30">
      <c r="A23" s="15" t="s">
        <v>498</v>
      </c>
      <c r="B23" s="17" t="n">
        <v>11583</v>
      </c>
      <c r="C23" s="18">
        <f>(216.0/B23*100)</f>
        <v/>
      </c>
      <c r="D23" s="19" t="n">
        <v>11367</v>
      </c>
      <c r="E23" s="18" t="s">
        <v>481</v>
      </c>
      <c r="F23" s="20" t="s">
        <v>481</v>
      </c>
      <c r="G23" s="18" t="n">
        <v>486.38519647</v>
      </c>
      <c r="H23" s="20" t="n">
        <v>5.41013728</v>
      </c>
      <c r="I23" s="18" t="n">
        <v>492.88232342</v>
      </c>
      <c r="J23" s="20" t="n">
        <v>2.85427682</v>
      </c>
      <c r="K23" s="18" t="n">
        <v>472.62068239</v>
      </c>
      <c r="L23" s="20" t="n">
        <v>6.30768416</v>
      </c>
      <c r="M23" s="18" t="n">
        <v>450.40861064</v>
      </c>
      <c r="N23" s="20" t="n">
        <v>13.73694059</v>
      </c>
      <c r="O23" s="18" t="n">
        <v>413.28100626</v>
      </c>
      <c r="P23" s="20" t="n">
        <v>14.50575478</v>
      </c>
      <c r="Q23" s="18" t="n">
        <v>442.56286616</v>
      </c>
      <c r="R23" s="20" t="n">
        <v>14.39362056</v>
      </c>
      <c r="S23" s="18" t="n">
        <v>492.80787128</v>
      </c>
      <c r="T23" s="20" t="n">
        <v>5.85575869</v>
      </c>
      <c r="U23" s="18" t="s">
        <v>481</v>
      </c>
      <c r="V23" s="20" t="s">
        <v>481</v>
      </c>
      <c r="W23" s="18" t="s">
        <v>481</v>
      </c>
      <c r="X23" s="20" t="s">
        <v>481</v>
      </c>
      <c r="Y23" s="18" t="s">
        <v>481</v>
      </c>
      <c r="Z23" s="20" t="s">
        <v>481</v>
      </c>
      <c r="AA23" s="18" t="s">
        <v>481</v>
      </c>
      <c r="AB23" s="20" t="s">
        <v>481</v>
      </c>
      <c r="AC23" s="18" t="n">
        <v>394.62160979</v>
      </c>
      <c r="AD23" s="20" t="n">
        <v>19.16268148</v>
      </c>
    </row>
    <row r="24" spans="1:3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c r="AC24" s="21" t="s">
        <v>482</v>
      </c>
      <c r="AD24" s="22" t="s">
        <v>482</v>
      </c>
    </row>
    <row r="25" spans="1:3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c r="AC25" s="21" t="s">
        <v>482</v>
      </c>
      <c r="AD25" s="22" t="s">
        <v>482</v>
      </c>
    </row>
    <row r="26" spans="1:3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c r="AC26" s="21" t="s">
        <v>482</v>
      </c>
      <c r="AD26" s="22" t="s">
        <v>482</v>
      </c>
    </row>
    <row r="27" spans="1:3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c r="AC27" s="21" t="s">
        <v>482</v>
      </c>
      <c r="AD27" s="22" t="s">
        <v>482</v>
      </c>
    </row>
    <row r="28" spans="1:3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c r="AC28" s="21" t="s">
        <v>482</v>
      </c>
      <c r="AD28" s="22" t="s">
        <v>482</v>
      </c>
    </row>
    <row r="29" spans="1:3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n">
        <v>509.25698594</v>
      </c>
      <c r="Z29" s="20" t="n">
        <v>3.32415333</v>
      </c>
      <c r="AA29" s="18" t="s">
        <v>481</v>
      </c>
      <c r="AB29" s="20" t="s">
        <v>481</v>
      </c>
      <c r="AC29" s="18" t="s">
        <v>481</v>
      </c>
      <c r="AD29" s="20" t="s">
        <v>481</v>
      </c>
    </row>
    <row r="30" spans="1:3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c r="AC30" s="21" t="s">
        <v>482</v>
      </c>
      <c r="AD30" s="22" t="s">
        <v>482</v>
      </c>
    </row>
    <row r="31" spans="1:3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c r="AC31" s="21" t="s">
        <v>482</v>
      </c>
      <c r="AD31" s="22" t="s">
        <v>482</v>
      </c>
    </row>
    <row r="32" spans="1:30">
      <c r="A32" s="15" t="s">
        <v>507</v>
      </c>
      <c r="B32" s="17" t="n">
        <v>4478</v>
      </c>
      <c r="C32" s="18">
        <f>(5.0/B32*100)</f>
        <v/>
      </c>
      <c r="D32" s="19" t="n">
        <v>4473</v>
      </c>
      <c r="E32" s="18" t="n">
        <v>375.58027739</v>
      </c>
      <c r="F32" s="20" t="n">
        <v>21.58317063</v>
      </c>
      <c r="G32" s="18" t="n">
        <v>501.62097414</v>
      </c>
      <c r="H32" s="20" t="n">
        <v>12.4267158</v>
      </c>
      <c r="I32" s="18" t="n">
        <v>508.9758991</v>
      </c>
      <c r="J32" s="20" t="n">
        <v>5.49151078</v>
      </c>
      <c r="K32" s="18" t="n">
        <v>496.82192156</v>
      </c>
      <c r="L32" s="20" t="n">
        <v>5.49708127</v>
      </c>
      <c r="M32" s="18" t="n">
        <v>485.17347578</v>
      </c>
      <c r="N32" s="20" t="n">
        <v>4.91402937</v>
      </c>
      <c r="O32" s="18" t="n">
        <v>465.95966352</v>
      </c>
      <c r="P32" s="20" t="n">
        <v>4.91069772</v>
      </c>
      <c r="Q32" s="18" t="n">
        <v>483.94959094</v>
      </c>
      <c r="R32" s="20" t="n">
        <v>5.68767787</v>
      </c>
      <c r="S32" s="18" t="n">
        <v>481.92918068</v>
      </c>
      <c r="T32" s="20" t="n">
        <v>6.12205383</v>
      </c>
      <c r="U32" s="18" t="s">
        <v>481</v>
      </c>
      <c r="V32" s="20" t="s">
        <v>481</v>
      </c>
      <c r="W32" s="18" t="s">
        <v>481</v>
      </c>
      <c r="X32" s="20" t="s">
        <v>481</v>
      </c>
      <c r="Y32" s="18" t="s">
        <v>481</v>
      </c>
      <c r="Z32" s="20" t="s">
        <v>481</v>
      </c>
      <c r="AA32" s="18" t="s">
        <v>481</v>
      </c>
      <c r="AB32" s="20" t="s">
        <v>481</v>
      </c>
      <c r="AC32" s="18" t="n">
        <v>372.16845731</v>
      </c>
      <c r="AD32" s="20" t="n">
        <v>27.31115981</v>
      </c>
    </row>
    <row r="33" spans="1:3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c r="AC33" s="21" t="s">
        <v>482</v>
      </c>
      <c r="AD33" s="22" t="s">
        <v>482</v>
      </c>
    </row>
    <row r="34" spans="1:30">
      <c r="A34" s="15" t="s">
        <v>509</v>
      </c>
      <c r="B34" s="17" t="n">
        <v>6350</v>
      </c>
      <c r="C34" s="18">
        <f>(65.0/B34*100)</f>
        <v/>
      </c>
      <c r="D34" s="19" t="n">
        <v>6285</v>
      </c>
      <c r="E34" s="18" t="n">
        <v>401.11062474</v>
      </c>
      <c r="F34" s="20" t="n">
        <v>19.33675428</v>
      </c>
      <c r="G34" s="18" t="n">
        <v>463.11204887</v>
      </c>
      <c r="H34" s="20" t="n">
        <v>8.497891579999999</v>
      </c>
      <c r="I34" s="18" t="n">
        <v>460.80800961</v>
      </c>
      <c r="J34" s="20" t="n">
        <v>4.78457177</v>
      </c>
      <c r="K34" s="18" t="n">
        <v>442.62095643</v>
      </c>
      <c r="L34" s="20" t="n">
        <v>8.26680498</v>
      </c>
      <c r="M34" s="18" t="n">
        <v>436.54006796</v>
      </c>
      <c r="N34" s="20" t="n">
        <v>10.15449764</v>
      </c>
      <c r="O34" s="18" t="n">
        <v>353.00086005</v>
      </c>
      <c r="P34" s="20" t="n">
        <v>16.09856776</v>
      </c>
      <c r="Q34" s="18" t="n">
        <v>411.11454928</v>
      </c>
      <c r="R34" s="20" t="n">
        <v>17.68389053</v>
      </c>
      <c r="S34" s="18" t="n">
        <v>441.60058687</v>
      </c>
      <c r="T34" s="20" t="n">
        <v>8.76913246</v>
      </c>
      <c r="U34" s="18" t="s">
        <v>481</v>
      </c>
      <c r="V34" s="20" t="s">
        <v>481</v>
      </c>
      <c r="W34" s="18" t="s">
        <v>481</v>
      </c>
      <c r="X34" s="20" t="s">
        <v>481</v>
      </c>
      <c r="Y34" s="18" t="s">
        <v>481</v>
      </c>
      <c r="Z34" s="20" t="s">
        <v>481</v>
      </c>
      <c r="AA34" s="18" t="s">
        <v>481</v>
      </c>
      <c r="AB34" s="20" t="s">
        <v>481</v>
      </c>
      <c r="AC34" s="18" t="n">
        <v>339.98408039</v>
      </c>
      <c r="AD34" s="20" t="n">
        <v>28.97067693</v>
      </c>
    </row>
    <row r="35" spans="1:3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c r="AC35" s="21" t="s">
        <v>482</v>
      </c>
      <c r="AD35" s="22" t="s">
        <v>482</v>
      </c>
    </row>
    <row r="36" spans="1:30">
      <c r="A36" s="15" t="s">
        <v>511</v>
      </c>
      <c r="B36" s="17" t="n">
        <v>6736</v>
      </c>
      <c r="C36" s="18">
        <f>(26.0/B36*100)</f>
        <v/>
      </c>
      <c r="D36" s="19" t="n">
        <v>6710</v>
      </c>
      <c r="E36" s="18" t="n">
        <v>474.09393479</v>
      </c>
      <c r="F36" s="20" t="n">
        <v>6.17177057</v>
      </c>
      <c r="G36" s="18" t="n">
        <v>479.75800408</v>
      </c>
      <c r="H36" s="20" t="n">
        <v>5.62947092</v>
      </c>
      <c r="I36" s="18" t="n">
        <v>474.65558891</v>
      </c>
      <c r="J36" s="20" t="n">
        <v>2.99783108</v>
      </c>
      <c r="K36" s="18" t="n">
        <v>428.07964492</v>
      </c>
      <c r="L36" s="20" t="n">
        <v>9.85546205</v>
      </c>
      <c r="M36" s="18" t="n">
        <v>412.59232932</v>
      </c>
      <c r="N36" s="20" t="n">
        <v>14.43254825</v>
      </c>
      <c r="O36" s="18" t="n">
        <v>393.14329264</v>
      </c>
      <c r="P36" s="20" t="n">
        <v>17.27630071</v>
      </c>
      <c r="Q36" s="18" t="n">
        <v>415.44420134</v>
      </c>
      <c r="R36" s="20" t="n">
        <v>17.1076299</v>
      </c>
      <c r="S36" s="18" t="n">
        <v>452.06674026</v>
      </c>
      <c r="T36" s="20" t="n">
        <v>7.39776463</v>
      </c>
      <c r="U36" s="18" t="s">
        <v>481</v>
      </c>
      <c r="V36" s="20" t="s">
        <v>481</v>
      </c>
      <c r="W36" s="18" t="s">
        <v>481</v>
      </c>
      <c r="X36" s="20" t="s">
        <v>481</v>
      </c>
      <c r="Y36" s="18" t="s">
        <v>481</v>
      </c>
      <c r="Z36" s="20" t="s">
        <v>481</v>
      </c>
      <c r="AA36" s="18" t="s">
        <v>481</v>
      </c>
      <c r="AB36" s="20" t="s">
        <v>481</v>
      </c>
      <c r="AC36" s="18" t="n">
        <v>371.92751841</v>
      </c>
      <c r="AD36" s="20" t="n">
        <v>21.41850647</v>
      </c>
    </row>
    <row r="37" spans="1:3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c r="AC37" s="21" t="s">
        <v>482</v>
      </c>
      <c r="AD37" s="22" t="s">
        <v>482</v>
      </c>
    </row>
    <row r="38" spans="1:3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c r="AC38" s="21" t="s">
        <v>482</v>
      </c>
      <c r="AD38" s="22" t="s">
        <v>482</v>
      </c>
    </row>
    <row r="39" spans="1:3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c r="AC39" s="21" t="s">
        <v>482</v>
      </c>
      <c r="AD39" s="22" t="s">
        <v>482</v>
      </c>
    </row>
    <row r="40" spans="1:3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c r="AC40" s="21" t="s">
        <v>482</v>
      </c>
      <c r="AD40" s="22" t="s">
        <v>482</v>
      </c>
    </row>
    <row r="41" spans="1:30">
      <c r="A41" s="15" t="s">
        <v>516</v>
      </c>
      <c r="B41" s="17" t="n">
        <v>5712</v>
      </c>
      <c r="C41" s="18">
        <f>(40.0/B41*100)</f>
        <v/>
      </c>
      <c r="D41" s="19" t="n">
        <v>5672</v>
      </c>
      <c r="E41" s="18" t="n">
        <v>446.61655256</v>
      </c>
      <c r="F41" s="20" t="n">
        <v>10.1768201</v>
      </c>
      <c r="G41" s="18" t="n">
        <v>495.56195276</v>
      </c>
      <c r="H41" s="20" t="n">
        <v>7.97025895</v>
      </c>
      <c r="I41" s="18" t="n">
        <v>509.60731305</v>
      </c>
      <c r="J41" s="20" t="n">
        <v>4.67221268</v>
      </c>
      <c r="K41" s="18" t="n">
        <v>493.73637921</v>
      </c>
      <c r="L41" s="20" t="n">
        <v>5.67542059</v>
      </c>
      <c r="M41" s="18" t="n">
        <v>468.07100873</v>
      </c>
      <c r="N41" s="20" t="n">
        <v>6.2315971</v>
      </c>
      <c r="O41" s="18" t="n">
        <v>458.06646748</v>
      </c>
      <c r="P41" s="20" t="n">
        <v>20.2870257</v>
      </c>
      <c r="Q41" s="18" t="n">
        <v>490.33675687</v>
      </c>
      <c r="R41" s="20" t="n">
        <v>6.46746509</v>
      </c>
      <c r="S41" s="18" t="n">
        <v>480.88149543</v>
      </c>
      <c r="T41" s="20" t="n">
        <v>6.08169339</v>
      </c>
      <c r="U41" s="18" t="s">
        <v>481</v>
      </c>
      <c r="V41" s="20" t="s">
        <v>481</v>
      </c>
      <c r="W41" s="18" t="s">
        <v>481</v>
      </c>
      <c r="X41" s="20" t="s">
        <v>481</v>
      </c>
      <c r="Y41" s="18" t="s">
        <v>481</v>
      </c>
      <c r="Z41" s="20" t="s">
        <v>481</v>
      </c>
      <c r="AA41" s="18" t="s">
        <v>481</v>
      </c>
      <c r="AB41" s="20" t="s">
        <v>481</v>
      </c>
      <c r="AC41" s="18" t="n">
        <v>403.70765744</v>
      </c>
      <c r="AD41" s="20" t="n">
        <v>18.4965829</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c r="AC44" s="21" t="s">
        <v>482</v>
      </c>
      <c r="AD44" s="22" t="s">
        <v>482</v>
      </c>
    </row>
    <row r="45" spans="1:3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c r="AC45" s="21" t="s">
        <v>482</v>
      </c>
      <c r="AD45" s="22" t="s">
        <v>482</v>
      </c>
    </row>
    <row r="46" spans="1:30">
      <c r="A46" s="15" t="s">
        <v>521</v>
      </c>
      <c r="B46" s="17" t="n">
        <v>23141</v>
      </c>
      <c r="C46" s="18">
        <f>(1165.0/B46*100)</f>
        <v/>
      </c>
      <c r="D46" s="19" t="n">
        <v>21976</v>
      </c>
      <c r="E46" s="18" t="n">
        <v>390.92446682</v>
      </c>
      <c r="F46" s="20" t="n">
        <v>7.29046838</v>
      </c>
      <c r="G46" s="18" t="n">
        <v>426.18016705</v>
      </c>
      <c r="H46" s="20" t="n">
        <v>8.419682509999999</v>
      </c>
      <c r="I46" s="18" t="n">
        <v>421.48617159</v>
      </c>
      <c r="J46" s="20" t="n">
        <v>6.06502462</v>
      </c>
      <c r="K46" s="18" t="n">
        <v>405.31941228</v>
      </c>
      <c r="L46" s="20" t="n">
        <v>5.13068365</v>
      </c>
      <c r="M46" s="18" t="n">
        <v>390.00201344</v>
      </c>
      <c r="N46" s="20" t="n">
        <v>5.53940587</v>
      </c>
      <c r="O46" s="18" t="n">
        <v>359.06762814</v>
      </c>
      <c r="P46" s="20" t="n">
        <v>5.83885008</v>
      </c>
      <c r="Q46" s="18" t="n">
        <v>394.85495969</v>
      </c>
      <c r="R46" s="20" t="n">
        <v>11.59351731</v>
      </c>
      <c r="S46" s="18" t="n">
        <v>386.50750605</v>
      </c>
      <c r="T46" s="20" t="n">
        <v>5.41385917</v>
      </c>
      <c r="U46" s="18" t="s">
        <v>481</v>
      </c>
      <c r="V46" s="20" t="s">
        <v>481</v>
      </c>
      <c r="W46" s="18" t="s">
        <v>481</v>
      </c>
      <c r="X46" s="20" t="s">
        <v>481</v>
      </c>
      <c r="Y46" s="18" t="s">
        <v>481</v>
      </c>
      <c r="Z46" s="20" t="s">
        <v>481</v>
      </c>
      <c r="AA46" s="18" t="s">
        <v>481</v>
      </c>
      <c r="AB46" s="20" t="s">
        <v>481</v>
      </c>
      <c r="AC46" s="18" t="n">
        <v>332.85323704</v>
      </c>
      <c r="AD46" s="20" t="n">
        <v>7.39639417</v>
      </c>
    </row>
    <row r="47" spans="1:3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c r="AC47" s="21" t="s">
        <v>482</v>
      </c>
      <c r="AD47" s="22" t="s">
        <v>482</v>
      </c>
    </row>
    <row r="48" spans="1:30">
      <c r="A48" s="15" t="s">
        <v>523</v>
      </c>
      <c r="B48" s="17" t="n">
        <v>9841</v>
      </c>
      <c r="C48" s="18">
        <f>(7.0/B48*100)</f>
        <v/>
      </c>
      <c r="D48" s="19" t="n">
        <v>9834</v>
      </c>
      <c r="E48" s="18" t="n">
        <v>585.11650546</v>
      </c>
      <c r="F48" s="20" t="n">
        <v>18.24248929</v>
      </c>
      <c r="G48" s="18" t="n">
        <v>618.3147195400001</v>
      </c>
      <c r="H48" s="20" t="n">
        <v>13.67876915</v>
      </c>
      <c r="I48" s="18" t="n">
        <v>616.5778160999999</v>
      </c>
      <c r="J48" s="20" t="n">
        <v>9.26038833</v>
      </c>
      <c r="K48" s="18" t="n">
        <v>595.15151457</v>
      </c>
      <c r="L48" s="20" t="n">
        <v>7.57230575</v>
      </c>
      <c r="M48" s="18" t="n">
        <v>558.31545757</v>
      </c>
      <c r="N48" s="20" t="n">
        <v>7.26808163</v>
      </c>
      <c r="O48" s="18" t="n">
        <v>513.87550003</v>
      </c>
      <c r="P48" s="20" t="n">
        <v>8.271609939999999</v>
      </c>
      <c r="Q48" s="18" t="n">
        <v>501.17983431</v>
      </c>
      <c r="R48" s="20" t="n">
        <v>9.10674635</v>
      </c>
      <c r="S48" s="18" t="n">
        <v>557.73475182</v>
      </c>
      <c r="T48" s="20" t="n">
        <v>7.69244005</v>
      </c>
      <c r="U48" s="18" t="s">
        <v>481</v>
      </c>
      <c r="V48" s="20" t="s">
        <v>481</v>
      </c>
      <c r="W48" s="18" t="s">
        <v>481</v>
      </c>
      <c r="X48" s="20" t="s">
        <v>481</v>
      </c>
      <c r="Y48" s="18" t="s">
        <v>481</v>
      </c>
      <c r="Z48" s="20" t="s">
        <v>481</v>
      </c>
      <c r="AA48" s="18" t="s">
        <v>481</v>
      </c>
      <c r="AB48" s="20" t="s">
        <v>481</v>
      </c>
      <c r="AC48" s="18" t="n">
        <v>520.6769098</v>
      </c>
      <c r="AD48" s="20" t="n">
        <v>49.82578856</v>
      </c>
    </row>
    <row r="49" spans="1:3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c r="AC49" s="21" t="s">
        <v>482</v>
      </c>
      <c r="AD49" s="22" t="s">
        <v>482</v>
      </c>
    </row>
    <row r="50" spans="1:3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c r="AC50" s="21" t="s">
        <v>482</v>
      </c>
      <c r="AD50" s="22" t="s">
        <v>482</v>
      </c>
    </row>
    <row r="51" spans="1:3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c r="AC51" s="21" t="s">
        <v>482</v>
      </c>
      <c r="AD51" s="22" t="s">
        <v>482</v>
      </c>
    </row>
    <row r="52" spans="1:3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c r="AC52" s="21" t="s">
        <v>482</v>
      </c>
      <c r="AD52" s="22" t="s">
        <v>482</v>
      </c>
    </row>
    <row r="53" spans="1:3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c r="AC53" s="21" t="s">
        <v>482</v>
      </c>
      <c r="AD53" s="22" t="s">
        <v>482</v>
      </c>
    </row>
    <row r="54" spans="1:3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c r="AC54" s="21" t="s">
        <v>482</v>
      </c>
      <c r="AD54" s="22" t="s">
        <v>482</v>
      </c>
    </row>
    <row r="55" spans="1:3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c r="AC55" s="21" t="s">
        <v>482</v>
      </c>
      <c r="AD55" s="22" t="s">
        <v>482</v>
      </c>
    </row>
    <row r="56" spans="1:3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c r="AC56" s="21" t="s">
        <v>482</v>
      </c>
      <c r="AD56" s="22" t="s">
        <v>482</v>
      </c>
    </row>
    <row r="57" spans="1:3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c r="AC57" s="21" t="s">
        <v>482</v>
      </c>
      <c r="AD57" s="22" t="s">
        <v>482</v>
      </c>
    </row>
    <row r="58" spans="1:3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c r="AC58" s="21" t="s">
        <v>482</v>
      </c>
      <c r="AD58" s="22" t="s">
        <v>482</v>
      </c>
    </row>
    <row r="59" spans="1:3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c r="AC59" s="21" t="s">
        <v>482</v>
      </c>
      <c r="AD59" s="22" t="s">
        <v>482</v>
      </c>
    </row>
    <row r="60" spans="1:3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c r="AC60" s="21" t="s">
        <v>482</v>
      </c>
      <c r="AD60" s="22" t="s">
        <v>482</v>
      </c>
    </row>
    <row r="61" spans="1:30">
      <c r="A61" s="15" t="s">
        <v>536</v>
      </c>
      <c r="B61" s="17" t="n">
        <v>6525</v>
      </c>
      <c r="C61" s="18">
        <f>(135.0/B61*100)</f>
        <v/>
      </c>
      <c r="D61" s="19" t="n">
        <v>6390</v>
      </c>
      <c r="E61" s="18" t="n">
        <v>425.02102893</v>
      </c>
      <c r="F61" s="20" t="n">
        <v>11.51213726</v>
      </c>
      <c r="G61" s="18" t="n">
        <v>451.96691162</v>
      </c>
      <c r="H61" s="20" t="n">
        <v>4.85073606</v>
      </c>
      <c r="I61" s="18" t="n">
        <v>467.77303059</v>
      </c>
      <c r="J61" s="20" t="n">
        <v>5.02934325</v>
      </c>
      <c r="K61" s="18" t="n">
        <v>462.47938519</v>
      </c>
      <c r="L61" s="20" t="n">
        <v>5.86146574</v>
      </c>
      <c r="M61" s="18" t="n">
        <v>441.98866638</v>
      </c>
      <c r="N61" s="20" t="n">
        <v>7.59487179</v>
      </c>
      <c r="O61" s="18" t="n">
        <v>409.4984106</v>
      </c>
      <c r="P61" s="20" t="n">
        <v>7.48809127</v>
      </c>
      <c r="Q61" s="18" t="n">
        <v>442.02280416</v>
      </c>
      <c r="R61" s="20" t="n">
        <v>4.78087187</v>
      </c>
      <c r="S61" s="18" t="n">
        <v>453.6634631</v>
      </c>
      <c r="T61" s="20" t="n">
        <v>5.13584876</v>
      </c>
      <c r="U61" s="18" t="s">
        <v>481</v>
      </c>
      <c r="V61" s="20" t="s">
        <v>481</v>
      </c>
      <c r="W61" s="18" t="s">
        <v>481</v>
      </c>
      <c r="X61" s="20" t="s">
        <v>481</v>
      </c>
      <c r="Y61" s="18" t="s">
        <v>481</v>
      </c>
      <c r="Z61" s="20" t="s">
        <v>481</v>
      </c>
      <c r="AA61" s="18" t="s">
        <v>481</v>
      </c>
      <c r="AB61" s="20" t="s">
        <v>481</v>
      </c>
      <c r="AC61" s="18" t="n">
        <v>383.07342654</v>
      </c>
      <c r="AD61" s="20" t="n">
        <v>14.94367959</v>
      </c>
    </row>
    <row r="62" spans="1:3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c r="AC62" s="21" t="s">
        <v>482</v>
      </c>
      <c r="AD62" s="22" t="s">
        <v>482</v>
      </c>
    </row>
    <row r="63" spans="1:3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c r="AC63" s="21" t="s">
        <v>482</v>
      </c>
      <c r="AD63" s="22" t="s">
        <v>482</v>
      </c>
    </row>
    <row r="64" spans="1:3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c r="AC64" s="21" t="s">
        <v>482</v>
      </c>
      <c r="AD64" s="22" t="s">
        <v>482</v>
      </c>
    </row>
    <row r="65" spans="1:3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c r="AC65" s="21" t="s">
        <v>482</v>
      </c>
      <c r="AD65" s="22" t="s">
        <v>482</v>
      </c>
    </row>
    <row r="66" spans="1:3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c r="AC66" s="21" t="s">
        <v>482</v>
      </c>
      <c r="AD66" s="22" t="s">
        <v>482</v>
      </c>
    </row>
    <row r="67" spans="1:30">
      <c r="A67" s="15" t="s">
        <v>542</v>
      </c>
      <c r="B67" s="17" t="n">
        <v>6971</v>
      </c>
      <c r="C67" s="18">
        <f>(22.0/B67*100)</f>
        <v/>
      </c>
      <c r="D67" s="19" t="n">
        <v>6949</v>
      </c>
      <c r="E67" s="18" t="n">
        <v>409.32376048</v>
      </c>
      <c r="F67" s="20" t="n">
        <v>11.42775569</v>
      </c>
      <c r="G67" s="18" t="n">
        <v>442.92453741</v>
      </c>
      <c r="H67" s="20" t="n">
        <v>6.79876301</v>
      </c>
      <c r="I67" s="18" t="n">
        <v>417.62886824</v>
      </c>
      <c r="J67" s="20" t="n">
        <v>3.91268772</v>
      </c>
      <c r="K67" s="18" t="n">
        <v>409.97260556</v>
      </c>
      <c r="L67" s="20" t="n">
        <v>4.27270451</v>
      </c>
      <c r="M67" s="18" t="n">
        <v>376.56136316</v>
      </c>
      <c r="N67" s="20" t="n">
        <v>5.25178759</v>
      </c>
      <c r="O67" s="18" t="n">
        <v>321.67846655</v>
      </c>
      <c r="P67" s="20" t="n">
        <v>8.901899759999999</v>
      </c>
      <c r="Q67" s="18" t="n">
        <v>351.71750126</v>
      </c>
      <c r="R67" s="20" t="n">
        <v>8.252073770000001</v>
      </c>
      <c r="S67" s="18" t="n">
        <v>393.84466229</v>
      </c>
      <c r="T67" s="20" t="n">
        <v>8.66530668</v>
      </c>
      <c r="U67" s="18" t="s">
        <v>481</v>
      </c>
      <c r="V67" s="20" t="s">
        <v>481</v>
      </c>
      <c r="W67" s="18" t="s">
        <v>481</v>
      </c>
      <c r="X67" s="20" t="s">
        <v>481</v>
      </c>
      <c r="Y67" s="18" t="s">
        <v>481</v>
      </c>
      <c r="Z67" s="20" t="s">
        <v>481</v>
      </c>
      <c r="AA67" s="18" t="s">
        <v>481</v>
      </c>
      <c r="AB67" s="20" t="s">
        <v>481</v>
      </c>
      <c r="AC67" s="18" t="n">
        <v>280.48673334</v>
      </c>
      <c r="AD67" s="20" t="n">
        <v>17.98021485</v>
      </c>
    </row>
    <row r="68" spans="1:3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c r="AC68" s="21" t="s">
        <v>482</v>
      </c>
      <c r="AD68" s="22" t="s">
        <v>482</v>
      </c>
    </row>
    <row r="69" spans="1:3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c r="AC69" s="21" t="s">
        <v>482</v>
      </c>
      <c r="AD69" s="22" t="s">
        <v>482</v>
      </c>
    </row>
    <row r="70" spans="1:30">
      <c r="A70" s="15" t="s">
        <v>545</v>
      </c>
      <c r="B70" s="17" t="n">
        <v>6036</v>
      </c>
      <c r="C70" s="18">
        <f>(223.0/B70*100)</f>
        <v/>
      </c>
      <c r="D70" s="19" t="n">
        <v>5813</v>
      </c>
      <c r="E70" s="18" t="n">
        <v>495.53581589</v>
      </c>
      <c r="F70" s="20" t="n">
        <v>5.9179771</v>
      </c>
      <c r="G70" s="18" t="n">
        <v>516.1322424</v>
      </c>
      <c r="H70" s="20" t="n">
        <v>5.28673709</v>
      </c>
      <c r="I70" s="18" t="n">
        <v>520.66922612</v>
      </c>
      <c r="J70" s="20" t="n">
        <v>4.3439517</v>
      </c>
      <c r="K70" s="18" t="n">
        <v>515.0709317</v>
      </c>
      <c r="L70" s="20" t="n">
        <v>5.77977945</v>
      </c>
      <c r="M70" s="18" t="n">
        <v>495.39008725</v>
      </c>
      <c r="N70" s="20" t="n">
        <v>9.52097788</v>
      </c>
      <c r="O70" s="18" t="n">
        <v>489.15665409</v>
      </c>
      <c r="P70" s="20" t="n">
        <v>15.96363814</v>
      </c>
      <c r="Q70" s="18" t="n">
        <v>504.96610712</v>
      </c>
      <c r="R70" s="20" t="n">
        <v>7.16258604</v>
      </c>
      <c r="S70" s="18" t="n">
        <v>522.72983044</v>
      </c>
      <c r="T70" s="20" t="n">
        <v>6.47743093</v>
      </c>
      <c r="U70" s="18" t="s">
        <v>481</v>
      </c>
      <c r="V70" s="20" t="s">
        <v>481</v>
      </c>
      <c r="W70" s="18" t="s">
        <v>481</v>
      </c>
      <c r="X70" s="20" t="s">
        <v>481</v>
      </c>
      <c r="Y70" s="18" t="s">
        <v>481</v>
      </c>
      <c r="Z70" s="20" t="s">
        <v>481</v>
      </c>
      <c r="AA70" s="18" t="s">
        <v>481</v>
      </c>
      <c r="AB70" s="20" t="s">
        <v>481</v>
      </c>
      <c r="AC70" s="18" t="n">
        <v>461.97886716</v>
      </c>
      <c r="AD70" s="20" t="n">
        <v>18.89262476</v>
      </c>
    </row>
    <row r="71" spans="1:3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c r="AC71" s="21" t="s">
        <v>482</v>
      </c>
      <c r="AD71" s="22" t="s">
        <v>482</v>
      </c>
    </row>
    <row r="72" spans="1:3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c r="AC72" s="21" t="s">
        <v>482</v>
      </c>
      <c r="AD72" s="22" t="s">
        <v>482</v>
      </c>
    </row>
    <row r="73" spans="1:3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c r="AC73" s="21" t="s">
        <v>482</v>
      </c>
      <c r="AD73" s="22" t="s">
        <v>482</v>
      </c>
    </row>
    <row r="74" spans="1:3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c r="AC74" s="21" t="s">
        <v>482</v>
      </c>
      <c r="AD74" s="22" t="s">
        <v>482</v>
      </c>
    </row>
    <row r="75" spans="1:3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c r="AC75" s="21" t="s">
        <v>482</v>
      </c>
      <c r="AD75" s="22" t="s">
        <v>482</v>
      </c>
    </row>
    <row r="76" spans="1:3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c r="AC76" s="21" t="s">
        <v>482</v>
      </c>
      <c r="AD76" s="22" t="s">
        <v>482</v>
      </c>
    </row>
    <row r="77" spans="1:3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c r="AC77" s="21" t="s">
        <v>482</v>
      </c>
      <c r="AD77" s="22" t="s">
        <v>482</v>
      </c>
    </row>
    <row r="78" spans="1:3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c r="AC78" s="21" t="s">
        <v>482</v>
      </c>
      <c r="AD78" s="22" t="s">
        <v>482</v>
      </c>
    </row>
    <row customHeight="1" ht="25" r="79" spans="1:3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c r="AC79" s="21" t="s">
        <v>482</v>
      </c>
      <c r="AD79" s="22" t="s">
        <v>482</v>
      </c>
    </row>
    <row r="80" spans="1:3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c r="AC80" s="21" t="s">
        <v>482</v>
      </c>
      <c r="AD80" s="22" t="s">
        <v>482</v>
      </c>
    </row>
    <row r="81" spans="1:3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c r="AC81" s="21" t="s">
        <v>482</v>
      </c>
      <c r="AD81" s="22" t="s">
        <v>482</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row customHeight="1" ht="30" r="97" spans="1:30">
      <c r="A97" s="25" t="s">
        <v>571</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 ref="A97:AD97"/>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AB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687</v>
      </c>
    </row>
    <row customHeight="1" ht="30" r="4" spans="1:28">
      <c r="A4" s="6" t="n"/>
      <c r="B4" s="7" t="s">
        <v>462</v>
      </c>
      <c r="C4" s="7" t="s">
        <v>463</v>
      </c>
      <c r="D4" s="8" t="s">
        <v>462</v>
      </c>
      <c r="E4" s="9" t="s">
        <v>688</v>
      </c>
      <c r="F4" s="10" t="n"/>
      <c r="G4" s="9" t="s">
        <v>689</v>
      </c>
      <c r="H4" s="10" t="n"/>
      <c r="I4" s="9" t="s">
        <v>690</v>
      </c>
      <c r="J4" s="10" t="n"/>
      <c r="K4" s="9" t="s">
        <v>691</v>
      </c>
      <c r="L4" s="10" t="n"/>
      <c r="M4" s="9" t="s">
        <v>692</v>
      </c>
      <c r="N4" s="10" t="n"/>
      <c r="O4" s="9" t="s">
        <v>693</v>
      </c>
      <c r="P4" s="10" t="n"/>
      <c r="Q4" s="9" t="s">
        <v>694</v>
      </c>
      <c r="R4" s="10" t="n"/>
      <c r="S4" s="9" t="s">
        <v>585</v>
      </c>
      <c r="T4" s="10" t="n"/>
      <c r="U4" s="9" t="s">
        <v>586</v>
      </c>
      <c r="V4" s="10" t="n"/>
      <c r="W4" s="9" t="s">
        <v>472</v>
      </c>
      <c r="X4" s="10" t="n"/>
      <c r="Y4" s="9" t="s">
        <v>473</v>
      </c>
      <c r="Z4" s="10" t="n"/>
      <c r="AA4" s="9" t="s">
        <v>587</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(360.0/B7*100)</f>
        <v/>
      </c>
      <c r="D7" s="19" t="n">
        <v>14170</v>
      </c>
      <c r="E7" s="18" t="n">
        <v>428.31603748</v>
      </c>
      <c r="F7" s="20" t="n">
        <v>8.75130515</v>
      </c>
      <c r="G7" s="18" t="n">
        <v>508.88277367</v>
      </c>
      <c r="H7" s="20" t="n">
        <v>4.09755394</v>
      </c>
      <c r="I7" s="18" t="n">
        <v>517.23559221</v>
      </c>
      <c r="J7" s="20" t="n">
        <v>2.34632975</v>
      </c>
      <c r="K7" s="18" t="n">
        <v>502.16341648</v>
      </c>
      <c r="L7" s="20" t="n">
        <v>2.73898391</v>
      </c>
      <c r="M7" s="18" t="n">
        <v>474.28295701</v>
      </c>
      <c r="N7" s="20" t="n">
        <v>5.81655783</v>
      </c>
      <c r="O7" s="18" t="n">
        <v>481.90994273</v>
      </c>
      <c r="P7" s="20" t="n">
        <v>14.57531318</v>
      </c>
      <c r="Q7" s="18" t="n">
        <v>394.19673222</v>
      </c>
      <c r="R7" s="20" t="n">
        <v>15.53246354</v>
      </c>
      <c r="S7" s="18" t="s">
        <v>481</v>
      </c>
      <c r="T7" s="20" t="s">
        <v>481</v>
      </c>
      <c r="U7" s="18" t="s">
        <v>481</v>
      </c>
      <c r="V7" s="20" t="s">
        <v>481</v>
      </c>
      <c r="W7" s="18" t="s">
        <v>481</v>
      </c>
      <c r="X7" s="20" t="s">
        <v>481</v>
      </c>
      <c r="Y7" s="18" t="s">
        <v>481</v>
      </c>
      <c r="Z7" s="20" t="s">
        <v>481</v>
      </c>
      <c r="AA7" s="18" t="n">
        <v>394.52385966</v>
      </c>
      <c r="AB7" s="20" t="n">
        <v>8.49531037</v>
      </c>
    </row>
    <row r="8" spans="1:2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row>
    <row r="9" spans="1:28">
      <c r="A9" s="15" t="s">
        <v>484</v>
      </c>
      <c r="B9" s="17" t="n">
        <v>5675</v>
      </c>
      <c r="C9" s="18">
        <f>(58.0/B9*100)</f>
        <v/>
      </c>
      <c r="D9" s="19" t="n">
        <v>5617</v>
      </c>
      <c r="E9" s="18" t="s">
        <v>481</v>
      </c>
      <c r="F9" s="20" t="s">
        <v>481</v>
      </c>
      <c r="G9" s="18" t="n">
        <v>491.06556141</v>
      </c>
      <c r="H9" s="20" t="n">
        <v>10.00633518</v>
      </c>
      <c r="I9" s="18" t="n">
        <v>567.81218309</v>
      </c>
      <c r="J9" s="20" t="n">
        <v>4.68267529</v>
      </c>
      <c r="K9" s="18" t="n">
        <v>550.30644657</v>
      </c>
      <c r="L9" s="20" t="n">
        <v>3.04124298</v>
      </c>
      <c r="M9" s="18" t="n">
        <v>495.43657754</v>
      </c>
      <c r="N9" s="20" t="n">
        <v>9.01294873</v>
      </c>
      <c r="O9" s="18" t="n">
        <v>455.18126768</v>
      </c>
      <c r="P9" s="20" t="n">
        <v>14.48506485</v>
      </c>
      <c r="Q9" s="18" t="n">
        <v>383.22964404</v>
      </c>
      <c r="R9" s="20" t="n">
        <v>20.48149943</v>
      </c>
      <c r="S9" s="18" t="s">
        <v>481</v>
      </c>
      <c r="T9" s="20" t="s">
        <v>481</v>
      </c>
      <c r="U9" s="18" t="s">
        <v>481</v>
      </c>
      <c r="V9" s="20" t="s">
        <v>481</v>
      </c>
      <c r="W9" s="18" t="s">
        <v>481</v>
      </c>
      <c r="X9" s="20" t="s">
        <v>481</v>
      </c>
      <c r="Y9" s="18" t="s">
        <v>481</v>
      </c>
      <c r="Z9" s="20" t="s">
        <v>481</v>
      </c>
      <c r="AA9" s="18" t="n">
        <v>431.47139323</v>
      </c>
      <c r="AB9" s="20" t="n">
        <v>11.37277268</v>
      </c>
    </row>
    <row r="10" spans="1:28">
      <c r="A10" s="15" t="s">
        <v>485</v>
      </c>
      <c r="B10" s="17" t="n">
        <v>13082</v>
      </c>
      <c r="C10" s="18">
        <f>(316.0/B10*100)</f>
        <v/>
      </c>
      <c r="D10" s="19" t="n">
        <v>12766</v>
      </c>
      <c r="E10" s="18" t="n">
        <v>526.62257636</v>
      </c>
      <c r="F10" s="20" t="n">
        <v>8.490187410000001</v>
      </c>
      <c r="G10" s="18" t="n">
        <v>524.08294099</v>
      </c>
      <c r="H10" s="20" t="n">
        <v>6.20058314</v>
      </c>
      <c r="I10" s="18" t="n">
        <v>549.61331898</v>
      </c>
      <c r="J10" s="20" t="n">
        <v>5.68444075</v>
      </c>
      <c r="K10" s="18" t="n">
        <v>542.24834107</v>
      </c>
      <c r="L10" s="20" t="n">
        <v>6.00217825</v>
      </c>
      <c r="M10" s="18" t="n">
        <v>532.42215459</v>
      </c>
      <c r="N10" s="20" t="n">
        <v>16.16556457</v>
      </c>
      <c r="O10" s="18" t="n">
        <v>452.87089593</v>
      </c>
      <c r="P10" s="20" t="n">
        <v>20.43062645</v>
      </c>
      <c r="Q10" s="18" t="n">
        <v>434.8898023</v>
      </c>
      <c r="R10" s="20" t="n">
        <v>20.58455442</v>
      </c>
      <c r="S10" s="18" t="s">
        <v>481</v>
      </c>
      <c r="T10" s="20" t="s">
        <v>481</v>
      </c>
      <c r="U10" s="18" t="s">
        <v>481</v>
      </c>
      <c r="V10" s="20" t="s">
        <v>481</v>
      </c>
      <c r="W10" s="18" t="s">
        <v>481</v>
      </c>
      <c r="X10" s="20" t="s">
        <v>481</v>
      </c>
      <c r="Y10" s="18" t="s">
        <v>481</v>
      </c>
      <c r="Z10" s="20" t="s">
        <v>481</v>
      </c>
      <c r="AA10" s="18" t="n">
        <v>455.64742945</v>
      </c>
      <c r="AB10" s="20" t="n">
        <v>15.27420514</v>
      </c>
    </row>
    <row r="11" spans="1:28">
      <c r="A11" s="15" t="s">
        <v>486</v>
      </c>
      <c r="B11" s="17" t="n">
        <v>7053</v>
      </c>
      <c r="C11" s="18">
        <f>(50.0/B11*100)</f>
        <v/>
      </c>
      <c r="D11" s="19" t="n">
        <v>7003</v>
      </c>
      <c r="E11" s="18" t="n">
        <v>350.95725134</v>
      </c>
      <c r="F11" s="20" t="n">
        <v>13.30259042</v>
      </c>
      <c r="G11" s="18" t="n">
        <v>400.03943915</v>
      </c>
      <c r="H11" s="20" t="n">
        <v>14.55219157</v>
      </c>
      <c r="I11" s="18" t="n">
        <v>441.76129646</v>
      </c>
      <c r="J11" s="20" t="n">
        <v>6.25179401</v>
      </c>
      <c r="K11" s="18" t="n">
        <v>443.54906458</v>
      </c>
      <c r="L11" s="20" t="n">
        <v>3.86863472</v>
      </c>
      <c r="M11" s="18" t="n">
        <v>415.74097806</v>
      </c>
      <c r="N11" s="20" t="n">
        <v>7.23083458</v>
      </c>
      <c r="O11" s="18" t="n">
        <v>316.81582723</v>
      </c>
      <c r="P11" s="20" t="n">
        <v>22.10526117</v>
      </c>
      <c r="Q11" s="18" t="n">
        <v>335.44170098</v>
      </c>
      <c r="R11" s="20" t="n">
        <v>22.19892191</v>
      </c>
      <c r="S11" s="18" t="s">
        <v>481</v>
      </c>
      <c r="T11" s="20" t="s">
        <v>481</v>
      </c>
      <c r="U11" s="18" t="s">
        <v>481</v>
      </c>
      <c r="V11" s="20" t="s">
        <v>481</v>
      </c>
      <c r="W11" s="18" t="s">
        <v>481</v>
      </c>
      <c r="X11" s="20" t="s">
        <v>481</v>
      </c>
      <c r="Y11" s="18" t="s">
        <v>481</v>
      </c>
      <c r="Z11" s="20" t="s">
        <v>481</v>
      </c>
      <c r="AA11" s="18" t="n">
        <v>355.84526831</v>
      </c>
      <c r="AB11" s="20" t="n">
        <v>12.65960075</v>
      </c>
    </row>
    <row r="12" spans="1:2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row>
    <row r="13" spans="1:2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row>
    <row r="14" spans="1:2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row>
    <row r="15" spans="1:2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row>
    <row r="16" spans="1:2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row>
    <row r="17" spans="1:2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row>
    <row r="18" spans="1:2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row>
    <row r="19" spans="1:2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row>
    <row r="20" spans="1:2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row>
    <row r="21" spans="1:2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row>
    <row r="22" spans="1:2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row>
    <row r="23" spans="1:28">
      <c r="A23" s="15" t="s">
        <v>498</v>
      </c>
      <c r="B23" s="17" t="n">
        <v>11583</v>
      </c>
      <c r="C23" s="18">
        <f>(216.0/B23*100)</f>
        <v/>
      </c>
      <c r="D23" s="19" t="n">
        <v>11367</v>
      </c>
      <c r="E23" s="18" t="s">
        <v>481</v>
      </c>
      <c r="F23" s="20" t="s">
        <v>481</v>
      </c>
      <c r="G23" s="18" t="s">
        <v>481</v>
      </c>
      <c r="H23" s="20" t="s">
        <v>481</v>
      </c>
      <c r="I23" s="18" t="n">
        <v>495.6587394</v>
      </c>
      <c r="J23" s="20" t="n">
        <v>4.45323983</v>
      </c>
      <c r="K23" s="18" t="n">
        <v>486.72681626</v>
      </c>
      <c r="L23" s="20" t="n">
        <v>3.06507862</v>
      </c>
      <c r="M23" s="18" t="n">
        <v>458.43332221</v>
      </c>
      <c r="N23" s="20" t="n">
        <v>8.608740149999999</v>
      </c>
      <c r="O23" s="18" t="n">
        <v>440.2340072</v>
      </c>
      <c r="P23" s="20" t="n">
        <v>14.86044264</v>
      </c>
      <c r="Q23" s="18" t="n">
        <v>380.61460042</v>
      </c>
      <c r="R23" s="20" t="n">
        <v>20.2984274</v>
      </c>
      <c r="S23" s="18" t="s">
        <v>481</v>
      </c>
      <c r="T23" s="20" t="s">
        <v>481</v>
      </c>
      <c r="U23" s="18" t="s">
        <v>481</v>
      </c>
      <c r="V23" s="20" t="s">
        <v>481</v>
      </c>
      <c r="W23" s="18" t="s">
        <v>481</v>
      </c>
      <c r="X23" s="20" t="s">
        <v>481</v>
      </c>
      <c r="Y23" s="18" t="s">
        <v>481</v>
      </c>
      <c r="Z23" s="20" t="s">
        <v>481</v>
      </c>
      <c r="AA23" s="18" t="n">
        <v>402.87238626</v>
      </c>
      <c r="AB23" s="20" t="n">
        <v>17.67490456</v>
      </c>
    </row>
    <row r="24" spans="1:2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row>
    <row r="25" spans="1:2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row>
    <row r="26" spans="1:2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row>
    <row r="27" spans="1:2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row>
    <row r="28" spans="1:2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row>
    <row r="29" spans="1:28">
      <c r="A29" s="15" t="s">
        <v>504</v>
      </c>
      <c r="B29" s="17" t="n">
        <v>5385</v>
      </c>
      <c r="C29" s="18">
        <f>(30.0/B29*100)</f>
        <v/>
      </c>
      <c r="D29" s="19" t="n">
        <v>5355</v>
      </c>
      <c r="E29" s="18" t="n">
        <v>439.0197664</v>
      </c>
      <c r="F29" s="20" t="n">
        <v>16.49357883</v>
      </c>
      <c r="G29" s="18" t="n">
        <v>467.00512301</v>
      </c>
      <c r="H29" s="20" t="n">
        <v>8.20698657</v>
      </c>
      <c r="I29" s="18" t="n">
        <v>516.77517783</v>
      </c>
      <c r="J29" s="20" t="n">
        <v>5.79987882</v>
      </c>
      <c r="K29" s="18" t="n">
        <v>524.95425799</v>
      </c>
      <c r="L29" s="20" t="n">
        <v>3.35274971</v>
      </c>
      <c r="M29" s="18" t="n">
        <v>489.77915794</v>
      </c>
      <c r="N29" s="20" t="n">
        <v>5.57984358</v>
      </c>
      <c r="O29" s="18" t="n">
        <v>481.26206302</v>
      </c>
      <c r="P29" s="20" t="n">
        <v>20.2419294</v>
      </c>
      <c r="Q29" s="18" t="n">
        <v>388.48954123</v>
      </c>
      <c r="R29" s="20" t="n">
        <v>37.7789842</v>
      </c>
      <c r="S29" s="18" t="s">
        <v>481</v>
      </c>
      <c r="T29" s="20" t="s">
        <v>481</v>
      </c>
      <c r="U29" s="18" t="s">
        <v>481</v>
      </c>
      <c r="V29" s="20" t="s">
        <v>481</v>
      </c>
      <c r="W29" s="18" t="s">
        <v>481</v>
      </c>
      <c r="X29" s="20" t="s">
        <v>481</v>
      </c>
      <c r="Y29" s="18" t="s">
        <v>481</v>
      </c>
      <c r="Z29" s="20" t="s">
        <v>481</v>
      </c>
      <c r="AA29" s="18" t="n">
        <v>399.70692041</v>
      </c>
      <c r="AB29" s="20" t="n">
        <v>21.79106744</v>
      </c>
    </row>
    <row r="30" spans="1:2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row>
    <row r="31" spans="1:2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row>
    <row r="32" spans="1:28">
      <c r="A32" s="15" t="s">
        <v>507</v>
      </c>
      <c r="B32" s="17" t="n">
        <v>4478</v>
      </c>
      <c r="C32" s="18">
        <f>(5.0/B32*100)</f>
        <v/>
      </c>
      <c r="D32" s="19" t="n">
        <v>4473</v>
      </c>
      <c r="E32" s="18" t="n">
        <v>368.97204765</v>
      </c>
      <c r="F32" s="20" t="n">
        <v>37.10689705</v>
      </c>
      <c r="G32" s="18" t="n">
        <v>377.12129309</v>
      </c>
      <c r="H32" s="20" t="n">
        <v>26.86861888</v>
      </c>
      <c r="I32" s="18" t="n">
        <v>428.00234323</v>
      </c>
      <c r="J32" s="20" t="n">
        <v>21.91374302</v>
      </c>
      <c r="K32" s="18" t="n">
        <v>479.61713492</v>
      </c>
      <c r="L32" s="20" t="n">
        <v>6.2642166</v>
      </c>
      <c r="M32" s="18" t="n">
        <v>492.90422627</v>
      </c>
      <c r="N32" s="20" t="n">
        <v>3.15109868</v>
      </c>
      <c r="O32" s="18" t="n">
        <v>453.72677544</v>
      </c>
      <c r="P32" s="20" t="n">
        <v>7.69468596</v>
      </c>
      <c r="Q32" s="18" t="n">
        <v>411.07622259</v>
      </c>
      <c r="R32" s="20" t="n">
        <v>18.72155611</v>
      </c>
      <c r="S32" s="18" t="s">
        <v>481</v>
      </c>
      <c r="T32" s="20" t="s">
        <v>481</v>
      </c>
      <c r="U32" s="18" t="s">
        <v>481</v>
      </c>
      <c r="V32" s="20" t="s">
        <v>481</v>
      </c>
      <c r="W32" s="18" t="s">
        <v>481</v>
      </c>
      <c r="X32" s="20" t="s">
        <v>481</v>
      </c>
      <c r="Y32" s="18" t="s">
        <v>481</v>
      </c>
      <c r="Z32" s="20" t="s">
        <v>481</v>
      </c>
      <c r="AA32" s="18" t="n">
        <v>377.58113123</v>
      </c>
      <c r="AB32" s="20" t="n">
        <v>18.1581665</v>
      </c>
    </row>
    <row r="33" spans="1:2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row>
    <row r="34" spans="1:28">
      <c r="A34" s="15" t="s">
        <v>509</v>
      </c>
      <c r="B34" s="17" t="n">
        <v>6350</v>
      </c>
      <c r="C34" s="18">
        <f>(66.0/B34*100)</f>
        <v/>
      </c>
      <c r="D34" s="19" t="n">
        <v>6284</v>
      </c>
      <c r="E34" s="18" t="n">
        <v>320.88686065</v>
      </c>
      <c r="F34" s="20" t="n">
        <v>20.75538604</v>
      </c>
      <c r="G34" s="18" t="n">
        <v>275.02968076</v>
      </c>
      <c r="H34" s="20" t="n">
        <v>43.61133211</v>
      </c>
      <c r="I34" s="18" t="n">
        <v>475.76664924</v>
      </c>
      <c r="J34" s="20" t="n">
        <v>14.54188697</v>
      </c>
      <c r="K34" s="18" t="n">
        <v>461.8421701</v>
      </c>
      <c r="L34" s="20" t="n">
        <v>4.79001406</v>
      </c>
      <c r="M34" s="18" t="n">
        <v>426.57527738</v>
      </c>
      <c r="N34" s="20" t="n">
        <v>6.10877843</v>
      </c>
      <c r="O34" s="18" t="n">
        <v>375.67128678</v>
      </c>
      <c r="P34" s="20" t="n">
        <v>17.20519541</v>
      </c>
      <c r="Q34" s="18" t="n">
        <v>341.70424184</v>
      </c>
      <c r="R34" s="20" t="n">
        <v>20.07136731</v>
      </c>
      <c r="S34" s="18" t="s">
        <v>481</v>
      </c>
      <c r="T34" s="20" t="s">
        <v>481</v>
      </c>
      <c r="U34" s="18" t="s">
        <v>481</v>
      </c>
      <c r="V34" s="20" t="s">
        <v>481</v>
      </c>
      <c r="W34" s="18" t="s">
        <v>481</v>
      </c>
      <c r="X34" s="20" t="s">
        <v>481</v>
      </c>
      <c r="Y34" s="18" t="s">
        <v>481</v>
      </c>
      <c r="Z34" s="20" t="s">
        <v>481</v>
      </c>
      <c r="AA34" s="18" t="n">
        <v>339.2780636</v>
      </c>
      <c r="AB34" s="20" t="n">
        <v>24.81684664</v>
      </c>
    </row>
    <row r="35" spans="1:2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row>
    <row r="36" spans="1:28">
      <c r="A36" s="15" t="s">
        <v>511</v>
      </c>
      <c r="B36" s="17" t="n">
        <v>6736</v>
      </c>
      <c r="C36" s="18">
        <f>(26.0/B36*100)</f>
        <v/>
      </c>
      <c r="D36" s="19" t="n">
        <v>6710</v>
      </c>
      <c r="E36" s="18" t="n">
        <v>435.33390871</v>
      </c>
      <c r="F36" s="20" t="n">
        <v>7.54793433</v>
      </c>
      <c r="G36" s="18" t="n">
        <v>416.32126477</v>
      </c>
      <c r="H36" s="20" t="n">
        <v>10.27774612</v>
      </c>
      <c r="I36" s="18" t="n">
        <v>475.86841936</v>
      </c>
      <c r="J36" s="20" t="n">
        <v>4.7684463</v>
      </c>
      <c r="K36" s="18" t="n">
        <v>478.17686122</v>
      </c>
      <c r="L36" s="20" t="n">
        <v>3.20535736</v>
      </c>
      <c r="M36" s="18" t="n">
        <v>416.96263519</v>
      </c>
      <c r="N36" s="20" t="n">
        <v>8.937236240000001</v>
      </c>
      <c r="O36" s="18" t="n">
        <v>449.52997134</v>
      </c>
      <c r="P36" s="20" t="n">
        <v>20.34370818</v>
      </c>
      <c r="Q36" s="18" t="n">
        <v>363.84221163</v>
      </c>
      <c r="R36" s="20" t="n">
        <v>20.44248116</v>
      </c>
      <c r="S36" s="18" t="s">
        <v>481</v>
      </c>
      <c r="T36" s="20" t="s">
        <v>481</v>
      </c>
      <c r="U36" s="18" t="s">
        <v>481</v>
      </c>
      <c r="V36" s="20" t="s">
        <v>481</v>
      </c>
      <c r="W36" s="18" t="s">
        <v>481</v>
      </c>
      <c r="X36" s="20" t="s">
        <v>481</v>
      </c>
      <c r="Y36" s="18" t="s">
        <v>481</v>
      </c>
      <c r="Z36" s="20" t="s">
        <v>481</v>
      </c>
      <c r="AA36" s="18" t="n">
        <v>387.44246053</v>
      </c>
      <c r="AB36" s="20" t="n">
        <v>17.54500472</v>
      </c>
    </row>
    <row r="37" spans="1:2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row>
    <row r="38" spans="1:2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row>
    <row r="39" spans="1:2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row>
    <row r="40" spans="1:2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row>
    <row r="41" spans="1:28">
      <c r="A41" s="15" t="s">
        <v>516</v>
      </c>
      <c r="B41" s="17" t="n">
        <v>5712</v>
      </c>
      <c r="C41" s="18">
        <f>(40.0/B41*100)</f>
        <v/>
      </c>
      <c r="D41" s="19" t="n">
        <v>5672</v>
      </c>
      <c r="E41" s="18" t="n">
        <v>426.04217347</v>
      </c>
      <c r="F41" s="20" t="n">
        <v>8.02669319</v>
      </c>
      <c r="G41" s="18" t="n">
        <v>478.07337681</v>
      </c>
      <c r="H41" s="20" t="n">
        <v>7.84606684</v>
      </c>
      <c r="I41" s="18" t="n">
        <v>484.97762889</v>
      </c>
      <c r="J41" s="20" t="n">
        <v>5.08302055</v>
      </c>
      <c r="K41" s="18" t="n">
        <v>501.49609163</v>
      </c>
      <c r="L41" s="20" t="n">
        <v>4.01094446</v>
      </c>
      <c r="M41" s="18" t="n">
        <v>480.55795889</v>
      </c>
      <c r="N41" s="20" t="n">
        <v>6.85787098</v>
      </c>
      <c r="O41" s="18" t="n">
        <v>460.51634102</v>
      </c>
      <c r="P41" s="20" t="n">
        <v>15.9244472</v>
      </c>
      <c r="Q41" s="18" t="n">
        <v>313.77697435</v>
      </c>
      <c r="R41" s="20" t="n">
        <v>31.17209533</v>
      </c>
      <c r="S41" s="18" t="s">
        <v>481</v>
      </c>
      <c r="T41" s="20" t="s">
        <v>481</v>
      </c>
      <c r="U41" s="18" t="s">
        <v>481</v>
      </c>
      <c r="V41" s="20" t="s">
        <v>481</v>
      </c>
      <c r="W41" s="18" t="s">
        <v>481</v>
      </c>
      <c r="X41" s="20" t="s">
        <v>481</v>
      </c>
      <c r="Y41" s="18" t="s">
        <v>481</v>
      </c>
      <c r="Z41" s="20" t="s">
        <v>481</v>
      </c>
      <c r="AA41" s="18" t="n">
        <v>421.80679217</v>
      </c>
      <c r="AB41" s="20" t="n">
        <v>15.07375358</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row>
    <row r="45" spans="1:2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row>
    <row r="46" spans="1:28">
      <c r="A46" s="15" t="s">
        <v>521</v>
      </c>
      <c r="B46" s="17" t="n">
        <v>23141</v>
      </c>
      <c r="C46" s="18">
        <f>(1167.0/B46*100)</f>
        <v/>
      </c>
      <c r="D46" s="19" t="n">
        <v>21974</v>
      </c>
      <c r="E46" s="18" t="n">
        <v>364.09154901</v>
      </c>
      <c r="F46" s="20" t="n">
        <v>6.886496</v>
      </c>
      <c r="G46" s="18" t="n">
        <v>394.11068361</v>
      </c>
      <c r="H46" s="20" t="n">
        <v>7.8332945</v>
      </c>
      <c r="I46" s="18" t="n">
        <v>426.84311367</v>
      </c>
      <c r="J46" s="20" t="n">
        <v>6.22073242</v>
      </c>
      <c r="K46" s="18" t="n">
        <v>425.41388346</v>
      </c>
      <c r="L46" s="20" t="n">
        <v>5.0113877</v>
      </c>
      <c r="M46" s="18" t="n">
        <v>414.17100729</v>
      </c>
      <c r="N46" s="20" t="n">
        <v>5.67056831</v>
      </c>
      <c r="O46" s="18" t="n">
        <v>366.2002361</v>
      </c>
      <c r="P46" s="20" t="n">
        <v>7.20850284</v>
      </c>
      <c r="Q46" s="18" t="n">
        <v>354.26068577</v>
      </c>
      <c r="R46" s="20" t="n">
        <v>4.53583943</v>
      </c>
      <c r="S46" s="18" t="s">
        <v>481</v>
      </c>
      <c r="T46" s="20" t="s">
        <v>481</v>
      </c>
      <c r="U46" s="18" t="s">
        <v>481</v>
      </c>
      <c r="V46" s="20" t="s">
        <v>481</v>
      </c>
      <c r="W46" s="18" t="s">
        <v>481</v>
      </c>
      <c r="X46" s="20" t="s">
        <v>481</v>
      </c>
      <c r="Y46" s="18" t="s">
        <v>481</v>
      </c>
      <c r="Z46" s="20" t="s">
        <v>481</v>
      </c>
      <c r="AA46" s="18" t="n">
        <v>341.86794298</v>
      </c>
      <c r="AB46" s="20" t="n">
        <v>5.85257627</v>
      </c>
    </row>
    <row r="47" spans="1:2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row>
    <row r="48" spans="1:28">
      <c r="A48" s="15" t="s">
        <v>523</v>
      </c>
      <c r="B48" s="17" t="n">
        <v>9841</v>
      </c>
      <c r="C48" s="18">
        <f>(7.0/B48*100)</f>
        <v/>
      </c>
      <c r="D48" s="19" t="n">
        <v>9834</v>
      </c>
      <c r="E48" s="18" t="n">
        <v>511.24302839</v>
      </c>
      <c r="F48" s="20" t="n">
        <v>33.77164675</v>
      </c>
      <c r="G48" s="18" t="n">
        <v>517.73595711</v>
      </c>
      <c r="H48" s="20" t="n">
        <v>18.30156568</v>
      </c>
      <c r="I48" s="18" t="n">
        <v>568.83409975</v>
      </c>
      <c r="J48" s="20" t="n">
        <v>9.70633144</v>
      </c>
      <c r="K48" s="18" t="n">
        <v>593.2874397</v>
      </c>
      <c r="L48" s="20" t="n">
        <v>8.9955496</v>
      </c>
      <c r="M48" s="18" t="n">
        <v>565.56641395</v>
      </c>
      <c r="N48" s="20" t="n">
        <v>6.17671126</v>
      </c>
      <c r="O48" s="18" t="n">
        <v>529.39938697</v>
      </c>
      <c r="P48" s="20" t="n">
        <v>8.69368212</v>
      </c>
      <c r="Q48" s="18" t="n">
        <v>490.02632479</v>
      </c>
      <c r="R48" s="20" t="n">
        <v>11.58592929</v>
      </c>
      <c r="S48" s="18" t="s">
        <v>481</v>
      </c>
      <c r="T48" s="20" t="s">
        <v>481</v>
      </c>
      <c r="U48" s="18" t="s">
        <v>481</v>
      </c>
      <c r="V48" s="20" t="s">
        <v>481</v>
      </c>
      <c r="W48" s="18" t="s">
        <v>481</v>
      </c>
      <c r="X48" s="20" t="s">
        <v>481</v>
      </c>
      <c r="Y48" s="18" t="s">
        <v>481</v>
      </c>
      <c r="Z48" s="20" t="s">
        <v>481</v>
      </c>
      <c r="AA48" s="18" t="n">
        <v>532.83803013</v>
      </c>
      <c r="AB48" s="20" t="n">
        <v>40.41809914</v>
      </c>
    </row>
    <row r="49" spans="1:2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row>
    <row r="50" spans="1:2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row>
    <row r="51" spans="1:2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row>
    <row r="52" spans="1:2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row>
    <row r="53" spans="1:2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row>
    <row r="54" spans="1:2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row>
    <row r="55" spans="1:2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row>
    <row r="56" spans="1:2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row>
    <row r="57" spans="1:2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row>
    <row r="58" spans="1:2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row>
    <row r="59" spans="1:2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row>
    <row r="60" spans="1:2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row>
    <row r="61" spans="1:28">
      <c r="A61" s="15" t="s">
        <v>536</v>
      </c>
      <c r="B61" s="17" t="n">
        <v>6525</v>
      </c>
      <c r="C61" s="18">
        <f>(135.0/B61*100)</f>
        <v/>
      </c>
      <c r="D61" s="19" t="n">
        <v>6390</v>
      </c>
      <c r="E61" s="18" t="n">
        <v>348.52506765</v>
      </c>
      <c r="F61" s="20" t="n">
        <v>23.00743309</v>
      </c>
      <c r="G61" s="18" t="n">
        <v>368.10478866</v>
      </c>
      <c r="H61" s="20" t="n">
        <v>25.82940558</v>
      </c>
      <c r="I61" s="18" t="n">
        <v>441.73546093</v>
      </c>
      <c r="J61" s="20" t="n">
        <v>10.19307963</v>
      </c>
      <c r="K61" s="18" t="n">
        <v>457.62900165</v>
      </c>
      <c r="L61" s="20" t="n">
        <v>4.08608316</v>
      </c>
      <c r="M61" s="18" t="n">
        <v>451.73382082</v>
      </c>
      <c r="N61" s="20" t="n">
        <v>3.73604248</v>
      </c>
      <c r="O61" s="18" t="n">
        <v>404.25391267</v>
      </c>
      <c r="P61" s="20" t="n">
        <v>11.35711518</v>
      </c>
      <c r="Q61" s="18" t="n">
        <v>348.11177547</v>
      </c>
      <c r="R61" s="20" t="n">
        <v>19.27961153</v>
      </c>
      <c r="S61" s="18" t="s">
        <v>481</v>
      </c>
      <c r="T61" s="20" t="s">
        <v>481</v>
      </c>
      <c r="U61" s="18" t="s">
        <v>481</v>
      </c>
      <c r="V61" s="20" t="s">
        <v>481</v>
      </c>
      <c r="W61" s="18" t="s">
        <v>481</v>
      </c>
      <c r="X61" s="20" t="s">
        <v>481</v>
      </c>
      <c r="Y61" s="18" t="s">
        <v>481</v>
      </c>
      <c r="Z61" s="20" t="s">
        <v>481</v>
      </c>
      <c r="AA61" s="18" t="n">
        <v>371.87130599</v>
      </c>
      <c r="AB61" s="20" t="n">
        <v>16.2001651</v>
      </c>
    </row>
    <row r="62" spans="1:2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row>
    <row r="63" spans="1:2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row>
    <row r="64" spans="1:2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row>
    <row r="65" spans="1:2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row>
    <row r="66" spans="1:2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row>
    <row r="67" spans="1:28">
      <c r="A67" s="15" t="s">
        <v>542</v>
      </c>
      <c r="B67" s="17" t="n">
        <v>6971</v>
      </c>
      <c r="C67" s="18">
        <f>(23.0/B67*100)</f>
        <v/>
      </c>
      <c r="D67" s="19" t="n">
        <v>6948</v>
      </c>
      <c r="E67" s="18" t="n">
        <v>328.57473443</v>
      </c>
      <c r="F67" s="20" t="n">
        <v>16.30025763</v>
      </c>
      <c r="G67" s="18" t="n">
        <v>390.89759221</v>
      </c>
      <c r="H67" s="20" t="n">
        <v>12.76167612</v>
      </c>
      <c r="I67" s="18" t="n">
        <v>439.19300238</v>
      </c>
      <c r="J67" s="20" t="n">
        <v>4.43576237</v>
      </c>
      <c r="K67" s="18" t="n">
        <v>412.77452818</v>
      </c>
      <c r="L67" s="20" t="n">
        <v>3.61570671</v>
      </c>
      <c r="M67" s="18" t="n">
        <v>353.20594508</v>
      </c>
      <c r="N67" s="20" t="n">
        <v>4.97002603</v>
      </c>
      <c r="O67" s="18" t="n">
        <v>299.34419185</v>
      </c>
      <c r="P67" s="20" t="n">
        <v>12.10054138</v>
      </c>
      <c r="Q67" s="18" t="n">
        <v>318.08073097</v>
      </c>
      <c r="R67" s="20" t="n">
        <v>11.36514929</v>
      </c>
      <c r="S67" s="18" t="s">
        <v>481</v>
      </c>
      <c r="T67" s="20" t="s">
        <v>481</v>
      </c>
      <c r="U67" s="18" t="s">
        <v>481</v>
      </c>
      <c r="V67" s="20" t="s">
        <v>481</v>
      </c>
      <c r="W67" s="18" t="s">
        <v>481</v>
      </c>
      <c r="X67" s="20" t="s">
        <v>481</v>
      </c>
      <c r="Y67" s="18" t="s">
        <v>481</v>
      </c>
      <c r="Z67" s="20" t="s">
        <v>481</v>
      </c>
      <c r="AA67" s="18" t="n">
        <v>284.87775164</v>
      </c>
      <c r="AB67" s="20" t="n">
        <v>17.83869977</v>
      </c>
    </row>
    <row r="68" spans="1:2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row>
    <row r="69" spans="1:2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row>
    <row r="70" spans="1:28">
      <c r="A70" s="15" t="s">
        <v>545</v>
      </c>
      <c r="B70" s="17" t="n">
        <v>6036</v>
      </c>
      <c r="C70" s="18">
        <f>(223.0/B70*100)</f>
        <v/>
      </c>
      <c r="D70" s="19" t="n">
        <v>5813</v>
      </c>
      <c r="E70" s="18" t="n">
        <v>490.09042947</v>
      </c>
      <c r="F70" s="20" t="n">
        <v>29.79871512</v>
      </c>
      <c r="G70" s="18" t="n">
        <v>382.89970231</v>
      </c>
      <c r="H70" s="20" t="n">
        <v>33.01068281</v>
      </c>
      <c r="I70" s="18" t="n">
        <v>513.16088786</v>
      </c>
      <c r="J70" s="20" t="n">
        <v>14.10712844</v>
      </c>
      <c r="K70" s="18" t="n">
        <v>518.32184363</v>
      </c>
      <c r="L70" s="20" t="n">
        <v>4.33479329</v>
      </c>
      <c r="M70" s="18" t="n">
        <v>513.56754936</v>
      </c>
      <c r="N70" s="20" t="n">
        <v>3.69427874</v>
      </c>
      <c r="O70" s="18" t="n">
        <v>483.9566567</v>
      </c>
      <c r="P70" s="20" t="n">
        <v>12.59127286</v>
      </c>
      <c r="Q70" s="18" t="n">
        <v>398.90742018</v>
      </c>
      <c r="R70" s="20" t="n">
        <v>26.10657291</v>
      </c>
      <c r="S70" s="18" t="s">
        <v>481</v>
      </c>
      <c r="T70" s="20" t="s">
        <v>481</v>
      </c>
      <c r="U70" s="18" t="s">
        <v>481</v>
      </c>
      <c r="V70" s="20" t="s">
        <v>481</v>
      </c>
      <c r="W70" s="18" t="s">
        <v>481</v>
      </c>
      <c r="X70" s="20" t="s">
        <v>481</v>
      </c>
      <c r="Y70" s="18" t="s">
        <v>481</v>
      </c>
      <c r="Z70" s="20" t="s">
        <v>481</v>
      </c>
      <c r="AA70" s="18" t="n">
        <v>457.36132499</v>
      </c>
      <c r="AB70" s="20" t="n">
        <v>27.75249818</v>
      </c>
    </row>
    <row r="71" spans="1:2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row>
    <row r="72" spans="1:2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row>
    <row r="73" spans="1:2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row>
    <row r="74" spans="1:2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row>
    <row r="75" spans="1:2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row>
    <row r="76" spans="1:2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row>
    <row r="77" spans="1:2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row>
    <row r="78" spans="1:2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row>
    <row customHeight="1" ht="25" r="79" spans="1:2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row>
    <row r="80" spans="1:2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row>
    <row r="81" spans="1:2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row customHeight="1" ht="30" r="97" spans="1:28">
      <c r="A97" s="25" t="s">
        <v>571</v>
      </c>
    </row>
  </sheetData>
  <mergeCells count="28">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 ref="A97:AB97"/>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695</v>
      </c>
    </row>
    <row customHeight="1" ht="30" r="4" spans="1:20">
      <c r="A4" s="6" t="n"/>
      <c r="B4" s="7" t="s">
        <v>462</v>
      </c>
      <c r="C4" s="7" t="s">
        <v>463</v>
      </c>
      <c r="D4" s="8" t="s">
        <v>462</v>
      </c>
      <c r="E4" s="9" t="s">
        <v>696</v>
      </c>
      <c r="F4" s="10" t="n"/>
      <c r="G4" s="9" t="s">
        <v>697</v>
      </c>
      <c r="H4" s="10" t="n"/>
      <c r="I4" s="9" t="s">
        <v>698</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510.31651472</v>
      </c>
      <c r="F7" s="20" t="n">
        <v>1.91656678</v>
      </c>
      <c r="G7" s="18" t="n">
        <v>449.56456627</v>
      </c>
      <c r="H7" s="20" t="n">
        <v>5.19559877</v>
      </c>
      <c r="I7" s="18" t="n">
        <v>373.63633452</v>
      </c>
      <c r="J7" s="20" t="n">
        <v>25.38667215</v>
      </c>
      <c r="K7" s="18" t="s">
        <v>481</v>
      </c>
      <c r="L7" s="20" t="s">
        <v>481</v>
      </c>
      <c r="M7" s="18" t="s">
        <v>481</v>
      </c>
      <c r="N7" s="20" t="s">
        <v>481</v>
      </c>
      <c r="O7" s="18" t="s">
        <v>481</v>
      </c>
      <c r="P7" s="20" t="s">
        <v>481</v>
      </c>
      <c r="Q7" s="18" t="s">
        <v>481</v>
      </c>
      <c r="R7" s="20" t="s">
        <v>481</v>
      </c>
      <c r="S7" s="18" t="n">
        <v>394.67357036</v>
      </c>
      <c r="T7" s="20" t="n">
        <v>12.03753827</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(59.0/B9*100)</f>
        <v/>
      </c>
      <c r="D9" s="19" t="n">
        <v>5616</v>
      </c>
      <c r="E9" s="18" t="n">
        <v>570.20526967</v>
      </c>
      <c r="F9" s="20" t="n">
        <v>2.81503958</v>
      </c>
      <c r="G9" s="18" t="n">
        <v>446.41897537</v>
      </c>
      <c r="H9" s="20" t="n">
        <v>5.59305273</v>
      </c>
      <c r="I9" s="18" t="n">
        <v>390.8903051</v>
      </c>
      <c r="J9" s="20" t="n">
        <v>17.48984261</v>
      </c>
      <c r="K9" s="18" t="s">
        <v>481</v>
      </c>
      <c r="L9" s="20" t="s">
        <v>481</v>
      </c>
      <c r="M9" s="18" t="s">
        <v>481</v>
      </c>
      <c r="N9" s="20" t="s">
        <v>481</v>
      </c>
      <c r="O9" s="18" t="n">
        <v>363.74174124</v>
      </c>
      <c r="P9" s="20" t="n">
        <v>33.3778787</v>
      </c>
      <c r="Q9" s="18" t="s">
        <v>481</v>
      </c>
      <c r="R9" s="20" t="s">
        <v>481</v>
      </c>
      <c r="S9" s="18" t="n">
        <v>459.72046522</v>
      </c>
      <c r="T9" s="20" t="n">
        <v>13.40438646</v>
      </c>
    </row>
    <row r="10" spans="1:20">
      <c r="A10" s="15" t="s">
        <v>485</v>
      </c>
      <c r="B10" s="17" t="n">
        <v>13082</v>
      </c>
      <c r="C10" s="18">
        <f>(316.0/B10*100)</f>
        <v/>
      </c>
      <c r="D10" s="19" t="n">
        <v>12766</v>
      </c>
      <c r="E10" s="18" t="n">
        <v>537.9762296</v>
      </c>
      <c r="F10" s="20" t="n">
        <v>4.45483125</v>
      </c>
      <c r="G10" s="18" t="n">
        <v>447.898756</v>
      </c>
      <c r="H10" s="20" t="n">
        <v>18.20497022</v>
      </c>
      <c r="I10" s="18" t="n">
        <v>394.63672261</v>
      </c>
      <c r="J10" s="20" t="n">
        <v>68.44095796000001</v>
      </c>
      <c r="K10" s="18" t="s">
        <v>481</v>
      </c>
      <c r="L10" s="20" t="s">
        <v>481</v>
      </c>
      <c r="M10" s="18" t="s">
        <v>481</v>
      </c>
      <c r="N10" s="20" t="s">
        <v>481</v>
      </c>
      <c r="O10" s="18" t="s">
        <v>481</v>
      </c>
      <c r="P10" s="20" t="s">
        <v>481</v>
      </c>
      <c r="Q10" s="18" t="s">
        <v>481</v>
      </c>
      <c r="R10" s="20" t="s">
        <v>481</v>
      </c>
      <c r="S10" s="18" t="n">
        <v>409.56139546</v>
      </c>
      <c r="T10" s="20" t="n">
        <v>19.61761164</v>
      </c>
    </row>
    <row r="11" spans="1:20">
      <c r="A11" s="15" t="s">
        <v>486</v>
      </c>
      <c r="B11" s="17" t="n">
        <v>7053</v>
      </c>
      <c r="C11" s="18">
        <f>(50.0/B11*100)</f>
        <v/>
      </c>
      <c r="D11" s="19" t="n">
        <v>7003</v>
      </c>
      <c r="E11" s="18" t="n">
        <v>451.74573874</v>
      </c>
      <c r="F11" s="20" t="n">
        <v>3.75960146</v>
      </c>
      <c r="G11" s="18" t="n">
        <v>357.76130671</v>
      </c>
      <c r="H11" s="20" t="n">
        <v>7.22299707</v>
      </c>
      <c r="I11" s="18" t="n">
        <v>353.38183349</v>
      </c>
      <c r="J11" s="20" t="n">
        <v>15.43673903</v>
      </c>
      <c r="K11" s="18" t="s">
        <v>481</v>
      </c>
      <c r="L11" s="20" t="s">
        <v>481</v>
      </c>
      <c r="M11" s="18" t="s">
        <v>481</v>
      </c>
      <c r="N11" s="20" t="s">
        <v>481</v>
      </c>
      <c r="O11" s="18" t="s">
        <v>481</v>
      </c>
      <c r="P11" s="20" t="s">
        <v>481</v>
      </c>
      <c r="Q11" s="18" t="s">
        <v>481</v>
      </c>
      <c r="R11" s="20" t="s">
        <v>481</v>
      </c>
      <c r="S11" s="18" t="n">
        <v>372.79370476</v>
      </c>
      <c r="T11" s="20" t="n">
        <v>8.05711982</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(216.0/B23*100)</f>
        <v/>
      </c>
      <c r="D23" s="19" t="n">
        <v>11367</v>
      </c>
      <c r="E23" s="18" t="n">
        <v>492.06121629</v>
      </c>
      <c r="F23" s="20" t="n">
        <v>2.66898647</v>
      </c>
      <c r="G23" s="18" t="n">
        <v>356.52810401</v>
      </c>
      <c r="H23" s="20" t="n">
        <v>21.85386844</v>
      </c>
      <c r="I23" s="18" t="n">
        <v>421.84098771</v>
      </c>
      <c r="J23" s="20" t="n">
        <v>34.37001357</v>
      </c>
      <c r="K23" s="18" t="s">
        <v>481</v>
      </c>
      <c r="L23" s="20" t="s">
        <v>481</v>
      </c>
      <c r="M23" s="18" t="s">
        <v>481</v>
      </c>
      <c r="N23" s="20" t="s">
        <v>481</v>
      </c>
      <c r="O23" s="18" t="s">
        <v>481</v>
      </c>
      <c r="P23" s="20" t="s">
        <v>481</v>
      </c>
      <c r="Q23" s="18" t="s">
        <v>481</v>
      </c>
      <c r="R23" s="20" t="s">
        <v>481</v>
      </c>
      <c r="S23" s="18" t="n">
        <v>411.76468428</v>
      </c>
      <c r="T23" s="20" t="n">
        <v>8.29425831</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529.29663042</v>
      </c>
      <c r="F29" s="20" t="n">
        <v>3.27515282</v>
      </c>
      <c r="G29" s="18" t="n">
        <v>440.27654106</v>
      </c>
      <c r="H29" s="20" t="n">
        <v>5.82513581</v>
      </c>
      <c r="I29" s="18" t="n">
        <v>353.17827332</v>
      </c>
      <c r="J29" s="20" t="n">
        <v>38.96831147</v>
      </c>
      <c r="K29" s="18" t="s">
        <v>481</v>
      </c>
      <c r="L29" s="20" t="s">
        <v>481</v>
      </c>
      <c r="M29" s="18" t="s">
        <v>481</v>
      </c>
      <c r="N29" s="20" t="s">
        <v>481</v>
      </c>
      <c r="O29" s="18" t="n">
        <v>312.41250141</v>
      </c>
      <c r="P29" s="20" t="n">
        <v>62.61666854</v>
      </c>
      <c r="Q29" s="18" t="s">
        <v>481</v>
      </c>
      <c r="R29" s="20" t="s">
        <v>481</v>
      </c>
      <c r="S29" s="18" t="n">
        <v>460.54879302</v>
      </c>
      <c r="T29" s="20" t="n">
        <v>12.82503715</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(5.0/B32*100)</f>
        <v/>
      </c>
      <c r="D32" s="19" t="n">
        <v>4473</v>
      </c>
      <c r="E32" s="18" t="n">
        <v>491.0880269</v>
      </c>
      <c r="F32" s="20" t="n">
        <v>3.01076244</v>
      </c>
      <c r="G32" s="18" t="n">
        <v>342.32635095</v>
      </c>
      <c r="H32" s="20" t="n">
        <v>15.19582358</v>
      </c>
      <c r="I32" s="18" t="n">
        <v>393.65168159</v>
      </c>
      <c r="J32" s="20" t="n">
        <v>46.65188421</v>
      </c>
      <c r="K32" s="18" t="s">
        <v>481</v>
      </c>
      <c r="L32" s="20" t="s">
        <v>481</v>
      </c>
      <c r="M32" s="18" t="s">
        <v>481</v>
      </c>
      <c r="N32" s="20" t="s">
        <v>481</v>
      </c>
      <c r="O32" s="18" t="s">
        <v>481</v>
      </c>
      <c r="P32" s="20" t="s">
        <v>481</v>
      </c>
      <c r="Q32" s="18" t="s">
        <v>481</v>
      </c>
      <c r="R32" s="20" t="s">
        <v>481</v>
      </c>
      <c r="S32" s="18" t="n">
        <v>363.26271066</v>
      </c>
      <c r="T32" s="20" t="n">
        <v>13.50528393</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(36.0/B34*100)</f>
        <v/>
      </c>
      <c r="D34" s="19" t="n">
        <v>6314</v>
      </c>
      <c r="E34" s="18" t="n">
        <v>453.85464931</v>
      </c>
      <c r="F34" s="20" t="n">
        <v>3.96844416</v>
      </c>
      <c r="G34" s="18" t="n">
        <v>304.05678428</v>
      </c>
      <c r="H34" s="20" t="n">
        <v>13.47033754</v>
      </c>
      <c r="I34" s="18" t="n">
        <v>377.96758723</v>
      </c>
      <c r="J34" s="20" t="n">
        <v>23.98120657</v>
      </c>
      <c r="K34" s="18" t="s">
        <v>481</v>
      </c>
      <c r="L34" s="20" t="s">
        <v>481</v>
      </c>
      <c r="M34" s="18" t="s">
        <v>481</v>
      </c>
      <c r="N34" s="20" t="s">
        <v>481</v>
      </c>
      <c r="O34" s="18" t="n">
        <v>425.79595373</v>
      </c>
      <c r="P34" s="20" t="n">
        <v>68.66277131</v>
      </c>
      <c r="Q34" s="18" t="s">
        <v>481</v>
      </c>
      <c r="R34" s="20" t="s">
        <v>481</v>
      </c>
      <c r="S34" s="18" t="n">
        <v>303.39309026</v>
      </c>
      <c r="T34" s="20" t="n">
        <v>17.50451115</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(27.0/B36*100)</f>
        <v/>
      </c>
      <c r="D36" s="19" t="n">
        <v>6709</v>
      </c>
      <c r="E36" s="18" t="n">
        <v>489.48222286</v>
      </c>
      <c r="F36" s="20" t="n">
        <v>3.13902313</v>
      </c>
      <c r="G36" s="18" t="n">
        <v>375.53653716</v>
      </c>
      <c r="H36" s="20" t="n">
        <v>4.72944189</v>
      </c>
      <c r="I36" s="18" t="n">
        <v>334.19645048</v>
      </c>
      <c r="J36" s="20" t="n">
        <v>16.41780592</v>
      </c>
      <c r="K36" s="18" t="s">
        <v>481</v>
      </c>
      <c r="L36" s="20" t="s">
        <v>481</v>
      </c>
      <c r="M36" s="18" t="s">
        <v>481</v>
      </c>
      <c r="N36" s="20" t="s">
        <v>481</v>
      </c>
      <c r="O36" s="18" t="s">
        <v>481</v>
      </c>
      <c r="P36" s="20" t="s">
        <v>481</v>
      </c>
      <c r="Q36" s="18" t="s">
        <v>481</v>
      </c>
      <c r="R36" s="20" t="s">
        <v>481</v>
      </c>
      <c r="S36" s="18" t="n">
        <v>404.87665919</v>
      </c>
      <c r="T36" s="20" t="n">
        <v>8.040380799999999</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(34.0/B41*100)</f>
        <v/>
      </c>
      <c r="D41" s="19" t="n">
        <v>5678</v>
      </c>
      <c r="E41" s="18" t="n">
        <v>501.38491009</v>
      </c>
      <c r="F41" s="20" t="n">
        <v>3.44636928</v>
      </c>
      <c r="G41" s="18" t="n">
        <v>394.61921532</v>
      </c>
      <c r="H41" s="20" t="n">
        <v>7.2708975</v>
      </c>
      <c r="I41" s="18" t="n">
        <v>343.38209766</v>
      </c>
      <c r="J41" s="20" t="n">
        <v>30.98657446</v>
      </c>
      <c r="K41" s="18" t="s">
        <v>481</v>
      </c>
      <c r="L41" s="20" t="s">
        <v>481</v>
      </c>
      <c r="M41" s="18" t="s">
        <v>481</v>
      </c>
      <c r="N41" s="20" t="s">
        <v>481</v>
      </c>
      <c r="O41" s="18" t="n">
        <v>394.70031876</v>
      </c>
      <c r="P41" s="20" t="n">
        <v>62.09586627</v>
      </c>
      <c r="Q41" s="18" t="s">
        <v>481</v>
      </c>
      <c r="R41" s="20" t="s">
        <v>481</v>
      </c>
      <c r="S41" s="18" t="n">
        <v>389.95877657</v>
      </c>
      <c r="T41" s="20" t="n">
        <v>12.76892898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(1174.0/B46*100)</f>
        <v/>
      </c>
      <c r="D46" s="19" t="n">
        <v>21967</v>
      </c>
      <c r="E46" s="18" t="n">
        <v>419.98040649</v>
      </c>
      <c r="F46" s="20" t="n">
        <v>4.06738181</v>
      </c>
      <c r="G46" s="18" t="n">
        <v>329.10012572</v>
      </c>
      <c r="H46" s="20" t="n">
        <v>6.57185657</v>
      </c>
      <c r="I46" s="18" t="n">
        <v>317.23544206</v>
      </c>
      <c r="J46" s="20" t="n">
        <v>9.11457972</v>
      </c>
      <c r="K46" s="18" t="s">
        <v>481</v>
      </c>
      <c r="L46" s="20" t="s">
        <v>481</v>
      </c>
      <c r="M46" s="18" t="s">
        <v>481</v>
      </c>
      <c r="N46" s="20" t="s">
        <v>481</v>
      </c>
      <c r="O46" s="18" t="s">
        <v>481</v>
      </c>
      <c r="P46" s="20" t="s">
        <v>481</v>
      </c>
      <c r="Q46" s="18" t="s">
        <v>481</v>
      </c>
      <c r="R46" s="20" t="s">
        <v>481</v>
      </c>
      <c r="S46" s="18" t="n">
        <v>343.79456586</v>
      </c>
      <c r="T46" s="20" t="n">
        <v>5.70196221</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583.03542205</v>
      </c>
      <c r="F48" s="20" t="n">
        <v>6.38100645</v>
      </c>
      <c r="G48" s="18" t="n">
        <v>505.16148002</v>
      </c>
      <c r="H48" s="20" t="n">
        <v>7.65550225</v>
      </c>
      <c r="I48" s="18" t="n">
        <v>439.32998146</v>
      </c>
      <c r="J48" s="20" t="n">
        <v>20.6224621</v>
      </c>
      <c r="K48" s="18" t="s">
        <v>481</v>
      </c>
      <c r="L48" s="20" t="s">
        <v>481</v>
      </c>
      <c r="M48" s="18" t="s">
        <v>481</v>
      </c>
      <c r="N48" s="20" t="s">
        <v>481</v>
      </c>
      <c r="O48" s="18" t="s">
        <v>481</v>
      </c>
      <c r="P48" s="20" t="s">
        <v>481</v>
      </c>
      <c r="Q48" s="18" t="s">
        <v>481</v>
      </c>
      <c r="R48" s="20" t="s">
        <v>481</v>
      </c>
      <c r="S48" s="18" t="n">
        <v>515.15272588</v>
      </c>
      <c r="T48" s="20" t="n">
        <v>30.25152831</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(136.0/B61*100)</f>
        <v/>
      </c>
      <c r="D61" s="19" t="n">
        <v>6389</v>
      </c>
      <c r="E61" s="18" t="n">
        <v>453.03632039</v>
      </c>
      <c r="F61" s="20" t="n">
        <v>3.11279791</v>
      </c>
      <c r="G61" s="18" t="n">
        <v>337.88811494</v>
      </c>
      <c r="H61" s="20" t="n">
        <v>15.13342369</v>
      </c>
      <c r="I61" s="18" t="n">
        <v>302.02074229</v>
      </c>
      <c r="J61" s="20" t="n">
        <v>22.90396823</v>
      </c>
      <c r="K61" s="18" t="s">
        <v>481</v>
      </c>
      <c r="L61" s="20" t="s">
        <v>481</v>
      </c>
      <c r="M61" s="18" t="s">
        <v>481</v>
      </c>
      <c r="N61" s="20" t="s">
        <v>481</v>
      </c>
      <c r="O61" s="18" t="s">
        <v>481</v>
      </c>
      <c r="P61" s="20" t="s">
        <v>481</v>
      </c>
      <c r="Q61" s="18" t="s">
        <v>481</v>
      </c>
      <c r="R61" s="20" t="s">
        <v>481</v>
      </c>
      <c r="S61" s="18" t="n">
        <v>330.11269274</v>
      </c>
      <c r="T61" s="20" t="n">
        <v>14.91342288</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(23.0/B67*100)</f>
        <v/>
      </c>
      <c r="D67" s="19" t="n">
        <v>6948</v>
      </c>
      <c r="E67" s="18" t="n">
        <v>422.15446345</v>
      </c>
      <c r="F67" s="20" t="n">
        <v>3.40209323</v>
      </c>
      <c r="G67" s="18" t="n">
        <v>333.14519388</v>
      </c>
      <c r="H67" s="20" t="n">
        <v>4.51939471</v>
      </c>
      <c r="I67" s="18" t="n">
        <v>299.80923799</v>
      </c>
      <c r="J67" s="20" t="n">
        <v>8.99310809</v>
      </c>
      <c r="K67" s="18" t="s">
        <v>481</v>
      </c>
      <c r="L67" s="20" t="s">
        <v>481</v>
      </c>
      <c r="M67" s="18" t="s">
        <v>481</v>
      </c>
      <c r="N67" s="20" t="s">
        <v>481</v>
      </c>
      <c r="O67" s="18" t="s">
        <v>481</v>
      </c>
      <c r="P67" s="20" t="s">
        <v>481</v>
      </c>
      <c r="Q67" s="18" t="s">
        <v>481</v>
      </c>
      <c r="R67" s="20" t="s">
        <v>481</v>
      </c>
      <c r="S67" s="18" t="n">
        <v>328.91650539</v>
      </c>
      <c r="T67" s="20" t="n">
        <v>8.40423936</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515.19426492</v>
      </c>
      <c r="F70" s="20" t="n">
        <v>3.21768815</v>
      </c>
      <c r="G70" s="18" t="n">
        <v>432.08189772</v>
      </c>
      <c r="H70" s="20" t="n">
        <v>21.9013734</v>
      </c>
      <c r="I70" s="18" t="n">
        <v>453.15293535</v>
      </c>
      <c r="J70" s="20" t="n">
        <v>29.36196881</v>
      </c>
      <c r="K70" s="18" t="s">
        <v>481</v>
      </c>
      <c r="L70" s="20" t="s">
        <v>481</v>
      </c>
      <c r="M70" s="18" t="s">
        <v>481</v>
      </c>
      <c r="N70" s="20" t="s">
        <v>481</v>
      </c>
      <c r="O70" s="18" t="s">
        <v>481</v>
      </c>
      <c r="P70" s="20" t="s">
        <v>481</v>
      </c>
      <c r="Q70" s="18" t="s">
        <v>481</v>
      </c>
      <c r="R70" s="20" t="s">
        <v>481</v>
      </c>
      <c r="S70" s="18" t="n">
        <v>438.94939955</v>
      </c>
      <c r="T70" s="20" t="n">
        <v>12.55848571</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699</v>
      </c>
    </row>
    <row customHeight="1" ht="30" r="4" spans="1:20">
      <c r="A4" s="6" t="n"/>
      <c r="B4" s="7" t="s">
        <v>462</v>
      </c>
      <c r="C4" s="7" t="s">
        <v>463</v>
      </c>
      <c r="D4" s="8" t="s">
        <v>462</v>
      </c>
      <c r="E4" s="9" t="s">
        <v>696</v>
      </c>
      <c r="F4" s="10" t="n"/>
      <c r="G4" s="9" t="s">
        <v>697</v>
      </c>
      <c r="H4" s="10" t="n"/>
      <c r="I4" s="9" t="s">
        <v>698</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509.91291723</v>
      </c>
      <c r="F7" s="20" t="n">
        <v>1.91833037</v>
      </c>
      <c r="G7" s="18" t="n">
        <v>403.88779749</v>
      </c>
      <c r="H7" s="20" t="n">
        <v>16.674654</v>
      </c>
      <c r="I7" s="18" t="n">
        <v>361.31508862</v>
      </c>
      <c r="J7" s="20" t="n">
        <v>26.23794597</v>
      </c>
      <c r="K7" s="18" t="s">
        <v>481</v>
      </c>
      <c r="L7" s="20" t="s">
        <v>481</v>
      </c>
      <c r="M7" s="18" t="s">
        <v>481</v>
      </c>
      <c r="N7" s="20" t="s">
        <v>481</v>
      </c>
      <c r="O7" s="18" t="s">
        <v>481</v>
      </c>
      <c r="P7" s="20" t="s">
        <v>481</v>
      </c>
      <c r="Q7" s="18" t="s">
        <v>481</v>
      </c>
      <c r="R7" s="20" t="s">
        <v>481</v>
      </c>
      <c r="S7" s="18" t="n">
        <v>425.93135116</v>
      </c>
      <c r="T7" s="20" t="n">
        <v>5.94181616</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(59.0/B9*100)</f>
        <v/>
      </c>
      <c r="D9" s="19" t="n">
        <v>5616</v>
      </c>
      <c r="E9" s="18" t="n">
        <v>560.81031527</v>
      </c>
      <c r="F9" s="20" t="n">
        <v>2.83369808</v>
      </c>
      <c r="G9" s="18" t="n">
        <v>467.44244975</v>
      </c>
      <c r="H9" s="20" t="n">
        <v>8.28626755</v>
      </c>
      <c r="I9" s="18" t="n">
        <v>477.74872174</v>
      </c>
      <c r="J9" s="20" t="n">
        <v>33.49811571</v>
      </c>
      <c r="K9" s="18" t="s">
        <v>481</v>
      </c>
      <c r="L9" s="20" t="s">
        <v>481</v>
      </c>
      <c r="M9" s="18" t="s">
        <v>481</v>
      </c>
      <c r="N9" s="20" t="s">
        <v>481</v>
      </c>
      <c r="O9" s="18" t="n">
        <v>363.74174124</v>
      </c>
      <c r="P9" s="20" t="n">
        <v>33.3778787</v>
      </c>
      <c r="Q9" s="18" t="s">
        <v>481</v>
      </c>
      <c r="R9" s="20" t="s">
        <v>481</v>
      </c>
      <c r="S9" s="18" t="n">
        <v>439.82853804</v>
      </c>
      <c r="T9" s="20" t="n">
        <v>6.99713827</v>
      </c>
    </row>
    <row r="10" spans="1:20">
      <c r="A10" s="15" t="s">
        <v>485</v>
      </c>
      <c r="B10" s="17" t="n">
        <v>13082</v>
      </c>
      <c r="C10" s="18">
        <f>(316.0/B10*100)</f>
        <v/>
      </c>
      <c r="D10" s="19" t="n">
        <v>12766</v>
      </c>
      <c r="E10" s="18" t="n">
        <v>538.84397868</v>
      </c>
      <c r="F10" s="20" t="n">
        <v>4.49336457</v>
      </c>
      <c r="G10" s="18" t="n">
        <v>418.61525243</v>
      </c>
      <c r="H10" s="20" t="n">
        <v>21.38100545</v>
      </c>
      <c r="I10" s="18" t="n">
        <v>397.91169315</v>
      </c>
      <c r="J10" s="20" t="n">
        <v>63.43009735</v>
      </c>
      <c r="K10" s="18" t="s">
        <v>481</v>
      </c>
      <c r="L10" s="20" t="s">
        <v>481</v>
      </c>
      <c r="M10" s="18" t="s">
        <v>481</v>
      </c>
      <c r="N10" s="20" t="s">
        <v>481</v>
      </c>
      <c r="O10" s="18" t="s">
        <v>481</v>
      </c>
      <c r="P10" s="20" t="s">
        <v>481</v>
      </c>
      <c r="Q10" s="18" t="s">
        <v>481</v>
      </c>
      <c r="R10" s="20" t="s">
        <v>481</v>
      </c>
      <c r="S10" s="18" t="n">
        <v>440.95582692</v>
      </c>
      <c r="T10" s="20" t="n">
        <v>14.88904442</v>
      </c>
    </row>
    <row r="11" spans="1:20">
      <c r="A11" s="15" t="s">
        <v>486</v>
      </c>
      <c r="B11" s="17" t="n">
        <v>7053</v>
      </c>
      <c r="C11" s="18">
        <f>(50.0/B11*100)</f>
        <v/>
      </c>
      <c r="D11" s="19" t="n">
        <v>7003</v>
      </c>
      <c r="E11" s="18" t="n">
        <v>449.12763297</v>
      </c>
      <c r="F11" s="20" t="n">
        <v>3.80543694</v>
      </c>
      <c r="G11" s="18" t="n">
        <v>381.1446892</v>
      </c>
      <c r="H11" s="20" t="n">
        <v>9.624211880000001</v>
      </c>
      <c r="I11" s="18" t="n">
        <v>352.91741748</v>
      </c>
      <c r="J11" s="20" t="n">
        <v>22.61433192</v>
      </c>
      <c r="K11" s="18" t="s">
        <v>481</v>
      </c>
      <c r="L11" s="20" t="s">
        <v>481</v>
      </c>
      <c r="M11" s="18" t="s">
        <v>481</v>
      </c>
      <c r="N11" s="20" t="s">
        <v>481</v>
      </c>
      <c r="O11" s="18" t="s">
        <v>481</v>
      </c>
      <c r="P11" s="20" t="s">
        <v>481</v>
      </c>
      <c r="Q11" s="18" t="s">
        <v>481</v>
      </c>
      <c r="R11" s="20" t="s">
        <v>481</v>
      </c>
      <c r="S11" s="18" t="n">
        <v>360.86745894</v>
      </c>
      <c r="T11" s="20" t="n">
        <v>6.4874655</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(216.0/B23*100)</f>
        <v/>
      </c>
      <c r="D23" s="19" t="n">
        <v>11367</v>
      </c>
      <c r="E23" s="18" t="n">
        <v>494.2380504</v>
      </c>
      <c r="F23" s="20" t="n">
        <v>2.66244531</v>
      </c>
      <c r="G23" s="18" t="n">
        <v>400.06336738</v>
      </c>
      <c r="H23" s="20" t="n">
        <v>10.90808992</v>
      </c>
      <c r="I23" s="18" t="n">
        <v>389.90928842</v>
      </c>
      <c r="J23" s="20" t="n">
        <v>24.40609331</v>
      </c>
      <c r="K23" s="18" t="s">
        <v>481</v>
      </c>
      <c r="L23" s="20" t="s">
        <v>481</v>
      </c>
      <c r="M23" s="18" t="s">
        <v>481</v>
      </c>
      <c r="N23" s="20" t="s">
        <v>481</v>
      </c>
      <c r="O23" s="18" t="s">
        <v>481</v>
      </c>
      <c r="P23" s="20" t="s">
        <v>481</v>
      </c>
      <c r="Q23" s="18" t="s">
        <v>481</v>
      </c>
      <c r="R23" s="20" t="s">
        <v>481</v>
      </c>
      <c r="S23" s="18" t="n">
        <v>426.26650167</v>
      </c>
      <c r="T23" s="20" t="n">
        <v>8.724409319999999</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521.94611685</v>
      </c>
      <c r="F29" s="20" t="n">
        <v>3.24272466</v>
      </c>
      <c r="G29" s="18" t="n">
        <v>498.18509419</v>
      </c>
      <c r="H29" s="20" t="n">
        <v>7.46313029</v>
      </c>
      <c r="I29" s="18" t="n">
        <v>374.01755863</v>
      </c>
      <c r="J29" s="20" t="n">
        <v>77.77403338000001</v>
      </c>
      <c r="K29" s="18" t="s">
        <v>481</v>
      </c>
      <c r="L29" s="20" t="s">
        <v>481</v>
      </c>
      <c r="M29" s="18" t="s">
        <v>481</v>
      </c>
      <c r="N29" s="20" t="s">
        <v>481</v>
      </c>
      <c r="O29" s="18" t="n">
        <v>312.41250141</v>
      </c>
      <c r="P29" s="20" t="n">
        <v>62.61666854</v>
      </c>
      <c r="Q29" s="18" t="s">
        <v>481</v>
      </c>
      <c r="R29" s="20" t="s">
        <v>481</v>
      </c>
      <c r="S29" s="18" t="n">
        <v>427.22479528</v>
      </c>
      <c r="T29" s="20" t="n">
        <v>9.947076190000001</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(5.0/B32*100)</f>
        <v/>
      </c>
      <c r="D32" s="19" t="n">
        <v>4473</v>
      </c>
      <c r="E32" s="18" t="n">
        <v>492.96667529</v>
      </c>
      <c r="F32" s="20" t="n">
        <v>2.98244064</v>
      </c>
      <c r="G32" s="18" t="n">
        <v>377.55866548</v>
      </c>
      <c r="H32" s="20" t="n">
        <v>11.16704834</v>
      </c>
      <c r="I32" s="18" t="n">
        <v>378.33837846</v>
      </c>
      <c r="J32" s="20" t="n">
        <v>50.30604184</v>
      </c>
      <c r="K32" s="18" t="s">
        <v>481</v>
      </c>
      <c r="L32" s="20" t="s">
        <v>481</v>
      </c>
      <c r="M32" s="18" t="s">
        <v>481</v>
      </c>
      <c r="N32" s="20" t="s">
        <v>481</v>
      </c>
      <c r="O32" s="18" t="s">
        <v>481</v>
      </c>
      <c r="P32" s="20" t="s">
        <v>481</v>
      </c>
      <c r="Q32" s="18" t="s">
        <v>481</v>
      </c>
      <c r="R32" s="20" t="s">
        <v>481</v>
      </c>
      <c r="S32" s="18" t="n">
        <v>381.90791191</v>
      </c>
      <c r="T32" s="20" t="n">
        <v>10.14165798</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(36.0/B34*100)</f>
        <v/>
      </c>
      <c r="D34" s="19" t="n">
        <v>6314</v>
      </c>
      <c r="E34" s="18" t="n">
        <v>456.50347697</v>
      </c>
      <c r="F34" s="20" t="n">
        <v>3.82396439</v>
      </c>
      <c r="G34" s="18" t="n">
        <v>305.43289629</v>
      </c>
      <c r="H34" s="20" t="n">
        <v>13.13026801</v>
      </c>
      <c r="I34" s="18" t="n">
        <v>381.29582216</v>
      </c>
      <c r="J34" s="20" t="n">
        <v>26.78639967</v>
      </c>
      <c r="K34" s="18" t="s">
        <v>481</v>
      </c>
      <c r="L34" s="20" t="s">
        <v>481</v>
      </c>
      <c r="M34" s="18" t="s">
        <v>481</v>
      </c>
      <c r="N34" s="20" t="s">
        <v>481</v>
      </c>
      <c r="O34" s="18" t="n">
        <v>425.79595373</v>
      </c>
      <c r="P34" s="20" t="n">
        <v>68.66277131</v>
      </c>
      <c r="Q34" s="18" t="s">
        <v>481</v>
      </c>
      <c r="R34" s="20" t="s">
        <v>481</v>
      </c>
      <c r="S34" s="18" t="n">
        <v>314.13925399</v>
      </c>
      <c r="T34" s="20" t="n">
        <v>14.44603205</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(27.0/B36*100)</f>
        <v/>
      </c>
      <c r="D36" s="19" t="n">
        <v>6709</v>
      </c>
      <c r="E36" s="18" t="n">
        <v>497.58317997</v>
      </c>
      <c r="F36" s="20" t="n">
        <v>3.11617216</v>
      </c>
      <c r="G36" s="18" t="n">
        <v>403.18763241</v>
      </c>
      <c r="H36" s="20" t="n">
        <v>4.14054015</v>
      </c>
      <c r="I36" s="18" t="n">
        <v>355.02685075</v>
      </c>
      <c r="J36" s="20" t="n">
        <v>12.41601722</v>
      </c>
      <c r="K36" s="18" t="s">
        <v>481</v>
      </c>
      <c r="L36" s="20" t="s">
        <v>481</v>
      </c>
      <c r="M36" s="18" t="s">
        <v>481</v>
      </c>
      <c r="N36" s="20" t="s">
        <v>481</v>
      </c>
      <c r="O36" s="18" t="s">
        <v>481</v>
      </c>
      <c r="P36" s="20" t="s">
        <v>481</v>
      </c>
      <c r="Q36" s="18" t="s">
        <v>481</v>
      </c>
      <c r="R36" s="20" t="s">
        <v>481</v>
      </c>
      <c r="S36" s="18" t="n">
        <v>385.24625211</v>
      </c>
      <c r="T36" s="20" t="n">
        <v>9.387216540000001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(34.0/B41*100)</f>
        <v/>
      </c>
      <c r="D41" s="19" t="n">
        <v>5678</v>
      </c>
      <c r="E41" s="18" t="n">
        <v>497.76338016</v>
      </c>
      <c r="F41" s="20" t="n">
        <v>3.39927779</v>
      </c>
      <c r="G41" s="18" t="n">
        <v>401.90068432</v>
      </c>
      <c r="H41" s="20" t="n">
        <v>13.5743112</v>
      </c>
      <c r="I41" s="18" t="n">
        <v>301.46931061</v>
      </c>
      <c r="J41" s="20" t="n">
        <v>38.27646519</v>
      </c>
      <c r="K41" s="18" t="s">
        <v>481</v>
      </c>
      <c r="L41" s="20" t="s">
        <v>481</v>
      </c>
      <c r="M41" s="18" t="s">
        <v>481</v>
      </c>
      <c r="N41" s="20" t="s">
        <v>481</v>
      </c>
      <c r="O41" s="18" t="n">
        <v>394.70031876</v>
      </c>
      <c r="P41" s="20" t="n">
        <v>62.09586627</v>
      </c>
      <c r="Q41" s="18" t="s">
        <v>481</v>
      </c>
      <c r="R41" s="20" t="s">
        <v>481</v>
      </c>
      <c r="S41" s="18" t="n">
        <v>382.14530956</v>
      </c>
      <c r="T41" s="20" t="n">
        <v>8.18337942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(1174.0/B46*100)</f>
        <v/>
      </c>
      <c r="D46" s="19" t="n">
        <v>21967</v>
      </c>
      <c r="E46" s="18" t="n">
        <v>420.14535968</v>
      </c>
      <c r="F46" s="20" t="n">
        <v>3.993298</v>
      </c>
      <c r="G46" s="18" t="n">
        <v>350.63650539</v>
      </c>
      <c r="H46" s="20" t="n">
        <v>5.34442164</v>
      </c>
      <c r="I46" s="18" t="n">
        <v>331.19215036</v>
      </c>
      <c r="J46" s="20" t="n">
        <v>9.28564867</v>
      </c>
      <c r="K46" s="18" t="s">
        <v>481</v>
      </c>
      <c r="L46" s="20" t="s">
        <v>481</v>
      </c>
      <c r="M46" s="18" t="s">
        <v>481</v>
      </c>
      <c r="N46" s="20" t="s">
        <v>481</v>
      </c>
      <c r="O46" s="18" t="s">
        <v>481</v>
      </c>
      <c r="P46" s="20" t="s">
        <v>481</v>
      </c>
      <c r="Q46" s="18" t="s">
        <v>481</v>
      </c>
      <c r="R46" s="20" t="s">
        <v>481</v>
      </c>
      <c r="S46" s="18" t="n">
        <v>327.52855245</v>
      </c>
      <c r="T46" s="20" t="n">
        <v>6.23733935</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575.71860931</v>
      </c>
      <c r="F48" s="20" t="n">
        <v>6.13970647</v>
      </c>
      <c r="G48" s="18" t="n">
        <v>521.73183424</v>
      </c>
      <c r="H48" s="20" t="n">
        <v>16.18540869</v>
      </c>
      <c r="I48" s="18" t="n">
        <v>380.93137013</v>
      </c>
      <c r="J48" s="20" t="n">
        <v>46.14071304</v>
      </c>
      <c r="K48" s="18" t="s">
        <v>481</v>
      </c>
      <c r="L48" s="20" t="s">
        <v>481</v>
      </c>
      <c r="M48" s="18" t="s">
        <v>481</v>
      </c>
      <c r="N48" s="20" t="s">
        <v>481</v>
      </c>
      <c r="O48" s="18" t="s">
        <v>481</v>
      </c>
      <c r="P48" s="20" t="s">
        <v>481</v>
      </c>
      <c r="Q48" s="18" t="s">
        <v>481</v>
      </c>
      <c r="R48" s="20" t="s">
        <v>481</v>
      </c>
      <c r="S48" s="18" t="n">
        <v>476.669245</v>
      </c>
      <c r="T48" s="20" t="n">
        <v>10.09057035</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(136.0/B61*100)</f>
        <v/>
      </c>
      <c r="D61" s="19" t="n">
        <v>6389</v>
      </c>
      <c r="E61" s="18" t="n">
        <v>453.76121142</v>
      </c>
      <c r="F61" s="20" t="n">
        <v>3.06590981</v>
      </c>
      <c r="G61" s="18" t="n">
        <v>313.97978356</v>
      </c>
      <c r="H61" s="20" t="n">
        <v>20.03929836</v>
      </c>
      <c r="I61" s="18" t="n">
        <v>287.95557829</v>
      </c>
      <c r="J61" s="20" t="n">
        <v>22.91435863</v>
      </c>
      <c r="K61" s="18" t="s">
        <v>481</v>
      </c>
      <c r="L61" s="20" t="s">
        <v>481</v>
      </c>
      <c r="M61" s="18" t="s">
        <v>481</v>
      </c>
      <c r="N61" s="20" t="s">
        <v>481</v>
      </c>
      <c r="O61" s="18" t="s">
        <v>481</v>
      </c>
      <c r="P61" s="20" t="s">
        <v>481</v>
      </c>
      <c r="Q61" s="18" t="s">
        <v>481</v>
      </c>
      <c r="R61" s="20" t="s">
        <v>481</v>
      </c>
      <c r="S61" s="18" t="n">
        <v>350.75425633</v>
      </c>
      <c r="T61" s="20" t="n">
        <v>10.14025068</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(23.0/B67*100)</f>
        <v/>
      </c>
      <c r="D67" s="19" t="n">
        <v>6948</v>
      </c>
      <c r="E67" s="18" t="n">
        <v>418.83011328</v>
      </c>
      <c r="F67" s="20" t="n">
        <v>3.43225523</v>
      </c>
      <c r="G67" s="18" t="n">
        <v>352.06349404</v>
      </c>
      <c r="H67" s="20" t="n">
        <v>6.20729118</v>
      </c>
      <c r="I67" s="18" t="n">
        <v>308.94957937</v>
      </c>
      <c r="J67" s="20" t="n">
        <v>11.70085303</v>
      </c>
      <c r="K67" s="18" t="s">
        <v>481</v>
      </c>
      <c r="L67" s="20" t="s">
        <v>481</v>
      </c>
      <c r="M67" s="18" t="s">
        <v>481</v>
      </c>
      <c r="N67" s="20" t="s">
        <v>481</v>
      </c>
      <c r="O67" s="18" t="s">
        <v>481</v>
      </c>
      <c r="P67" s="20" t="s">
        <v>481</v>
      </c>
      <c r="Q67" s="18" t="s">
        <v>481</v>
      </c>
      <c r="R67" s="20" t="s">
        <v>481</v>
      </c>
      <c r="S67" s="18" t="n">
        <v>325.86454289</v>
      </c>
      <c r="T67" s="20" t="n">
        <v>5.05072306</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516.01069334</v>
      </c>
      <c r="F70" s="20" t="n">
        <v>3.209348</v>
      </c>
      <c r="G70" s="18" t="n">
        <v>448.0654606</v>
      </c>
      <c r="H70" s="20" t="n">
        <v>22.25891624</v>
      </c>
      <c r="I70" s="18" t="n">
        <v>428.24532384</v>
      </c>
      <c r="J70" s="20" t="n">
        <v>37.31438078</v>
      </c>
      <c r="K70" s="18" t="s">
        <v>481</v>
      </c>
      <c r="L70" s="20" t="s">
        <v>481</v>
      </c>
      <c r="M70" s="18" t="s">
        <v>481</v>
      </c>
      <c r="N70" s="20" t="s">
        <v>481</v>
      </c>
      <c r="O70" s="18" t="s">
        <v>481</v>
      </c>
      <c r="P70" s="20" t="s">
        <v>481</v>
      </c>
      <c r="Q70" s="18" t="s">
        <v>481</v>
      </c>
      <c r="R70" s="20" t="s">
        <v>481</v>
      </c>
      <c r="S70" s="18" t="n">
        <v>461.24435449</v>
      </c>
      <c r="T70" s="20" t="n">
        <v>9.87314115</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700</v>
      </c>
    </row>
    <row customHeight="1" ht="30" r="4" spans="1:20">
      <c r="A4" s="6" t="n"/>
      <c r="B4" s="7" t="s">
        <v>462</v>
      </c>
      <c r="C4" s="7" t="s">
        <v>463</v>
      </c>
      <c r="D4" s="8" t="s">
        <v>462</v>
      </c>
      <c r="E4" s="9" t="s">
        <v>696</v>
      </c>
      <c r="F4" s="10" t="n"/>
      <c r="G4" s="9" t="s">
        <v>697</v>
      </c>
      <c r="H4" s="10" t="n"/>
      <c r="I4" s="9" t="s">
        <v>698</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510.59326527</v>
      </c>
      <c r="F7" s="20" t="n">
        <v>1.9271651</v>
      </c>
      <c r="G7" s="18" t="n">
        <v>350.05769021</v>
      </c>
      <c r="H7" s="20" t="n">
        <v>22.76088766</v>
      </c>
      <c r="I7" s="18" t="n">
        <v>376.09084621</v>
      </c>
      <c r="J7" s="20" t="n">
        <v>71.021635</v>
      </c>
      <c r="K7" s="18" t="s">
        <v>481</v>
      </c>
      <c r="L7" s="20" t="s">
        <v>481</v>
      </c>
      <c r="M7" s="18" t="s">
        <v>481</v>
      </c>
      <c r="N7" s="20" t="s">
        <v>481</v>
      </c>
      <c r="O7" s="18" t="s">
        <v>481</v>
      </c>
      <c r="P7" s="20" t="s">
        <v>481</v>
      </c>
      <c r="Q7" s="18" t="n">
        <v>301.59576459</v>
      </c>
      <c r="R7" s="20" t="n">
        <v>22.81652311</v>
      </c>
      <c r="S7" s="18" t="n">
        <v>453.59684037</v>
      </c>
      <c r="T7" s="20" t="n">
        <v>4.482002</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(59.0/B9*100)</f>
        <v/>
      </c>
      <c r="D9" s="19" t="n">
        <v>5616</v>
      </c>
      <c r="E9" s="18" t="n">
        <v>560.1898528299999</v>
      </c>
      <c r="F9" s="20" t="n">
        <v>2.85157261</v>
      </c>
      <c r="G9" s="18" t="n">
        <v>500.86086788</v>
      </c>
      <c r="H9" s="20" t="n">
        <v>10.34440158</v>
      </c>
      <c r="I9" s="18" t="n">
        <v>418.30083647</v>
      </c>
      <c r="J9" s="20" t="n">
        <v>55.45217275</v>
      </c>
      <c r="K9" s="18" t="s">
        <v>481</v>
      </c>
      <c r="L9" s="20" t="s">
        <v>481</v>
      </c>
      <c r="M9" s="18" t="s">
        <v>481</v>
      </c>
      <c r="N9" s="20" t="s">
        <v>481</v>
      </c>
      <c r="O9" s="18" t="n">
        <v>363.74174124</v>
      </c>
      <c r="P9" s="20" t="n">
        <v>33.3778787</v>
      </c>
      <c r="Q9" s="18" t="n">
        <v>366.92990171</v>
      </c>
      <c r="R9" s="20" t="n">
        <v>48.36365773</v>
      </c>
      <c r="S9" s="18" t="n">
        <v>439.51751604</v>
      </c>
      <c r="T9" s="20" t="n">
        <v>6.47550386</v>
      </c>
    </row>
    <row r="10" spans="1:20">
      <c r="A10" s="15" t="s">
        <v>485</v>
      </c>
      <c r="B10" s="17" t="n">
        <v>13082</v>
      </c>
      <c r="C10" s="18">
        <f>(316.0/B10*100)</f>
        <v/>
      </c>
      <c r="D10" s="19" t="n">
        <v>12766</v>
      </c>
      <c r="E10" s="18" t="n">
        <v>539.14031503</v>
      </c>
      <c r="F10" s="20" t="n">
        <v>4.41935333</v>
      </c>
      <c r="G10" s="18" t="n">
        <v>420.27376394</v>
      </c>
      <c r="H10" s="20" t="n">
        <v>28.73122958</v>
      </c>
      <c r="I10" s="18" t="n">
        <v>382.87209126</v>
      </c>
      <c r="J10" s="20" t="n">
        <v>79.63280751000001</v>
      </c>
      <c r="K10" s="18" t="s">
        <v>481</v>
      </c>
      <c r="L10" s="20" t="s">
        <v>481</v>
      </c>
      <c r="M10" s="18" t="s">
        <v>481</v>
      </c>
      <c r="N10" s="20" t="s">
        <v>481</v>
      </c>
      <c r="O10" s="18" t="s">
        <v>481</v>
      </c>
      <c r="P10" s="20" t="s">
        <v>481</v>
      </c>
      <c r="Q10" s="18" t="n">
        <v>379.14794868</v>
      </c>
      <c r="R10" s="20" t="n">
        <v>49.21394128</v>
      </c>
      <c r="S10" s="18" t="n">
        <v>426.21784172</v>
      </c>
      <c r="T10" s="20" t="n">
        <v>13.00210992</v>
      </c>
    </row>
    <row r="11" spans="1:20">
      <c r="A11" s="15" t="s">
        <v>486</v>
      </c>
      <c r="B11" s="17" t="n">
        <v>7053</v>
      </c>
      <c r="C11" s="18">
        <f>(50.0/B11*100)</f>
        <v/>
      </c>
      <c r="D11" s="19" t="n">
        <v>7003</v>
      </c>
      <c r="E11" s="18" t="n">
        <v>450.8304526</v>
      </c>
      <c r="F11" s="20" t="n">
        <v>3.84888347</v>
      </c>
      <c r="G11" s="18" t="n">
        <v>392.08107242</v>
      </c>
      <c r="H11" s="20" t="n">
        <v>8.291132729999999</v>
      </c>
      <c r="I11" s="18" t="n">
        <v>359.36378195</v>
      </c>
      <c r="J11" s="20" t="n">
        <v>69.24876617</v>
      </c>
      <c r="K11" s="18" t="s">
        <v>481</v>
      </c>
      <c r="L11" s="20" t="s">
        <v>481</v>
      </c>
      <c r="M11" s="18" t="s">
        <v>481</v>
      </c>
      <c r="N11" s="20" t="s">
        <v>481</v>
      </c>
      <c r="O11" s="18" t="s">
        <v>481</v>
      </c>
      <c r="P11" s="20" t="s">
        <v>481</v>
      </c>
      <c r="Q11" s="18" t="n">
        <v>307.48337743</v>
      </c>
      <c r="R11" s="20" t="n">
        <v>53.38447264</v>
      </c>
      <c r="S11" s="18" t="n">
        <v>353.85674129</v>
      </c>
      <c r="T11" s="20" t="n">
        <v>6.06814681</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(216.0/B23*100)</f>
        <v/>
      </c>
      <c r="D23" s="19" t="n">
        <v>11367</v>
      </c>
      <c r="E23" s="18" t="n">
        <v>493.9775332</v>
      </c>
      <c r="F23" s="20" t="n">
        <v>2.76058105</v>
      </c>
      <c r="G23" s="18" t="n">
        <v>448.72185058</v>
      </c>
      <c r="H23" s="20" t="n">
        <v>6.2899788</v>
      </c>
      <c r="I23" s="18" t="n">
        <v>350.28871677</v>
      </c>
      <c r="J23" s="20" t="n">
        <v>35.04177503</v>
      </c>
      <c r="K23" s="18" t="s">
        <v>481</v>
      </c>
      <c r="L23" s="20" t="s">
        <v>481</v>
      </c>
      <c r="M23" s="18" t="s">
        <v>481</v>
      </c>
      <c r="N23" s="20" t="s">
        <v>481</v>
      </c>
      <c r="O23" s="18" t="s">
        <v>481</v>
      </c>
      <c r="P23" s="20" t="s">
        <v>481</v>
      </c>
      <c r="Q23" s="18" t="s">
        <v>481</v>
      </c>
      <c r="R23" s="20" t="s">
        <v>481</v>
      </c>
      <c r="S23" s="18" t="n">
        <v>402.59536608</v>
      </c>
      <c r="T23" s="20" t="n">
        <v>9.041194920000001</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522.04537964</v>
      </c>
      <c r="F29" s="20" t="n">
        <v>3.23935378</v>
      </c>
      <c r="G29" s="18" t="n">
        <v>603.54973296</v>
      </c>
      <c r="H29" s="20" t="n">
        <v>29.68578866</v>
      </c>
      <c r="I29" s="18" t="s">
        <v>481</v>
      </c>
      <c r="J29" s="20" t="s">
        <v>481</v>
      </c>
      <c r="K29" s="18" t="s">
        <v>481</v>
      </c>
      <c r="L29" s="20" t="s">
        <v>481</v>
      </c>
      <c r="M29" s="18" t="s">
        <v>481</v>
      </c>
      <c r="N29" s="20" t="s">
        <v>481</v>
      </c>
      <c r="O29" s="18" t="n">
        <v>312.41250141</v>
      </c>
      <c r="P29" s="20" t="n">
        <v>62.61666854</v>
      </c>
      <c r="Q29" s="18" t="n">
        <v>481.2867306</v>
      </c>
      <c r="R29" s="20" t="n">
        <v>27.4446876</v>
      </c>
      <c r="S29" s="18" t="n">
        <v>439.59117817</v>
      </c>
      <c r="T29" s="20" t="n">
        <v>7.5346701</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485.36419132</v>
      </c>
      <c r="P32" s="20" t="n">
        <v>2.96516902</v>
      </c>
      <c r="Q32" s="18" t="s">
        <v>481</v>
      </c>
      <c r="R32" s="20" t="s">
        <v>481</v>
      </c>
      <c r="S32" s="18" t="s">
        <v>481</v>
      </c>
      <c r="T32" s="20" t="s">
        <v>481</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(36.0/B34*100)</f>
        <v/>
      </c>
      <c r="D34" s="19" t="n">
        <v>6314</v>
      </c>
      <c r="E34" s="18" t="n">
        <v>457.37780027</v>
      </c>
      <c r="F34" s="20" t="n">
        <v>3.83118374</v>
      </c>
      <c r="G34" s="18" t="n">
        <v>249.09488469</v>
      </c>
      <c r="H34" s="20" t="n">
        <v>68.15784083</v>
      </c>
      <c r="I34" s="18" t="n">
        <v>423.48772858</v>
      </c>
      <c r="J34" s="20" t="n">
        <v>41.63257206</v>
      </c>
      <c r="K34" s="18" t="s">
        <v>481</v>
      </c>
      <c r="L34" s="20" t="s">
        <v>481</v>
      </c>
      <c r="M34" s="18" t="s">
        <v>481</v>
      </c>
      <c r="N34" s="20" t="s">
        <v>481</v>
      </c>
      <c r="O34" s="18" t="n">
        <v>425.79595373</v>
      </c>
      <c r="P34" s="20" t="n">
        <v>68.66277131</v>
      </c>
      <c r="Q34" s="18" t="n">
        <v>289.7427738</v>
      </c>
      <c r="R34" s="20" t="n">
        <v>46.89717179</v>
      </c>
      <c r="S34" s="18" t="n">
        <v>343.86187579</v>
      </c>
      <c r="T34" s="20" t="n">
        <v>9.658179690000001</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468.63612539</v>
      </c>
      <c r="P36" s="20" t="n">
        <v>3.19409661</v>
      </c>
      <c r="Q36" s="18" t="s">
        <v>481</v>
      </c>
      <c r="R36" s="20" t="s">
        <v>481</v>
      </c>
      <c r="S36" s="18" t="s">
        <v>481</v>
      </c>
      <c r="T36" s="20" t="s">
        <v>481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(34.0/B41*100)</f>
        <v/>
      </c>
      <c r="D41" s="19" t="n">
        <v>5678</v>
      </c>
      <c r="E41" s="18" t="n">
        <v>497.74146888</v>
      </c>
      <c r="F41" s="20" t="n">
        <v>3.42155346</v>
      </c>
      <c r="G41" s="18" t="n">
        <v>404.76351093</v>
      </c>
      <c r="H41" s="20" t="n">
        <v>20.20573899</v>
      </c>
      <c r="I41" s="18" t="n">
        <v>331.02254232</v>
      </c>
      <c r="J41" s="20" t="n">
        <v>34.14285038</v>
      </c>
      <c r="K41" s="18" t="s">
        <v>481</v>
      </c>
      <c r="L41" s="20" t="s">
        <v>481</v>
      </c>
      <c r="M41" s="18" t="s">
        <v>481</v>
      </c>
      <c r="N41" s="20" t="s">
        <v>481</v>
      </c>
      <c r="O41" s="18" t="n">
        <v>394.70031876</v>
      </c>
      <c r="P41" s="20" t="n">
        <v>62.09586627</v>
      </c>
      <c r="Q41" s="18" t="n">
        <v>342.70779915</v>
      </c>
      <c r="R41" s="20" t="n">
        <v>53.0207113</v>
      </c>
      <c r="S41" s="18" t="n">
        <v>387.65515307</v>
      </c>
      <c r="T41" s="20" t="n">
        <v>8.97963352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(1174.0/B46*100)</f>
        <v/>
      </c>
      <c r="D46" s="19" t="n">
        <v>21967</v>
      </c>
      <c r="E46" s="18" t="n">
        <v>417.69720274</v>
      </c>
      <c r="F46" s="20" t="n">
        <v>3.93127806</v>
      </c>
      <c r="G46" s="18" t="n">
        <v>374.67779072</v>
      </c>
      <c r="H46" s="20" t="n">
        <v>10.86554615</v>
      </c>
      <c r="I46" s="18" t="n">
        <v>367.36483368</v>
      </c>
      <c r="J46" s="20" t="n">
        <v>45.68117476</v>
      </c>
      <c r="K46" s="18" t="s">
        <v>481</v>
      </c>
      <c r="L46" s="20" t="s">
        <v>481</v>
      </c>
      <c r="M46" s="18" t="s">
        <v>481</v>
      </c>
      <c r="N46" s="20" t="s">
        <v>481</v>
      </c>
      <c r="O46" s="18" t="s">
        <v>481</v>
      </c>
      <c r="P46" s="20" t="s">
        <v>481</v>
      </c>
      <c r="Q46" s="18" t="n">
        <v>287.89581057</v>
      </c>
      <c r="R46" s="20" t="n">
        <v>11.30324533</v>
      </c>
      <c r="S46" s="18" t="n">
        <v>331.27871813</v>
      </c>
      <c r="T46" s="20" t="n">
        <v>4.77529587</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583.3078812799999</v>
      </c>
      <c r="F48" s="20" t="n">
        <v>6.26848539</v>
      </c>
      <c r="G48" s="18" t="n">
        <v>515.8402275</v>
      </c>
      <c r="H48" s="20" t="n">
        <v>105.48426414</v>
      </c>
      <c r="I48" s="18" t="s">
        <v>481</v>
      </c>
      <c r="J48" s="20" t="s">
        <v>481</v>
      </c>
      <c r="K48" s="18" t="s">
        <v>481</v>
      </c>
      <c r="L48" s="20" t="s">
        <v>481</v>
      </c>
      <c r="M48" s="18" t="s">
        <v>481</v>
      </c>
      <c r="N48" s="20" t="s">
        <v>481</v>
      </c>
      <c r="O48" s="18" t="s">
        <v>481</v>
      </c>
      <c r="P48" s="20" t="s">
        <v>481</v>
      </c>
      <c r="Q48" s="18" t="n">
        <v>456.02417225</v>
      </c>
      <c r="R48" s="20" t="n">
        <v>45.97760219</v>
      </c>
      <c r="S48" s="18" t="n">
        <v>505.31612387</v>
      </c>
      <c r="T48" s="20" t="n">
        <v>7.09218607</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448.59894058</v>
      </c>
      <c r="P61" s="20" t="n">
        <v>3.148706</v>
      </c>
      <c r="Q61" s="18" t="s">
        <v>481</v>
      </c>
      <c r="R61" s="20" t="s">
        <v>481</v>
      </c>
      <c r="S61" s="18" t="s">
        <v>481</v>
      </c>
      <c r="T61" s="20" t="s">
        <v>481</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(23.0/B67*100)</f>
        <v/>
      </c>
      <c r="D67" s="19" t="n">
        <v>6948</v>
      </c>
      <c r="E67" s="18" t="n">
        <v>419.87182482</v>
      </c>
      <c r="F67" s="20" t="n">
        <v>3.48928282</v>
      </c>
      <c r="G67" s="18" t="n">
        <v>360.25830239</v>
      </c>
      <c r="H67" s="20" t="n">
        <v>15.76968517</v>
      </c>
      <c r="I67" s="18" t="n">
        <v>230.48325216</v>
      </c>
      <c r="J67" s="20" t="n">
        <v>28.6163137</v>
      </c>
      <c r="K67" s="18" t="s">
        <v>481</v>
      </c>
      <c r="L67" s="20" t="s">
        <v>481</v>
      </c>
      <c r="M67" s="18" t="s">
        <v>481</v>
      </c>
      <c r="N67" s="20" t="s">
        <v>481</v>
      </c>
      <c r="O67" s="18" t="s">
        <v>481</v>
      </c>
      <c r="P67" s="20" t="s">
        <v>481</v>
      </c>
      <c r="Q67" s="18" t="n">
        <v>282.504241</v>
      </c>
      <c r="R67" s="20" t="n">
        <v>15.48469335</v>
      </c>
      <c r="S67" s="18" t="n">
        <v>345.74853579</v>
      </c>
      <c r="T67" s="20" t="n">
        <v>3.86600849</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512.10909546</v>
      </c>
      <c r="P70" s="20" t="n">
        <v>3.32563296</v>
      </c>
      <c r="Q70" s="18" t="s">
        <v>481</v>
      </c>
      <c r="R70" s="20" t="s">
        <v>481</v>
      </c>
      <c r="S70" s="18" t="s">
        <v>481</v>
      </c>
      <c r="T70" s="20" t="s">
        <v>481</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701</v>
      </c>
    </row>
    <row customHeight="1" ht="30" r="4" spans="1:26">
      <c r="A4" s="6" t="n"/>
      <c r="B4" s="7" t="s">
        <v>462</v>
      </c>
      <c r="C4" s="7" t="s">
        <v>463</v>
      </c>
      <c r="D4" s="8" t="s">
        <v>462</v>
      </c>
      <c r="E4" s="9" t="s">
        <v>594</v>
      </c>
      <c r="F4" s="10" t="n"/>
      <c r="G4" s="9" t="s">
        <v>702</v>
      </c>
      <c r="H4" s="10" t="n"/>
      <c r="I4" s="9" t="s">
        <v>592</v>
      </c>
      <c r="J4" s="10" t="n"/>
      <c r="K4" s="9" t="s">
        <v>703</v>
      </c>
      <c r="L4" s="10" t="n"/>
      <c r="M4" s="9" t="s">
        <v>704</v>
      </c>
      <c r="N4" s="10" t="n"/>
      <c r="O4" s="9" t="s">
        <v>705</v>
      </c>
      <c r="P4" s="10" t="n"/>
      <c r="Q4" s="9" t="s">
        <v>585</v>
      </c>
      <c r="R4" s="10" t="n"/>
      <c r="S4" s="9" t="s">
        <v>586</v>
      </c>
      <c r="T4" s="10" t="n"/>
      <c r="U4" s="9" t="s">
        <v>472</v>
      </c>
      <c r="V4" s="10" t="n"/>
      <c r="W4" s="9" t="s">
        <v>473</v>
      </c>
      <c r="X4" s="10" t="n"/>
      <c r="Y4" s="9" t="s">
        <v>587</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(362.0/B7*100)</f>
        <v/>
      </c>
      <c r="D7" s="19" t="n">
        <v>14168</v>
      </c>
      <c r="E7" s="18" t="n">
        <v>382.81433716</v>
      </c>
      <c r="F7" s="20" t="n">
        <v>6.62607425</v>
      </c>
      <c r="G7" s="18" t="n">
        <v>415.28248424</v>
      </c>
      <c r="H7" s="20" t="n">
        <v>5.25096736</v>
      </c>
      <c r="I7" s="18" t="n">
        <v>460.15105396</v>
      </c>
      <c r="J7" s="20" t="n">
        <v>2.40184234</v>
      </c>
      <c r="K7" s="18" t="n">
        <v>427.75045474</v>
      </c>
      <c r="L7" s="20" t="n">
        <v>5.10347611</v>
      </c>
      <c r="M7" s="18" t="n">
        <v>471.20295605</v>
      </c>
      <c r="N7" s="20" t="n">
        <v>5.66158584</v>
      </c>
      <c r="O7" s="18" t="n">
        <v>555.97040709</v>
      </c>
      <c r="P7" s="20" t="n">
        <v>2.16908236</v>
      </c>
      <c r="Q7" s="18" t="s">
        <v>481</v>
      </c>
      <c r="R7" s="20" t="s">
        <v>481</v>
      </c>
      <c r="S7" s="18" t="s">
        <v>481</v>
      </c>
      <c r="T7" s="20" t="s">
        <v>481</v>
      </c>
      <c r="U7" s="18" t="s">
        <v>481</v>
      </c>
      <c r="V7" s="20" t="s">
        <v>481</v>
      </c>
      <c r="W7" s="18" t="s">
        <v>481</v>
      </c>
      <c r="X7" s="20" t="s">
        <v>481</v>
      </c>
      <c r="Y7" s="18" t="n">
        <v>360.51518238</v>
      </c>
      <c r="Z7" s="20" t="n">
        <v>10.52229899</v>
      </c>
    </row>
    <row r="8" spans="1:26">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row>
    <row r="9" spans="1:26">
      <c r="A9" s="15" t="s">
        <v>484</v>
      </c>
      <c r="B9" s="17" t="n">
        <v>5675</v>
      </c>
      <c r="C9" s="18">
        <f>(61.0/B9*100)</f>
        <v/>
      </c>
      <c r="D9" s="19" t="n">
        <v>5614</v>
      </c>
      <c r="E9" s="18" t="n">
        <v>492.33090138</v>
      </c>
      <c r="F9" s="20" t="n">
        <v>15.927264</v>
      </c>
      <c r="G9" s="18" t="n">
        <v>431.6610148</v>
      </c>
      <c r="H9" s="20" t="n">
        <v>7.57092216</v>
      </c>
      <c r="I9" s="18" t="n">
        <v>528.63838729</v>
      </c>
      <c r="J9" s="20" t="n">
        <v>4.97035877</v>
      </c>
      <c r="K9" s="18" t="n">
        <v>463.52000812</v>
      </c>
      <c r="L9" s="20" t="n">
        <v>4.55233533</v>
      </c>
      <c r="M9" s="18" t="n">
        <v>574.59328328</v>
      </c>
      <c r="N9" s="20" t="n">
        <v>3.40647261</v>
      </c>
      <c r="O9" s="18" t="n">
        <v>600.64108104</v>
      </c>
      <c r="P9" s="20" t="n">
        <v>4.72804508</v>
      </c>
      <c r="Q9" s="18" t="s">
        <v>481</v>
      </c>
      <c r="R9" s="20" t="s">
        <v>481</v>
      </c>
      <c r="S9" s="18" t="s">
        <v>481</v>
      </c>
      <c r="T9" s="20" t="s">
        <v>481</v>
      </c>
      <c r="U9" s="18" t="n">
        <v>363.74174124</v>
      </c>
      <c r="V9" s="20" t="n">
        <v>33.3778787</v>
      </c>
      <c r="W9" s="18" t="s">
        <v>481</v>
      </c>
      <c r="X9" s="20" t="s">
        <v>481</v>
      </c>
      <c r="Y9" s="18" t="n">
        <v>424.1810164</v>
      </c>
      <c r="Z9" s="20" t="n">
        <v>13.24711246</v>
      </c>
    </row>
    <row r="10" spans="1:26">
      <c r="A10" s="15" t="s">
        <v>485</v>
      </c>
      <c r="B10" s="17" t="n">
        <v>13082</v>
      </c>
      <c r="C10" s="18">
        <f>(320.0/B10*100)</f>
        <v/>
      </c>
      <c r="D10" s="19" t="n">
        <v>12762</v>
      </c>
      <c r="E10" s="18" t="n">
        <v>431.28301664</v>
      </c>
      <c r="F10" s="20" t="n">
        <v>15.65294365</v>
      </c>
      <c r="G10" s="18" t="s">
        <v>481</v>
      </c>
      <c r="H10" s="20" t="s">
        <v>481</v>
      </c>
      <c r="I10" s="18" t="n">
        <v>469.44641255</v>
      </c>
      <c r="J10" s="20" t="n">
        <v>7.37049747</v>
      </c>
      <c r="K10" s="18" t="n">
        <v>498.07137095</v>
      </c>
      <c r="L10" s="20" t="n">
        <v>10.59784196</v>
      </c>
      <c r="M10" s="18" t="n">
        <v>503.88112227</v>
      </c>
      <c r="N10" s="20" t="n">
        <v>6.92911628</v>
      </c>
      <c r="O10" s="18" t="n">
        <v>562.27290143</v>
      </c>
      <c r="P10" s="20" t="n">
        <v>4.71543218</v>
      </c>
      <c r="Q10" s="18" t="s">
        <v>481</v>
      </c>
      <c r="R10" s="20" t="s">
        <v>481</v>
      </c>
      <c r="S10" s="18" t="s">
        <v>481</v>
      </c>
      <c r="T10" s="20" t="s">
        <v>481</v>
      </c>
      <c r="U10" s="18" t="s">
        <v>481</v>
      </c>
      <c r="V10" s="20" t="s">
        <v>481</v>
      </c>
      <c r="W10" s="18" t="s">
        <v>481</v>
      </c>
      <c r="X10" s="20" t="s">
        <v>481</v>
      </c>
      <c r="Y10" s="18" t="n">
        <v>395.24436906</v>
      </c>
      <c r="Z10" s="20" t="n">
        <v>20.85272087</v>
      </c>
    </row>
    <row r="11" spans="1:26">
      <c r="A11" s="15" t="s">
        <v>486</v>
      </c>
      <c r="B11" s="17" t="n">
        <v>7053</v>
      </c>
      <c r="C11" s="18">
        <f>(50.0/B11*100)</f>
        <v/>
      </c>
      <c r="D11" s="19" t="n">
        <v>7003</v>
      </c>
      <c r="E11" s="18" t="n">
        <v>285.92244195</v>
      </c>
      <c r="F11" s="20" t="n">
        <v>36.36408719</v>
      </c>
      <c r="G11" s="18" t="n">
        <v>353.37954569</v>
      </c>
      <c r="H11" s="20" t="n">
        <v>5.87656317</v>
      </c>
      <c r="I11" s="18" t="n">
        <v>402.24608329</v>
      </c>
      <c r="J11" s="20" t="n">
        <v>9.49475254</v>
      </c>
      <c r="K11" s="18" t="n">
        <v>396.44873608</v>
      </c>
      <c r="L11" s="20" t="n">
        <v>14.45113571</v>
      </c>
      <c r="M11" s="18" t="n">
        <v>391.68391273</v>
      </c>
      <c r="N11" s="20" t="n">
        <v>6.2601154</v>
      </c>
      <c r="O11" s="18" t="n">
        <v>460.77722898</v>
      </c>
      <c r="P11" s="20" t="n">
        <v>4.03569386</v>
      </c>
      <c r="Q11" s="18" t="s">
        <v>481</v>
      </c>
      <c r="R11" s="20" t="s">
        <v>481</v>
      </c>
      <c r="S11" s="18" t="s">
        <v>481</v>
      </c>
      <c r="T11" s="20" t="s">
        <v>481</v>
      </c>
      <c r="U11" s="18" t="s">
        <v>481</v>
      </c>
      <c r="V11" s="20" t="s">
        <v>481</v>
      </c>
      <c r="W11" s="18" t="s">
        <v>481</v>
      </c>
      <c r="X11" s="20" t="s">
        <v>481</v>
      </c>
      <c r="Y11" s="18" t="n">
        <v>348.69055077</v>
      </c>
      <c r="Z11" s="20" t="n">
        <v>16.03809995</v>
      </c>
    </row>
    <row r="12" spans="1:26">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row>
    <row r="13" spans="1:26">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row>
    <row r="14" spans="1:26">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row>
    <row r="15" spans="1:26">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row>
    <row r="16" spans="1:26">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row>
    <row r="17" spans="1:26">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row>
    <row r="18" spans="1:26">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row>
    <row r="19" spans="1:26">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row>
    <row r="20" spans="1:26">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row>
    <row r="21" spans="1:26">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row>
    <row r="22" spans="1:26">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row>
    <row r="23" spans="1:26">
      <c r="A23" s="15" t="s">
        <v>498</v>
      </c>
      <c r="B23" s="17" t="n">
        <v>11583</v>
      </c>
      <c r="C23" s="18">
        <f>(216.0/B23*100)</f>
        <v/>
      </c>
      <c r="D23" s="19" t="n">
        <v>11367</v>
      </c>
      <c r="E23" s="18" t="n">
        <v>387.48125071</v>
      </c>
      <c r="F23" s="20" t="n">
        <v>12.8867556</v>
      </c>
      <c r="G23" s="18" t="n">
        <v>411.19428252</v>
      </c>
      <c r="H23" s="20" t="n">
        <v>11.07995733</v>
      </c>
      <c r="I23" s="18" t="n">
        <v>452.39048285</v>
      </c>
      <c r="J23" s="20" t="n">
        <v>5.0309482</v>
      </c>
      <c r="K23" s="18" t="n">
        <v>460.04562196</v>
      </c>
      <c r="L23" s="20" t="n">
        <v>6.73922292</v>
      </c>
      <c r="M23" s="18" t="n">
        <v>499.13556631</v>
      </c>
      <c r="N23" s="20" t="n">
        <v>3.99363225</v>
      </c>
      <c r="O23" s="18" t="n">
        <v>521.42590053</v>
      </c>
      <c r="P23" s="20" t="n">
        <v>3.75052502</v>
      </c>
      <c r="Q23" s="18" t="s">
        <v>481</v>
      </c>
      <c r="R23" s="20" t="s">
        <v>481</v>
      </c>
      <c r="S23" s="18" t="s">
        <v>481</v>
      </c>
      <c r="T23" s="20" t="s">
        <v>481</v>
      </c>
      <c r="U23" s="18" t="s">
        <v>481</v>
      </c>
      <c r="V23" s="20" t="s">
        <v>481</v>
      </c>
      <c r="W23" s="18" t="s">
        <v>481</v>
      </c>
      <c r="X23" s="20" t="s">
        <v>481</v>
      </c>
      <c r="Y23" s="18" t="n">
        <v>400.08372536</v>
      </c>
      <c r="Z23" s="20" t="n">
        <v>15.9740567</v>
      </c>
    </row>
    <row r="24" spans="1:26">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row>
    <row r="25" spans="1:26">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row>
    <row r="26" spans="1:26">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row>
    <row r="27" spans="1:26">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row>
    <row r="28" spans="1:26">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row>
    <row r="29" spans="1:26">
      <c r="A29" s="15" t="s">
        <v>504</v>
      </c>
      <c r="B29" s="17" t="n">
        <v>5385</v>
      </c>
      <c r="C29" s="18">
        <f>(30.0/B29*100)</f>
        <v/>
      </c>
      <c r="D29" s="19" t="n">
        <v>5355</v>
      </c>
      <c r="E29" s="18" t="n">
        <v>454.05995215</v>
      </c>
      <c r="F29" s="20" t="n">
        <v>6.07671113</v>
      </c>
      <c r="G29" s="18" t="s">
        <v>481</v>
      </c>
      <c r="H29" s="20" t="s">
        <v>481</v>
      </c>
      <c r="I29" s="18" t="n">
        <v>558.48890379</v>
      </c>
      <c r="J29" s="20" t="n">
        <v>4.57298002</v>
      </c>
      <c r="K29" s="18" t="n">
        <v>442.70424902</v>
      </c>
      <c r="L29" s="20" t="n">
        <v>5.28108989</v>
      </c>
      <c r="M29" s="18" t="n">
        <v>535.54105363</v>
      </c>
      <c r="N29" s="20" t="n">
        <v>4.55447796</v>
      </c>
      <c r="O29" s="18" t="n">
        <v>622.32350321</v>
      </c>
      <c r="P29" s="20" t="n">
        <v>4.22167875</v>
      </c>
      <c r="Q29" s="18" t="s">
        <v>481</v>
      </c>
      <c r="R29" s="20" t="s">
        <v>481</v>
      </c>
      <c r="S29" s="18" t="s">
        <v>481</v>
      </c>
      <c r="T29" s="20" t="s">
        <v>481</v>
      </c>
      <c r="U29" s="18" t="n">
        <v>312.41250141</v>
      </c>
      <c r="V29" s="20" t="n">
        <v>62.61666854</v>
      </c>
      <c r="W29" s="18" t="s">
        <v>481</v>
      </c>
      <c r="X29" s="20" t="s">
        <v>481</v>
      </c>
      <c r="Y29" s="18" t="n">
        <v>380.93987497</v>
      </c>
      <c r="Z29" s="20" t="n">
        <v>22.60581391</v>
      </c>
    </row>
    <row r="30" spans="1:26">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row>
    <row r="31" spans="1:26">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row>
    <row r="32" spans="1:26">
      <c r="A32" s="15" t="s">
        <v>507</v>
      </c>
      <c r="B32" s="17" t="n">
        <v>4478</v>
      </c>
      <c r="C32" s="18">
        <f>(5.0/B32*100)</f>
        <v/>
      </c>
      <c r="D32" s="19" t="n">
        <v>4473</v>
      </c>
      <c r="E32" s="18" t="n">
        <v>401.13126327</v>
      </c>
      <c r="F32" s="20" t="n">
        <v>14.01535612</v>
      </c>
      <c r="G32" s="18" t="n">
        <v>397.12429745</v>
      </c>
      <c r="H32" s="20" t="n">
        <v>7.63608546</v>
      </c>
      <c r="I32" s="18" t="n">
        <v>440.68900233</v>
      </c>
      <c r="J32" s="20" t="n">
        <v>4.0567227</v>
      </c>
      <c r="K32" s="18" t="n">
        <v>485.60238832</v>
      </c>
      <c r="L32" s="20" t="n">
        <v>4.58762129</v>
      </c>
      <c r="M32" s="18" t="n">
        <v>468.62787703</v>
      </c>
      <c r="N32" s="20" t="n">
        <v>16.98960622</v>
      </c>
      <c r="O32" s="18" t="n">
        <v>526.2475197700001</v>
      </c>
      <c r="P32" s="20" t="n">
        <v>3.65669078</v>
      </c>
      <c r="Q32" s="18" t="s">
        <v>481</v>
      </c>
      <c r="R32" s="20" t="s">
        <v>481</v>
      </c>
      <c r="S32" s="18" t="s">
        <v>481</v>
      </c>
      <c r="T32" s="20" t="s">
        <v>481</v>
      </c>
      <c r="U32" s="18" t="s">
        <v>481</v>
      </c>
      <c r="V32" s="20" t="s">
        <v>481</v>
      </c>
      <c r="W32" s="18" t="s">
        <v>481</v>
      </c>
      <c r="X32" s="20" t="s">
        <v>481</v>
      </c>
      <c r="Y32" s="18" t="n">
        <v>400.22278432</v>
      </c>
      <c r="Z32" s="20" t="n">
        <v>34.69139785</v>
      </c>
    </row>
    <row r="33" spans="1:26">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row>
    <row r="34" spans="1:26">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s">
        <v>481</v>
      </c>
      <c r="P34" s="20" t="s">
        <v>481</v>
      </c>
      <c r="Q34" s="18" t="s">
        <v>481</v>
      </c>
      <c r="R34" s="20" t="s">
        <v>481</v>
      </c>
      <c r="S34" s="18" t="s">
        <v>481</v>
      </c>
      <c r="T34" s="20" t="s">
        <v>481</v>
      </c>
      <c r="U34" s="18" t="s">
        <v>481</v>
      </c>
      <c r="V34" s="20" t="s">
        <v>481</v>
      </c>
      <c r="W34" s="18" t="n">
        <v>445.19299771</v>
      </c>
      <c r="X34" s="20" t="n">
        <v>4.53472283</v>
      </c>
      <c r="Y34" s="18" t="s">
        <v>481</v>
      </c>
      <c r="Z34" s="20" t="s">
        <v>481</v>
      </c>
    </row>
    <row r="35" spans="1:26">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row>
    <row r="36" spans="1:26">
      <c r="A36" s="15" t="s">
        <v>511</v>
      </c>
      <c r="B36" s="17" t="n">
        <v>6736</v>
      </c>
      <c r="C36" s="18">
        <f>(28.0/B36*100)</f>
        <v/>
      </c>
      <c r="D36" s="19" t="n">
        <v>6708</v>
      </c>
      <c r="E36" s="18" t="n">
        <v>392.2217605</v>
      </c>
      <c r="F36" s="20" t="n">
        <v>4.79623711</v>
      </c>
      <c r="G36" s="18" t="n">
        <v>395.17563173</v>
      </c>
      <c r="H36" s="20" t="n">
        <v>6.35162359</v>
      </c>
      <c r="I36" s="18" t="n">
        <v>445.56614808</v>
      </c>
      <c r="J36" s="20" t="n">
        <v>4.13282357</v>
      </c>
      <c r="K36" s="18" t="s">
        <v>481</v>
      </c>
      <c r="L36" s="20" t="s">
        <v>481</v>
      </c>
      <c r="M36" s="18" t="n">
        <v>441.77037355</v>
      </c>
      <c r="N36" s="20" t="n">
        <v>5.30921722</v>
      </c>
      <c r="O36" s="18" t="n">
        <v>514.64558533</v>
      </c>
      <c r="P36" s="20" t="n">
        <v>3.14653208</v>
      </c>
      <c r="Q36" s="18" t="s">
        <v>481</v>
      </c>
      <c r="R36" s="20" t="s">
        <v>481</v>
      </c>
      <c r="S36" s="18" t="s">
        <v>481</v>
      </c>
      <c r="T36" s="20" t="s">
        <v>481</v>
      </c>
      <c r="U36" s="18" t="s">
        <v>481</v>
      </c>
      <c r="V36" s="20" t="s">
        <v>481</v>
      </c>
      <c r="W36" s="18" t="s">
        <v>481</v>
      </c>
      <c r="X36" s="20" t="s">
        <v>481</v>
      </c>
      <c r="Y36" s="18" t="n">
        <v>348.68729941</v>
      </c>
      <c r="Z36" s="20" t="n">
        <v>21.2511538</v>
      </c>
    </row>
    <row r="37" spans="1:26">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row>
    <row r="38" spans="1:26">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row>
    <row r="39" spans="1:26">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row>
    <row r="40" spans="1:26">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row>
    <row r="41" spans="1:26">
      <c r="A41" s="15" t="s">
        <v>516</v>
      </c>
      <c r="B41" s="17" t="n">
        <v>5712</v>
      </c>
      <c r="C41" s="18">
        <f>(38.0/B41*100)</f>
        <v/>
      </c>
      <c r="D41" s="19" t="n">
        <v>5674</v>
      </c>
      <c r="E41" s="18" t="n">
        <v>343.19986628</v>
      </c>
      <c r="F41" s="20" t="n">
        <v>21.61713658</v>
      </c>
      <c r="G41" s="18" t="s">
        <v>481</v>
      </c>
      <c r="H41" s="20" t="s">
        <v>481</v>
      </c>
      <c r="I41" s="18" t="n">
        <v>414.55382812</v>
      </c>
      <c r="J41" s="20" t="n">
        <v>7.26383112</v>
      </c>
      <c r="K41" s="18" t="n">
        <v>448.19099519</v>
      </c>
      <c r="L41" s="20" t="n">
        <v>11.05215911</v>
      </c>
      <c r="M41" s="18" t="n">
        <v>456.38581041</v>
      </c>
      <c r="N41" s="20" t="n">
        <v>6.99225537</v>
      </c>
      <c r="O41" s="18" t="n">
        <v>507.59165775</v>
      </c>
      <c r="P41" s="20" t="n">
        <v>3.54548826</v>
      </c>
      <c r="Q41" s="18" t="s">
        <v>481</v>
      </c>
      <c r="R41" s="20" t="s">
        <v>481</v>
      </c>
      <c r="S41" s="18" t="s">
        <v>481</v>
      </c>
      <c r="T41" s="20" t="s">
        <v>481</v>
      </c>
      <c r="U41" s="18" t="n">
        <v>394.70031876</v>
      </c>
      <c r="V41" s="20" t="n">
        <v>62.09586627</v>
      </c>
      <c r="W41" s="18" t="s">
        <v>481</v>
      </c>
      <c r="X41" s="20" t="s">
        <v>481</v>
      </c>
      <c r="Y41" s="18" t="n">
        <v>361.91663015</v>
      </c>
      <c r="Z41" s="20" t="n">
        <v>30.8522386</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row>
    <row r="45" spans="1:26">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row>
    <row r="46" spans="1:26">
      <c r="A46" s="15" t="s">
        <v>521</v>
      </c>
      <c r="B46" s="17" t="n">
        <v>23141</v>
      </c>
      <c r="C46" s="18">
        <f>(1202.0/B46*100)</f>
        <v/>
      </c>
      <c r="D46" s="19" t="n">
        <v>21939</v>
      </c>
      <c r="E46" s="18" t="n">
        <v>300.44780309</v>
      </c>
      <c r="F46" s="20" t="n">
        <v>6.98156752</v>
      </c>
      <c r="G46" s="18" t="n">
        <v>375.71153778</v>
      </c>
      <c r="H46" s="20" t="n">
        <v>6.56772999</v>
      </c>
      <c r="I46" s="18" t="n">
        <v>339.03102415</v>
      </c>
      <c r="J46" s="20" t="n">
        <v>4.78431419</v>
      </c>
      <c r="K46" s="18" t="n">
        <v>392.55443883</v>
      </c>
      <c r="L46" s="20" t="n">
        <v>5.80123653</v>
      </c>
      <c r="M46" s="18" t="n">
        <v>441.1916603</v>
      </c>
      <c r="N46" s="20" t="n">
        <v>7.53592203</v>
      </c>
      <c r="O46" s="18" t="n">
        <v>432.74238312</v>
      </c>
      <c r="P46" s="20" t="n">
        <v>4.37750222</v>
      </c>
      <c r="Q46" s="18" t="s">
        <v>481</v>
      </c>
      <c r="R46" s="20" t="s">
        <v>481</v>
      </c>
      <c r="S46" s="18" t="s">
        <v>481</v>
      </c>
      <c r="T46" s="20" t="s">
        <v>481</v>
      </c>
      <c r="U46" s="18" t="s">
        <v>481</v>
      </c>
      <c r="V46" s="20" t="s">
        <v>481</v>
      </c>
      <c r="W46" s="18" t="s">
        <v>481</v>
      </c>
      <c r="X46" s="20" t="s">
        <v>481</v>
      </c>
      <c r="Y46" s="18" t="n">
        <v>323.38646213</v>
      </c>
      <c r="Z46" s="20" t="n">
        <v>7.17606751</v>
      </c>
    </row>
    <row r="47" spans="1:26">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row>
    <row r="48" spans="1:26">
      <c r="A48" s="15" t="s">
        <v>523</v>
      </c>
      <c r="B48" s="17" t="n">
        <v>9841</v>
      </c>
      <c r="C48" s="18">
        <f>(7.0/B48*100)</f>
        <v/>
      </c>
      <c r="D48" s="19" t="n">
        <v>9834</v>
      </c>
      <c r="E48" s="18" t="n">
        <v>447.36026097</v>
      </c>
      <c r="F48" s="20" t="n">
        <v>8.621783690000001</v>
      </c>
      <c r="G48" s="18" t="n">
        <v>497.14418056</v>
      </c>
      <c r="H48" s="20" t="n">
        <v>5.71219846</v>
      </c>
      <c r="I48" s="18" t="n">
        <v>526.84462035</v>
      </c>
      <c r="J48" s="20" t="n">
        <v>6.62455115</v>
      </c>
      <c r="K48" s="18" t="n">
        <v>539.70079102</v>
      </c>
      <c r="L48" s="20" t="n">
        <v>8.71044373</v>
      </c>
      <c r="M48" s="18" t="n">
        <v>583.65823759</v>
      </c>
      <c r="N48" s="20" t="n">
        <v>5.26448712</v>
      </c>
      <c r="O48" s="18" t="n">
        <v>642.932179</v>
      </c>
      <c r="P48" s="20" t="n">
        <v>6.69591993</v>
      </c>
      <c r="Q48" s="18" t="s">
        <v>481</v>
      </c>
      <c r="R48" s="20" t="s">
        <v>481</v>
      </c>
      <c r="S48" s="18" t="s">
        <v>481</v>
      </c>
      <c r="T48" s="20" t="s">
        <v>481</v>
      </c>
      <c r="U48" s="18" t="s">
        <v>481</v>
      </c>
      <c r="V48" s="20" t="s">
        <v>481</v>
      </c>
      <c r="W48" s="18" t="s">
        <v>481</v>
      </c>
      <c r="X48" s="20" t="s">
        <v>481</v>
      </c>
      <c r="Y48" s="18" t="n">
        <v>519.07943772</v>
      </c>
      <c r="Z48" s="20" t="n">
        <v>52.21031357</v>
      </c>
    </row>
    <row r="49" spans="1:26">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row>
    <row r="50" spans="1:26">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row>
    <row r="51" spans="1:26">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row>
    <row r="52" spans="1:26">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row>
    <row r="53" spans="1:26">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row>
    <row r="54" spans="1:26">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row>
    <row r="55" spans="1:26">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row>
    <row r="56" spans="1:26">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row>
    <row r="57" spans="1:26">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row>
    <row r="58" spans="1:26">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row>
    <row r="59" spans="1:26">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row>
    <row r="60" spans="1:26">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row>
    <row r="61" spans="1:26">
      <c r="A61" s="15" t="s">
        <v>536</v>
      </c>
      <c r="B61" s="17" t="n">
        <v>6525</v>
      </c>
      <c r="C61" s="18">
        <f>(137.0/B61*100)</f>
        <v/>
      </c>
      <c r="D61" s="19" t="n">
        <v>6388</v>
      </c>
      <c r="E61" s="18" t="n">
        <v>337.41340696</v>
      </c>
      <c r="F61" s="20" t="n">
        <v>10.05943183</v>
      </c>
      <c r="G61" s="18" t="n">
        <v>376.66400755</v>
      </c>
      <c r="H61" s="20" t="n">
        <v>6.02234133</v>
      </c>
      <c r="I61" s="18" t="n">
        <v>395.10501407</v>
      </c>
      <c r="J61" s="20" t="n">
        <v>5.98109721</v>
      </c>
      <c r="K61" s="18" t="n">
        <v>404.57265599</v>
      </c>
      <c r="L61" s="20" t="n">
        <v>4.7305617</v>
      </c>
      <c r="M61" s="18" t="n">
        <v>428.06299207</v>
      </c>
      <c r="N61" s="20" t="n">
        <v>4.08100293</v>
      </c>
      <c r="O61" s="18" t="n">
        <v>491.40879951</v>
      </c>
      <c r="P61" s="20" t="n">
        <v>3.3824535</v>
      </c>
      <c r="Q61" s="18" t="s">
        <v>481</v>
      </c>
      <c r="R61" s="20" t="s">
        <v>481</v>
      </c>
      <c r="S61" s="18" t="s">
        <v>481</v>
      </c>
      <c r="T61" s="20" t="s">
        <v>481</v>
      </c>
      <c r="U61" s="18" t="s">
        <v>481</v>
      </c>
      <c r="V61" s="20" t="s">
        <v>481</v>
      </c>
      <c r="W61" s="18" t="s">
        <v>481</v>
      </c>
      <c r="X61" s="20" t="s">
        <v>481</v>
      </c>
      <c r="Y61" s="18" t="n">
        <v>349.16426054</v>
      </c>
      <c r="Z61" s="20" t="n">
        <v>18.47489778</v>
      </c>
    </row>
    <row r="62" spans="1:26">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row>
    <row r="63" spans="1:26">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row>
    <row r="64" spans="1:26">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row>
    <row r="65" spans="1:26">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row>
    <row r="66" spans="1:26">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row>
    <row r="67" spans="1:26">
      <c r="A67" s="15" t="s">
        <v>542</v>
      </c>
      <c r="B67" s="17" t="n">
        <v>6971</v>
      </c>
      <c r="C67" s="18">
        <f>(28.0/B67*100)</f>
        <v/>
      </c>
      <c r="D67" s="19" t="n">
        <v>6943</v>
      </c>
      <c r="E67" s="18" t="n">
        <v>280.23354349</v>
      </c>
      <c r="F67" s="20" t="n">
        <v>13.06488111</v>
      </c>
      <c r="G67" s="18" t="s">
        <v>481</v>
      </c>
      <c r="H67" s="20" t="s">
        <v>481</v>
      </c>
      <c r="I67" s="18" t="n">
        <v>365.80737095</v>
      </c>
      <c r="J67" s="20" t="n">
        <v>6.03321875</v>
      </c>
      <c r="K67" s="18" t="n">
        <v>350.58247381</v>
      </c>
      <c r="L67" s="20" t="n">
        <v>6.17010202</v>
      </c>
      <c r="M67" s="18" t="n">
        <v>353.99464515</v>
      </c>
      <c r="N67" s="20" t="n">
        <v>4.29697225</v>
      </c>
      <c r="O67" s="18" t="n">
        <v>429.55520289</v>
      </c>
      <c r="P67" s="20" t="n">
        <v>3.67658248</v>
      </c>
      <c r="Q67" s="18" t="s">
        <v>481</v>
      </c>
      <c r="R67" s="20" t="s">
        <v>481</v>
      </c>
      <c r="S67" s="18" t="s">
        <v>481</v>
      </c>
      <c r="T67" s="20" t="s">
        <v>481</v>
      </c>
      <c r="U67" s="18" t="s">
        <v>481</v>
      </c>
      <c r="V67" s="20" t="s">
        <v>481</v>
      </c>
      <c r="W67" s="18" t="s">
        <v>481</v>
      </c>
      <c r="X67" s="20" t="s">
        <v>481</v>
      </c>
      <c r="Y67" s="18" t="n">
        <v>300.67315348</v>
      </c>
      <c r="Z67" s="20" t="n">
        <v>18.88389314</v>
      </c>
    </row>
    <row r="68" spans="1:26">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row>
    <row r="69" spans="1:26">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row>
    <row r="70" spans="1:26">
      <c r="A70" s="15" t="s">
        <v>545</v>
      </c>
      <c r="B70" s="17" t="n">
        <v>6036</v>
      </c>
      <c r="C70" s="18">
        <f>(223.0/B70*100)</f>
        <v/>
      </c>
      <c r="D70" s="19" t="n">
        <v>5813</v>
      </c>
      <c r="E70" s="18" t="n">
        <v>452.41223459</v>
      </c>
      <c r="F70" s="20" t="n">
        <v>5.73676299</v>
      </c>
      <c r="G70" s="18" t="n">
        <v>481.13391157</v>
      </c>
      <c r="H70" s="20" t="n">
        <v>3.6787939</v>
      </c>
      <c r="I70" s="18" t="n">
        <v>504.62136257</v>
      </c>
      <c r="J70" s="20" t="n">
        <v>5.483888</v>
      </c>
      <c r="K70" s="18" t="n">
        <v>489.61463711</v>
      </c>
      <c r="L70" s="20" t="n">
        <v>9.94901127</v>
      </c>
      <c r="M70" s="18" t="n">
        <v>540.4179749899999</v>
      </c>
      <c r="N70" s="20" t="n">
        <v>3.68262953</v>
      </c>
      <c r="O70" s="18" t="n">
        <v>552.91466511</v>
      </c>
      <c r="P70" s="20" t="n">
        <v>4.25806523</v>
      </c>
      <c r="Q70" s="18" t="s">
        <v>481</v>
      </c>
      <c r="R70" s="20" t="s">
        <v>481</v>
      </c>
      <c r="S70" s="18" t="s">
        <v>481</v>
      </c>
      <c r="T70" s="20" t="s">
        <v>481</v>
      </c>
      <c r="U70" s="18" t="s">
        <v>481</v>
      </c>
      <c r="V70" s="20" t="s">
        <v>481</v>
      </c>
      <c r="W70" s="18" t="s">
        <v>481</v>
      </c>
      <c r="X70" s="20" t="s">
        <v>481</v>
      </c>
      <c r="Y70" s="18" t="n">
        <v>467.10284761</v>
      </c>
      <c r="Z70" s="20" t="n">
        <v>22.93747926</v>
      </c>
    </row>
    <row r="71" spans="1:26">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row>
    <row r="72" spans="1:26">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row>
    <row r="73" spans="1:26">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row>
    <row r="74" spans="1:26">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row>
    <row r="75" spans="1:26">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row>
    <row r="76" spans="1:26">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row>
    <row r="77" spans="1:26">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row>
    <row r="78" spans="1:26">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row>
    <row customHeight="1" ht="25" r="79" spans="1:26">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row>
    <row r="80" spans="1:26">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row>
    <row r="81" spans="1:26">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row customHeight="1" ht="30" r="97" spans="1:26">
      <c r="A97" s="25" t="s">
        <v>571</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706</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519.0599213</v>
      </c>
      <c r="F7" s="20" t="n">
        <v>6.16827189</v>
      </c>
      <c r="G7" s="18" t="n">
        <v>526.25262245</v>
      </c>
      <c r="H7" s="20" t="n">
        <v>2.9372154</v>
      </c>
      <c r="I7" s="18" t="n">
        <v>499.56933241</v>
      </c>
      <c r="J7" s="20" t="n">
        <v>2.09459403</v>
      </c>
      <c r="K7" s="18" t="n">
        <v>481.42094571</v>
      </c>
      <c r="L7" s="20" t="n">
        <v>3.37189676</v>
      </c>
      <c r="M7" s="18" t="s">
        <v>481</v>
      </c>
      <c r="N7" s="20" t="s">
        <v>481</v>
      </c>
      <c r="O7" s="18" t="s">
        <v>481</v>
      </c>
      <c r="P7" s="20" t="s">
        <v>481</v>
      </c>
      <c r="Q7" s="18" t="s">
        <v>481</v>
      </c>
      <c r="R7" s="20" t="s">
        <v>481</v>
      </c>
      <c r="S7" s="18" t="s">
        <v>481</v>
      </c>
      <c r="T7" s="20" t="s">
        <v>481</v>
      </c>
      <c r="U7" s="18" t="n">
        <v>367.84698437</v>
      </c>
      <c r="V7" s="20" t="n">
        <v>11.74840496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(65.0/B9*100)</f>
        <v/>
      </c>
      <c r="D9" s="19" t="n">
        <v>5610</v>
      </c>
      <c r="E9" s="18" t="n">
        <v>525.39395067</v>
      </c>
      <c r="F9" s="20" t="n">
        <v>5.84251633</v>
      </c>
      <c r="G9" s="18" t="n">
        <v>560.7430914399999</v>
      </c>
      <c r="H9" s="20" t="n">
        <v>4.16093329</v>
      </c>
      <c r="I9" s="18" t="n">
        <v>545.95494345</v>
      </c>
      <c r="J9" s="20" t="n">
        <v>3.62758656</v>
      </c>
      <c r="K9" s="18" t="n">
        <v>534.99885568</v>
      </c>
      <c r="L9" s="20" t="n">
        <v>6.00107125</v>
      </c>
      <c r="M9" s="18" t="s">
        <v>481</v>
      </c>
      <c r="N9" s="20" t="s">
        <v>481</v>
      </c>
      <c r="O9" s="18" t="s">
        <v>481</v>
      </c>
      <c r="P9" s="20" t="s">
        <v>481</v>
      </c>
      <c r="Q9" s="18" t="n">
        <v>363.74174124</v>
      </c>
      <c r="R9" s="20" t="n">
        <v>33.3778787</v>
      </c>
      <c r="S9" s="18" t="s">
        <v>481</v>
      </c>
      <c r="T9" s="20" t="s">
        <v>481</v>
      </c>
      <c r="U9" s="18" t="n">
        <v>399.83970869</v>
      </c>
      <c r="V9" s="20" t="n">
        <v>17.20092511</v>
      </c>
    </row>
    <row r="10" spans="1:22">
      <c r="A10" s="15" t="s">
        <v>485</v>
      </c>
      <c r="B10" s="17" t="n">
        <v>13082</v>
      </c>
      <c r="C10" s="18">
        <f>(319.0/B10*100)</f>
        <v/>
      </c>
      <c r="D10" s="19" t="n">
        <v>12763</v>
      </c>
      <c r="E10" s="18" t="n">
        <v>561.23581838</v>
      </c>
      <c r="F10" s="20" t="n">
        <v>8.71412688</v>
      </c>
      <c r="G10" s="18" t="n">
        <v>552.04722258</v>
      </c>
      <c r="H10" s="20" t="n">
        <v>6.49345838</v>
      </c>
      <c r="I10" s="18" t="n">
        <v>523.21155437</v>
      </c>
      <c r="J10" s="20" t="n">
        <v>4.59712843</v>
      </c>
      <c r="K10" s="18" t="n">
        <v>521.97238943</v>
      </c>
      <c r="L10" s="20" t="n">
        <v>6.62043452</v>
      </c>
      <c r="M10" s="18" t="s">
        <v>481</v>
      </c>
      <c r="N10" s="20" t="s">
        <v>481</v>
      </c>
      <c r="O10" s="18" t="s">
        <v>481</v>
      </c>
      <c r="P10" s="20" t="s">
        <v>481</v>
      </c>
      <c r="Q10" s="18" t="s">
        <v>481</v>
      </c>
      <c r="R10" s="20" t="s">
        <v>481</v>
      </c>
      <c r="S10" s="18" t="s">
        <v>481</v>
      </c>
      <c r="T10" s="20" t="s">
        <v>481</v>
      </c>
      <c r="U10" s="18" t="n">
        <v>396.59262138</v>
      </c>
      <c r="V10" s="20" t="n">
        <v>26.07243606</v>
      </c>
    </row>
    <row r="11" spans="1:22">
      <c r="A11" s="15" t="s">
        <v>486</v>
      </c>
      <c r="B11" s="17" t="n">
        <v>7053</v>
      </c>
      <c r="C11" s="18">
        <f>(50.0/B11*100)</f>
        <v/>
      </c>
      <c r="D11" s="19" t="n">
        <v>7003</v>
      </c>
      <c r="E11" s="18" t="n">
        <v>453.53771499</v>
      </c>
      <c r="F11" s="20" t="n">
        <v>7.44110999</v>
      </c>
      <c r="G11" s="18" t="n">
        <v>453.07702161</v>
      </c>
      <c r="H11" s="20" t="n">
        <v>4.88385483</v>
      </c>
      <c r="I11" s="18" t="n">
        <v>422.5025526</v>
      </c>
      <c r="J11" s="20" t="n">
        <v>3.89339603</v>
      </c>
      <c r="K11" s="18" t="n">
        <v>409.17734322</v>
      </c>
      <c r="L11" s="20" t="n">
        <v>6.19622437</v>
      </c>
      <c r="M11" s="18" t="s">
        <v>481</v>
      </c>
      <c r="N11" s="20" t="s">
        <v>481</v>
      </c>
      <c r="O11" s="18" t="s">
        <v>481</v>
      </c>
      <c r="P11" s="20" t="s">
        <v>481</v>
      </c>
      <c r="Q11" s="18" t="s">
        <v>481</v>
      </c>
      <c r="R11" s="20" t="s">
        <v>481</v>
      </c>
      <c r="S11" s="18" t="s">
        <v>481</v>
      </c>
      <c r="T11" s="20" t="s">
        <v>481</v>
      </c>
      <c r="U11" s="18" t="n">
        <v>340.77061539</v>
      </c>
      <c r="V11" s="20" t="n">
        <v>18.54873295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482.45733249</v>
      </c>
      <c r="F23" s="20" t="n">
        <v>7.16924714</v>
      </c>
      <c r="G23" s="18" t="n">
        <v>498.61292033</v>
      </c>
      <c r="H23" s="20" t="n">
        <v>3.32694766</v>
      </c>
      <c r="I23" s="18" t="n">
        <v>482.22132069</v>
      </c>
      <c r="J23" s="20" t="n">
        <v>3.05174013</v>
      </c>
      <c r="K23" s="18" t="n">
        <v>477.70739008</v>
      </c>
      <c r="L23" s="20" t="n">
        <v>5.11415439</v>
      </c>
      <c r="M23" s="18" t="s">
        <v>481</v>
      </c>
      <c r="N23" s="20" t="s">
        <v>481</v>
      </c>
      <c r="O23" s="18" t="s">
        <v>481</v>
      </c>
      <c r="P23" s="20" t="s">
        <v>481</v>
      </c>
      <c r="Q23" s="18" t="s">
        <v>481</v>
      </c>
      <c r="R23" s="20" t="s">
        <v>481</v>
      </c>
      <c r="S23" s="18" t="s">
        <v>481</v>
      </c>
      <c r="T23" s="20" t="s">
        <v>481</v>
      </c>
      <c r="U23" s="18" t="n">
        <v>391.17614264</v>
      </c>
      <c r="V23" s="20" t="n">
        <v>25.89969738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512.37281784</v>
      </c>
      <c r="F29" s="20" t="n">
        <v>5.62773931</v>
      </c>
      <c r="G29" s="18" t="n">
        <v>521.89857436</v>
      </c>
      <c r="H29" s="20" t="n">
        <v>3.47773555</v>
      </c>
      <c r="I29" s="18" t="n">
        <v>510.08000323</v>
      </c>
      <c r="J29" s="20" t="n">
        <v>4.35644374</v>
      </c>
      <c r="K29" s="18" t="n">
        <v>496.87387409</v>
      </c>
      <c r="L29" s="20" t="n">
        <v>10.21640665</v>
      </c>
      <c r="M29" s="18" t="s">
        <v>481</v>
      </c>
      <c r="N29" s="20" t="s">
        <v>481</v>
      </c>
      <c r="O29" s="18" t="s">
        <v>481</v>
      </c>
      <c r="P29" s="20" t="s">
        <v>481</v>
      </c>
      <c r="Q29" s="18" t="n">
        <v>312.41250141</v>
      </c>
      <c r="R29" s="20" t="n">
        <v>62.61666854</v>
      </c>
      <c r="S29" s="18" t="s">
        <v>481</v>
      </c>
      <c r="T29" s="20" t="s">
        <v>481</v>
      </c>
      <c r="U29" s="18" t="n">
        <v>338.93009978</v>
      </c>
      <c r="V29" s="20" t="n">
        <v>29.78812334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493.16076276</v>
      </c>
      <c r="F32" s="20" t="n">
        <v>6.50461689</v>
      </c>
      <c r="G32" s="18" t="n">
        <v>497.65540411</v>
      </c>
      <c r="H32" s="20" t="n">
        <v>3.91933494</v>
      </c>
      <c r="I32" s="18" t="n">
        <v>479.30245974</v>
      </c>
      <c r="J32" s="20" t="n">
        <v>3.65599052</v>
      </c>
      <c r="K32" s="18" t="n">
        <v>479.20515423</v>
      </c>
      <c r="L32" s="20" t="n">
        <v>4.72063575</v>
      </c>
      <c r="M32" s="18" t="s">
        <v>481</v>
      </c>
      <c r="N32" s="20" t="s">
        <v>481</v>
      </c>
      <c r="O32" s="18" t="s">
        <v>481</v>
      </c>
      <c r="P32" s="20" t="s">
        <v>481</v>
      </c>
      <c r="Q32" s="18" t="s">
        <v>481</v>
      </c>
      <c r="R32" s="20" t="s">
        <v>481</v>
      </c>
      <c r="S32" s="18" t="s">
        <v>481</v>
      </c>
      <c r="T32" s="20" t="s">
        <v>481</v>
      </c>
      <c r="U32" s="18" t="n">
        <v>338.34757881</v>
      </c>
      <c r="V32" s="20" t="n">
        <v>41.03831934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418.7915765</v>
      </c>
      <c r="F34" s="20" t="n">
        <v>7.38875297</v>
      </c>
      <c r="G34" s="18" t="n">
        <v>459.11792924</v>
      </c>
      <c r="H34" s="20" t="n">
        <v>6.29094142</v>
      </c>
      <c r="I34" s="18" t="n">
        <v>447.39487026</v>
      </c>
      <c r="J34" s="20" t="n">
        <v>4.98850082</v>
      </c>
      <c r="K34" s="18" t="n">
        <v>453.23136537</v>
      </c>
      <c r="L34" s="20" t="n">
        <v>6.38408077</v>
      </c>
      <c r="M34" s="18" t="s">
        <v>481</v>
      </c>
      <c r="N34" s="20" t="s">
        <v>481</v>
      </c>
      <c r="O34" s="18" t="s">
        <v>481</v>
      </c>
      <c r="P34" s="20" t="s">
        <v>481</v>
      </c>
      <c r="Q34" s="18" t="n">
        <v>425.79595373</v>
      </c>
      <c r="R34" s="20" t="n">
        <v>68.66277131</v>
      </c>
      <c r="S34" s="18" t="s">
        <v>481</v>
      </c>
      <c r="T34" s="20" t="s">
        <v>481</v>
      </c>
      <c r="U34" s="18" t="n">
        <v>287.06470018</v>
      </c>
      <c r="V34" s="20" t="n">
        <v>25.07202967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463.77104582</v>
      </c>
      <c r="F36" s="20" t="n">
        <v>7.52388246</v>
      </c>
      <c r="G36" s="18" t="n">
        <v>493.12223319</v>
      </c>
      <c r="H36" s="20" t="n">
        <v>4.85920461</v>
      </c>
      <c r="I36" s="18" t="n">
        <v>467.37132941</v>
      </c>
      <c r="J36" s="20" t="n">
        <v>3.75879249</v>
      </c>
      <c r="K36" s="18" t="n">
        <v>457.79497669</v>
      </c>
      <c r="L36" s="20" t="n">
        <v>4.67739355</v>
      </c>
      <c r="M36" s="18" t="s">
        <v>481</v>
      </c>
      <c r="N36" s="20" t="s">
        <v>481</v>
      </c>
      <c r="O36" s="18" t="s">
        <v>481</v>
      </c>
      <c r="P36" s="20" t="s">
        <v>481</v>
      </c>
      <c r="Q36" s="18" t="s">
        <v>481</v>
      </c>
      <c r="R36" s="20" t="s">
        <v>481</v>
      </c>
      <c r="S36" s="18" t="s">
        <v>481</v>
      </c>
      <c r="T36" s="20" t="s">
        <v>481</v>
      </c>
      <c r="U36" s="18" t="n">
        <v>358.93726876</v>
      </c>
      <c r="V36" s="20" t="n">
        <v>24.02199901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525.1615401400001</v>
      </c>
      <c r="F41" s="20" t="n">
        <v>6.19350891</v>
      </c>
      <c r="G41" s="18" t="n">
        <v>512.78791657</v>
      </c>
      <c r="H41" s="20" t="n">
        <v>4.3165223</v>
      </c>
      <c r="I41" s="18" t="n">
        <v>481.22929885</v>
      </c>
      <c r="J41" s="20" t="n">
        <v>3.94783476</v>
      </c>
      <c r="K41" s="18" t="n">
        <v>460.78289419</v>
      </c>
      <c r="L41" s="20" t="n">
        <v>5.47754325</v>
      </c>
      <c r="M41" s="18" t="s">
        <v>481</v>
      </c>
      <c r="N41" s="20" t="s">
        <v>481</v>
      </c>
      <c r="O41" s="18" t="s">
        <v>481</v>
      </c>
      <c r="P41" s="20" t="s">
        <v>481</v>
      </c>
      <c r="Q41" s="18" t="n">
        <v>394.70031876</v>
      </c>
      <c r="R41" s="20" t="n">
        <v>62.09586627</v>
      </c>
      <c r="S41" s="18" t="s">
        <v>481</v>
      </c>
      <c r="T41" s="20" t="s">
        <v>481</v>
      </c>
      <c r="U41" s="18" t="n">
        <v>331.4765463</v>
      </c>
      <c r="V41" s="20" t="n">
        <v>24.68386589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(1223.0/B46*100)</f>
        <v/>
      </c>
      <c r="D46" s="19" t="n">
        <v>21918</v>
      </c>
      <c r="E46" s="18" t="n">
        <v>384.34553634</v>
      </c>
      <c r="F46" s="20" t="n">
        <v>5.54476458</v>
      </c>
      <c r="G46" s="18" t="n">
        <v>413.88492271</v>
      </c>
      <c r="H46" s="20" t="n">
        <v>5.98042333</v>
      </c>
      <c r="I46" s="18" t="n">
        <v>390.78819158</v>
      </c>
      <c r="J46" s="20" t="n">
        <v>4.44726533</v>
      </c>
      <c r="K46" s="18" t="n">
        <v>419.00958223</v>
      </c>
      <c r="L46" s="20" t="n">
        <v>5.07131194</v>
      </c>
      <c r="M46" s="18" t="s">
        <v>481</v>
      </c>
      <c r="N46" s="20" t="s">
        <v>481</v>
      </c>
      <c r="O46" s="18" t="s">
        <v>481</v>
      </c>
      <c r="P46" s="20" t="s">
        <v>481</v>
      </c>
      <c r="Q46" s="18" t="s">
        <v>481</v>
      </c>
      <c r="R46" s="20" t="s">
        <v>481</v>
      </c>
      <c r="S46" s="18" t="s">
        <v>481</v>
      </c>
      <c r="T46" s="20" t="s">
        <v>481</v>
      </c>
      <c r="U46" s="18" t="n">
        <v>306.60173613</v>
      </c>
      <c r="V46" s="20" t="n">
        <v>7.83520293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591.90379619</v>
      </c>
      <c r="F48" s="20" t="n">
        <v>8.213220550000001</v>
      </c>
      <c r="G48" s="18" t="n">
        <v>592.33133312</v>
      </c>
      <c r="H48" s="20" t="n">
        <v>6.4277286</v>
      </c>
      <c r="I48" s="18" t="n">
        <v>551.0900225300001</v>
      </c>
      <c r="J48" s="20" t="n">
        <v>6.4512539</v>
      </c>
      <c r="K48" s="18" t="n">
        <v>560.8086708</v>
      </c>
      <c r="L48" s="20" t="n">
        <v>7.26846793</v>
      </c>
      <c r="M48" s="18" t="s">
        <v>481</v>
      </c>
      <c r="N48" s="20" t="s">
        <v>481</v>
      </c>
      <c r="O48" s="18" t="s">
        <v>481</v>
      </c>
      <c r="P48" s="20" t="s">
        <v>481</v>
      </c>
      <c r="Q48" s="18" t="s">
        <v>481</v>
      </c>
      <c r="R48" s="20" t="s">
        <v>481</v>
      </c>
      <c r="S48" s="18" t="s">
        <v>481</v>
      </c>
      <c r="T48" s="20" t="s">
        <v>481</v>
      </c>
      <c r="U48" s="18" t="n">
        <v>504.56084199</v>
      </c>
      <c r="V48" s="20" t="n">
        <v>56.43320681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439.50497675</v>
      </c>
      <c r="F61" s="20" t="n">
        <v>5.42944527</v>
      </c>
      <c r="G61" s="18" t="n">
        <v>467.50583092</v>
      </c>
      <c r="H61" s="20" t="n">
        <v>5.30116568</v>
      </c>
      <c r="I61" s="18" t="n">
        <v>450.71428483</v>
      </c>
      <c r="J61" s="20" t="n">
        <v>3.58876098</v>
      </c>
      <c r="K61" s="18" t="n">
        <v>442.25688146</v>
      </c>
      <c r="L61" s="20" t="n">
        <v>4.64579187</v>
      </c>
      <c r="M61" s="18" t="s">
        <v>481</v>
      </c>
      <c r="N61" s="20" t="s">
        <v>481</v>
      </c>
      <c r="O61" s="18" t="s">
        <v>481</v>
      </c>
      <c r="P61" s="20" t="s">
        <v>481</v>
      </c>
      <c r="Q61" s="18" t="s">
        <v>481</v>
      </c>
      <c r="R61" s="20" t="s">
        <v>481</v>
      </c>
      <c r="S61" s="18" t="s">
        <v>481</v>
      </c>
      <c r="T61" s="20" t="s">
        <v>481</v>
      </c>
      <c r="U61" s="18" t="n">
        <v>325.25738082</v>
      </c>
      <c r="V61" s="20" t="n">
        <v>19.57640184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(44.0/B67*100)</f>
        <v/>
      </c>
      <c r="D67" s="19" t="n">
        <v>6927</v>
      </c>
      <c r="E67" s="18" t="n">
        <v>387.91347012</v>
      </c>
      <c r="F67" s="20" t="n">
        <v>6.50964347</v>
      </c>
      <c r="G67" s="18" t="n">
        <v>413.68706436</v>
      </c>
      <c r="H67" s="20" t="n">
        <v>4.34836856</v>
      </c>
      <c r="I67" s="18" t="n">
        <v>402.76216364</v>
      </c>
      <c r="J67" s="20" t="n">
        <v>3.48965868</v>
      </c>
      <c r="K67" s="18" t="n">
        <v>409.810928</v>
      </c>
      <c r="L67" s="20" t="n">
        <v>6.7537522</v>
      </c>
      <c r="M67" s="18" t="s">
        <v>481</v>
      </c>
      <c r="N67" s="20" t="s">
        <v>481</v>
      </c>
      <c r="O67" s="18" t="s">
        <v>481</v>
      </c>
      <c r="P67" s="20" t="s">
        <v>481</v>
      </c>
      <c r="Q67" s="18" t="s">
        <v>481</v>
      </c>
      <c r="R67" s="20" t="s">
        <v>481</v>
      </c>
      <c r="S67" s="18" t="s">
        <v>481</v>
      </c>
      <c r="T67" s="20" t="s">
        <v>481</v>
      </c>
      <c r="U67" s="18" t="n">
        <v>269.22586027</v>
      </c>
      <c r="V67" s="20" t="n">
        <v>8.963304340000001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524.30015011</v>
      </c>
      <c r="F70" s="20" t="n">
        <v>5.59806271</v>
      </c>
      <c r="G70" s="18" t="n">
        <v>524.7298593199999</v>
      </c>
      <c r="H70" s="20" t="n">
        <v>4.14423461</v>
      </c>
      <c r="I70" s="18" t="n">
        <v>507.76502459</v>
      </c>
      <c r="J70" s="20" t="n">
        <v>4.16113215</v>
      </c>
      <c r="K70" s="18" t="n">
        <v>492.86564744</v>
      </c>
      <c r="L70" s="20" t="n">
        <v>6.500836</v>
      </c>
      <c r="M70" s="18" t="s">
        <v>481</v>
      </c>
      <c r="N70" s="20" t="s">
        <v>481</v>
      </c>
      <c r="O70" s="18" t="s">
        <v>481</v>
      </c>
      <c r="P70" s="20" t="s">
        <v>481</v>
      </c>
      <c r="Q70" s="18" t="s">
        <v>481</v>
      </c>
      <c r="R70" s="20" t="s">
        <v>481</v>
      </c>
      <c r="S70" s="18" t="s">
        <v>481</v>
      </c>
      <c r="T70" s="20" t="s">
        <v>481</v>
      </c>
      <c r="U70" s="18" t="n">
        <v>449.45363523</v>
      </c>
      <c r="V70" s="20" t="n">
        <v>17.85553294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707</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531.54929585</v>
      </c>
      <c r="F7" s="20" t="n">
        <v>6.06609288</v>
      </c>
      <c r="G7" s="18" t="n">
        <v>523.93311194</v>
      </c>
      <c r="H7" s="20" t="n">
        <v>2.76780263</v>
      </c>
      <c r="I7" s="18" t="n">
        <v>497.37961171</v>
      </c>
      <c r="J7" s="20" t="n">
        <v>2.53783889</v>
      </c>
      <c r="K7" s="18" t="n">
        <v>495.75322784</v>
      </c>
      <c r="L7" s="20" t="n">
        <v>2.86212613</v>
      </c>
      <c r="M7" s="18" t="s">
        <v>481</v>
      </c>
      <c r="N7" s="20" t="s">
        <v>481</v>
      </c>
      <c r="O7" s="18" t="s">
        <v>481</v>
      </c>
      <c r="P7" s="20" t="s">
        <v>481</v>
      </c>
      <c r="Q7" s="18" t="s">
        <v>481</v>
      </c>
      <c r="R7" s="20" t="s">
        <v>481</v>
      </c>
      <c r="S7" s="18" t="s">
        <v>481</v>
      </c>
      <c r="T7" s="20" t="s">
        <v>481</v>
      </c>
      <c r="U7" s="18" t="n">
        <v>373.37707396</v>
      </c>
      <c r="V7" s="20" t="n">
        <v>11.26668645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(65.0/B9*100)</f>
        <v/>
      </c>
      <c r="D9" s="19" t="n">
        <v>5610</v>
      </c>
      <c r="E9" s="18" t="n">
        <v>527.67814133</v>
      </c>
      <c r="F9" s="20" t="n">
        <v>6.9891261</v>
      </c>
      <c r="G9" s="18" t="n">
        <v>566.06192507</v>
      </c>
      <c r="H9" s="20" t="n">
        <v>4.04726354</v>
      </c>
      <c r="I9" s="18" t="n">
        <v>545.47102738</v>
      </c>
      <c r="J9" s="20" t="n">
        <v>3.35547514</v>
      </c>
      <c r="K9" s="18" t="n">
        <v>529.46684812</v>
      </c>
      <c r="L9" s="20" t="n">
        <v>5.61236327</v>
      </c>
      <c r="M9" s="18" t="s">
        <v>481</v>
      </c>
      <c r="N9" s="20" t="s">
        <v>481</v>
      </c>
      <c r="O9" s="18" t="s">
        <v>481</v>
      </c>
      <c r="P9" s="20" t="s">
        <v>481</v>
      </c>
      <c r="Q9" s="18" t="n">
        <v>363.74174124</v>
      </c>
      <c r="R9" s="20" t="n">
        <v>33.3778787</v>
      </c>
      <c r="S9" s="18" t="s">
        <v>481</v>
      </c>
      <c r="T9" s="20" t="s">
        <v>481</v>
      </c>
      <c r="U9" s="18" t="n">
        <v>423.47408109</v>
      </c>
      <c r="V9" s="20" t="n">
        <v>17.25312923</v>
      </c>
    </row>
    <row r="10" spans="1:22">
      <c r="A10" s="15" t="s">
        <v>485</v>
      </c>
      <c r="B10" s="17" t="n">
        <v>13082</v>
      </c>
      <c r="C10" s="18">
        <f>(319.0/B10*100)</f>
        <v/>
      </c>
      <c r="D10" s="19" t="n">
        <v>12763</v>
      </c>
      <c r="E10" s="18" t="n">
        <v>560.44958018</v>
      </c>
      <c r="F10" s="20" t="n">
        <v>8.5039952</v>
      </c>
      <c r="G10" s="18" t="n">
        <v>547.69524343</v>
      </c>
      <c r="H10" s="20" t="n">
        <v>6.49690779</v>
      </c>
      <c r="I10" s="18" t="n">
        <v>523.6864365599999</v>
      </c>
      <c r="J10" s="20" t="n">
        <v>4.67800871</v>
      </c>
      <c r="K10" s="18" t="n">
        <v>533.40185865</v>
      </c>
      <c r="L10" s="20" t="n">
        <v>5.90912009</v>
      </c>
      <c r="M10" s="18" t="s">
        <v>481</v>
      </c>
      <c r="N10" s="20" t="s">
        <v>481</v>
      </c>
      <c r="O10" s="18" t="s">
        <v>481</v>
      </c>
      <c r="P10" s="20" t="s">
        <v>481</v>
      </c>
      <c r="Q10" s="18" t="s">
        <v>481</v>
      </c>
      <c r="R10" s="20" t="s">
        <v>481</v>
      </c>
      <c r="S10" s="18" t="s">
        <v>481</v>
      </c>
      <c r="T10" s="20" t="s">
        <v>481</v>
      </c>
      <c r="U10" s="18" t="n">
        <v>413.70564442</v>
      </c>
      <c r="V10" s="20" t="n">
        <v>19.86807703</v>
      </c>
    </row>
    <row r="11" spans="1:22">
      <c r="A11" s="15" t="s">
        <v>486</v>
      </c>
      <c r="B11" s="17" t="n">
        <v>7053</v>
      </c>
      <c r="C11" s="18">
        <f>(50.0/B11*100)</f>
        <v/>
      </c>
      <c r="D11" s="19" t="n">
        <v>7003</v>
      </c>
      <c r="E11" s="18" t="n">
        <v>448.33190435</v>
      </c>
      <c r="F11" s="20" t="n">
        <v>9.56626503</v>
      </c>
      <c r="G11" s="18" t="n">
        <v>441.27117237</v>
      </c>
      <c r="H11" s="20" t="n">
        <v>6.69837004</v>
      </c>
      <c r="I11" s="18" t="n">
        <v>433.98859372</v>
      </c>
      <c r="J11" s="20" t="n">
        <v>4.32674366</v>
      </c>
      <c r="K11" s="18" t="n">
        <v>426.94782345</v>
      </c>
      <c r="L11" s="20" t="n">
        <v>4.48137754</v>
      </c>
      <c r="M11" s="18" t="s">
        <v>481</v>
      </c>
      <c r="N11" s="20" t="s">
        <v>481</v>
      </c>
      <c r="O11" s="18" t="s">
        <v>481</v>
      </c>
      <c r="P11" s="20" t="s">
        <v>481</v>
      </c>
      <c r="Q11" s="18" t="s">
        <v>481</v>
      </c>
      <c r="R11" s="20" t="s">
        <v>481</v>
      </c>
      <c r="S11" s="18" t="s">
        <v>481</v>
      </c>
      <c r="T11" s="20" t="s">
        <v>481</v>
      </c>
      <c r="U11" s="18" t="n">
        <v>381.52026991</v>
      </c>
      <c r="V11" s="20" t="n">
        <v>15.09613976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463.53669927</v>
      </c>
      <c r="F23" s="20" t="n">
        <v>8.06715762</v>
      </c>
      <c r="G23" s="18" t="n">
        <v>481.89570437</v>
      </c>
      <c r="H23" s="20" t="n">
        <v>6.42187364</v>
      </c>
      <c r="I23" s="18" t="n">
        <v>488.03755701</v>
      </c>
      <c r="J23" s="20" t="n">
        <v>3.10938489</v>
      </c>
      <c r="K23" s="18" t="n">
        <v>486.73743121</v>
      </c>
      <c r="L23" s="20" t="n">
        <v>3.43772614</v>
      </c>
      <c r="M23" s="18" t="s">
        <v>481</v>
      </c>
      <c r="N23" s="20" t="s">
        <v>481</v>
      </c>
      <c r="O23" s="18" t="s">
        <v>481</v>
      </c>
      <c r="P23" s="20" t="s">
        <v>481</v>
      </c>
      <c r="Q23" s="18" t="s">
        <v>481</v>
      </c>
      <c r="R23" s="20" t="s">
        <v>481</v>
      </c>
      <c r="S23" s="18" t="s">
        <v>481</v>
      </c>
      <c r="T23" s="20" t="s">
        <v>481</v>
      </c>
      <c r="U23" s="18" t="n">
        <v>417.13305575</v>
      </c>
      <c r="V23" s="20" t="n">
        <v>18.36401117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513.37223299</v>
      </c>
      <c r="F29" s="20" t="n">
        <v>6.39695466</v>
      </c>
      <c r="G29" s="18" t="n">
        <v>517.62536694</v>
      </c>
      <c r="H29" s="20" t="n">
        <v>3.97718403</v>
      </c>
      <c r="I29" s="18" t="n">
        <v>517.39132261</v>
      </c>
      <c r="J29" s="20" t="n">
        <v>4.23773723</v>
      </c>
      <c r="K29" s="18" t="n">
        <v>497.81002786</v>
      </c>
      <c r="L29" s="20" t="n">
        <v>8.104267119999999</v>
      </c>
      <c r="M29" s="18" t="s">
        <v>481</v>
      </c>
      <c r="N29" s="20" t="s">
        <v>481</v>
      </c>
      <c r="O29" s="18" t="s">
        <v>481</v>
      </c>
      <c r="P29" s="20" t="s">
        <v>481</v>
      </c>
      <c r="Q29" s="18" t="n">
        <v>312.41250141</v>
      </c>
      <c r="R29" s="20" t="n">
        <v>62.61666854</v>
      </c>
      <c r="S29" s="18" t="s">
        <v>481</v>
      </c>
      <c r="T29" s="20" t="s">
        <v>481</v>
      </c>
      <c r="U29" s="18" t="n">
        <v>393.05973562</v>
      </c>
      <c r="V29" s="20" t="n">
        <v>31.06697939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506.45833266</v>
      </c>
      <c r="F32" s="20" t="n">
        <v>8.22401002</v>
      </c>
      <c r="G32" s="18" t="n">
        <v>501.03691074</v>
      </c>
      <c r="H32" s="20" t="n">
        <v>4.15480379</v>
      </c>
      <c r="I32" s="18" t="n">
        <v>480.3160316</v>
      </c>
      <c r="J32" s="20" t="n">
        <v>3.51968803</v>
      </c>
      <c r="K32" s="18" t="n">
        <v>475.82294594</v>
      </c>
      <c r="L32" s="20" t="n">
        <v>5.27623865</v>
      </c>
      <c r="M32" s="18" t="s">
        <v>481</v>
      </c>
      <c r="N32" s="20" t="s">
        <v>481</v>
      </c>
      <c r="O32" s="18" t="s">
        <v>481</v>
      </c>
      <c r="P32" s="20" t="s">
        <v>481</v>
      </c>
      <c r="Q32" s="18" t="s">
        <v>481</v>
      </c>
      <c r="R32" s="20" t="s">
        <v>481</v>
      </c>
      <c r="S32" s="18" t="s">
        <v>481</v>
      </c>
      <c r="T32" s="20" t="s">
        <v>481</v>
      </c>
      <c r="U32" s="18" t="n">
        <v>407.95001246</v>
      </c>
      <c r="V32" s="20" t="n">
        <v>27.45089761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432.97726141</v>
      </c>
      <c r="F34" s="20" t="n">
        <v>7.58638954</v>
      </c>
      <c r="G34" s="18" t="n">
        <v>454.99905378</v>
      </c>
      <c r="H34" s="20" t="n">
        <v>6.32094905</v>
      </c>
      <c r="I34" s="18" t="n">
        <v>449.82875404</v>
      </c>
      <c r="J34" s="20" t="n">
        <v>4.74136073</v>
      </c>
      <c r="K34" s="18" t="n">
        <v>444.5483332</v>
      </c>
      <c r="L34" s="20" t="n">
        <v>6.49750721</v>
      </c>
      <c r="M34" s="18" t="s">
        <v>481</v>
      </c>
      <c r="N34" s="20" t="s">
        <v>481</v>
      </c>
      <c r="O34" s="18" t="s">
        <v>481</v>
      </c>
      <c r="P34" s="20" t="s">
        <v>481</v>
      </c>
      <c r="Q34" s="18" t="n">
        <v>425.79595373</v>
      </c>
      <c r="R34" s="20" t="n">
        <v>68.66277131</v>
      </c>
      <c r="S34" s="18" t="s">
        <v>481</v>
      </c>
      <c r="T34" s="20" t="s">
        <v>481</v>
      </c>
      <c r="U34" s="18" t="n">
        <v>305.10692311</v>
      </c>
      <c r="V34" s="20" t="n">
        <v>19.30910612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434.84682575</v>
      </c>
      <c r="F36" s="20" t="n">
        <v>10.63906506</v>
      </c>
      <c r="G36" s="18" t="n">
        <v>448.89187703</v>
      </c>
      <c r="H36" s="20" t="n">
        <v>6.83585644</v>
      </c>
      <c r="I36" s="18" t="n">
        <v>468.6675161</v>
      </c>
      <c r="J36" s="20" t="n">
        <v>3.71758205</v>
      </c>
      <c r="K36" s="18" t="n">
        <v>477.13359481</v>
      </c>
      <c r="L36" s="20" t="n">
        <v>3.85625874</v>
      </c>
      <c r="M36" s="18" t="s">
        <v>481</v>
      </c>
      <c r="N36" s="20" t="s">
        <v>481</v>
      </c>
      <c r="O36" s="18" t="s">
        <v>481</v>
      </c>
      <c r="P36" s="20" t="s">
        <v>481</v>
      </c>
      <c r="Q36" s="18" t="s">
        <v>481</v>
      </c>
      <c r="R36" s="20" t="s">
        <v>481</v>
      </c>
      <c r="S36" s="18" t="s">
        <v>481</v>
      </c>
      <c r="T36" s="20" t="s">
        <v>481</v>
      </c>
      <c r="U36" s="18" t="n">
        <v>397.41421176</v>
      </c>
      <c r="V36" s="20" t="n">
        <v>17.14538379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514.13711564</v>
      </c>
      <c r="F41" s="20" t="n">
        <v>6.34325229</v>
      </c>
      <c r="G41" s="18" t="n">
        <v>508.71397345</v>
      </c>
      <c r="H41" s="20" t="n">
        <v>4.53503254</v>
      </c>
      <c r="I41" s="18" t="n">
        <v>480.46408823</v>
      </c>
      <c r="J41" s="20" t="n">
        <v>4.11481753</v>
      </c>
      <c r="K41" s="18" t="n">
        <v>473.54524231</v>
      </c>
      <c r="L41" s="20" t="n">
        <v>5.47401856</v>
      </c>
      <c r="M41" s="18" t="s">
        <v>481</v>
      </c>
      <c r="N41" s="20" t="s">
        <v>481</v>
      </c>
      <c r="O41" s="18" t="s">
        <v>481</v>
      </c>
      <c r="P41" s="20" t="s">
        <v>481</v>
      </c>
      <c r="Q41" s="18" t="n">
        <v>394.70031876</v>
      </c>
      <c r="R41" s="20" t="n">
        <v>62.09586627</v>
      </c>
      <c r="S41" s="18" t="s">
        <v>481</v>
      </c>
      <c r="T41" s="20" t="s">
        <v>481</v>
      </c>
      <c r="U41" s="18" t="n">
        <v>353.6655524</v>
      </c>
      <c r="V41" s="20" t="n">
        <v>24.24508521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(1223.0/B46*100)</f>
        <v/>
      </c>
      <c r="D46" s="19" t="n">
        <v>21918</v>
      </c>
      <c r="E46" s="18" t="n">
        <v>344.98258556</v>
      </c>
      <c r="F46" s="20" t="n">
        <v>9.0380816</v>
      </c>
      <c r="G46" s="18" t="n">
        <v>371.2381962</v>
      </c>
      <c r="H46" s="20" t="n">
        <v>11.42416467</v>
      </c>
      <c r="I46" s="18" t="n">
        <v>390.15421442</v>
      </c>
      <c r="J46" s="20" t="n">
        <v>4.73790774</v>
      </c>
      <c r="K46" s="18" t="n">
        <v>415.56607418</v>
      </c>
      <c r="L46" s="20" t="n">
        <v>4.21789075</v>
      </c>
      <c r="M46" s="18" t="s">
        <v>481</v>
      </c>
      <c r="N46" s="20" t="s">
        <v>481</v>
      </c>
      <c r="O46" s="18" t="s">
        <v>481</v>
      </c>
      <c r="P46" s="20" t="s">
        <v>481</v>
      </c>
      <c r="Q46" s="18" t="s">
        <v>481</v>
      </c>
      <c r="R46" s="20" t="s">
        <v>481</v>
      </c>
      <c r="S46" s="18" t="s">
        <v>481</v>
      </c>
      <c r="T46" s="20" t="s">
        <v>481</v>
      </c>
      <c r="U46" s="18" t="n">
        <v>309.5518368</v>
      </c>
      <c r="V46" s="20" t="n">
        <v>7.39601659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581.55164259</v>
      </c>
      <c r="F48" s="20" t="n">
        <v>9.586318670000001</v>
      </c>
      <c r="G48" s="18" t="n">
        <v>575.5046487</v>
      </c>
      <c r="H48" s="20" t="n">
        <v>8.352222879999999</v>
      </c>
      <c r="I48" s="18" t="n">
        <v>557.56627608</v>
      </c>
      <c r="J48" s="20" t="n">
        <v>5.93832647</v>
      </c>
      <c r="K48" s="18" t="n">
        <v>578.67272464</v>
      </c>
      <c r="L48" s="20" t="n">
        <v>7.28462518</v>
      </c>
      <c r="M48" s="18" t="s">
        <v>481</v>
      </c>
      <c r="N48" s="20" t="s">
        <v>481</v>
      </c>
      <c r="O48" s="18" t="s">
        <v>481</v>
      </c>
      <c r="P48" s="20" t="s">
        <v>481</v>
      </c>
      <c r="Q48" s="18" t="s">
        <v>481</v>
      </c>
      <c r="R48" s="20" t="s">
        <v>481</v>
      </c>
      <c r="S48" s="18" t="s">
        <v>481</v>
      </c>
      <c r="T48" s="20" t="s">
        <v>481</v>
      </c>
      <c r="U48" s="18" t="n">
        <v>503.92565929</v>
      </c>
      <c r="V48" s="20" t="n">
        <v>37.99588757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438.61153425</v>
      </c>
      <c r="F61" s="20" t="n">
        <v>6.09426761</v>
      </c>
      <c r="G61" s="18" t="n">
        <v>457.49483372</v>
      </c>
      <c r="H61" s="20" t="n">
        <v>4.67730949</v>
      </c>
      <c r="I61" s="18" t="n">
        <v>455.51706286</v>
      </c>
      <c r="J61" s="20" t="n">
        <v>3.61862662</v>
      </c>
      <c r="K61" s="18" t="n">
        <v>444.17966031</v>
      </c>
      <c r="L61" s="20" t="n">
        <v>4.99263701</v>
      </c>
      <c r="M61" s="18" t="s">
        <v>481</v>
      </c>
      <c r="N61" s="20" t="s">
        <v>481</v>
      </c>
      <c r="O61" s="18" t="s">
        <v>481</v>
      </c>
      <c r="P61" s="20" t="s">
        <v>481</v>
      </c>
      <c r="Q61" s="18" t="s">
        <v>481</v>
      </c>
      <c r="R61" s="20" t="s">
        <v>481</v>
      </c>
      <c r="S61" s="18" t="s">
        <v>481</v>
      </c>
      <c r="T61" s="20" t="s">
        <v>481</v>
      </c>
      <c r="U61" s="18" t="n">
        <v>339.09673422</v>
      </c>
      <c r="V61" s="20" t="n">
        <v>16.87064476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(44.0/B67*100)</f>
        <v/>
      </c>
      <c r="D67" s="19" t="n">
        <v>6927</v>
      </c>
      <c r="E67" s="18" t="n">
        <v>358.59734745</v>
      </c>
      <c r="F67" s="20" t="n">
        <v>7.48753636</v>
      </c>
      <c r="G67" s="18" t="n">
        <v>373.47985521</v>
      </c>
      <c r="H67" s="20" t="n">
        <v>6.01969858</v>
      </c>
      <c r="I67" s="18" t="n">
        <v>410.02725547</v>
      </c>
      <c r="J67" s="20" t="n">
        <v>3.35317412</v>
      </c>
      <c r="K67" s="18" t="n">
        <v>424.56886276</v>
      </c>
      <c r="L67" s="20" t="n">
        <v>4.03566433</v>
      </c>
      <c r="M67" s="18" t="s">
        <v>481</v>
      </c>
      <c r="N67" s="20" t="s">
        <v>481</v>
      </c>
      <c r="O67" s="18" t="s">
        <v>481</v>
      </c>
      <c r="P67" s="20" t="s">
        <v>481</v>
      </c>
      <c r="Q67" s="18" t="s">
        <v>481</v>
      </c>
      <c r="R67" s="20" t="s">
        <v>481</v>
      </c>
      <c r="S67" s="18" t="s">
        <v>481</v>
      </c>
      <c r="T67" s="20" t="s">
        <v>481</v>
      </c>
      <c r="U67" s="18" t="n">
        <v>272.46351546</v>
      </c>
      <c r="V67" s="20" t="n">
        <v>11.95280229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520.60196373</v>
      </c>
      <c r="F70" s="20" t="n">
        <v>6.53481437</v>
      </c>
      <c r="G70" s="18" t="n">
        <v>518.94331829</v>
      </c>
      <c r="H70" s="20" t="n">
        <v>4.69435447</v>
      </c>
      <c r="I70" s="18" t="n">
        <v>513.8642227399999</v>
      </c>
      <c r="J70" s="20" t="n">
        <v>3.62840056</v>
      </c>
      <c r="K70" s="18" t="n">
        <v>507.49140497</v>
      </c>
      <c r="L70" s="20" t="n">
        <v>6.34739852</v>
      </c>
      <c r="M70" s="18" t="s">
        <v>481</v>
      </c>
      <c r="N70" s="20" t="s">
        <v>481</v>
      </c>
      <c r="O70" s="18" t="s">
        <v>481</v>
      </c>
      <c r="P70" s="20" t="s">
        <v>481</v>
      </c>
      <c r="Q70" s="18" t="s">
        <v>481</v>
      </c>
      <c r="R70" s="20" t="s">
        <v>481</v>
      </c>
      <c r="S70" s="18" t="s">
        <v>481</v>
      </c>
      <c r="T70" s="20" t="s">
        <v>481</v>
      </c>
      <c r="U70" s="18" t="n">
        <v>457.17427575</v>
      </c>
      <c r="V70" s="20" t="n">
        <v>14.33547408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708</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509.32889792</v>
      </c>
      <c r="F7" s="20" t="n">
        <v>5.50244783</v>
      </c>
      <c r="G7" s="18" t="n">
        <v>518.45206386</v>
      </c>
      <c r="H7" s="20" t="n">
        <v>3.16232734</v>
      </c>
      <c r="I7" s="18" t="n">
        <v>501.47328955</v>
      </c>
      <c r="J7" s="20" t="n">
        <v>2.18588368</v>
      </c>
      <c r="K7" s="18" t="n">
        <v>504.02668227</v>
      </c>
      <c r="L7" s="20" t="n">
        <v>2.80310889</v>
      </c>
      <c r="M7" s="18" t="s">
        <v>481</v>
      </c>
      <c r="N7" s="20" t="s">
        <v>481</v>
      </c>
      <c r="O7" s="18" t="s">
        <v>481</v>
      </c>
      <c r="P7" s="20" t="s">
        <v>481</v>
      </c>
      <c r="Q7" s="18" t="s">
        <v>481</v>
      </c>
      <c r="R7" s="20" t="s">
        <v>481</v>
      </c>
      <c r="S7" s="18" t="s">
        <v>481</v>
      </c>
      <c r="T7" s="20" t="s">
        <v>481</v>
      </c>
      <c r="U7" s="18" t="n">
        <v>377.99104354</v>
      </c>
      <c r="V7" s="20" t="n">
        <v>10.73426722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(65.0/B9*100)</f>
        <v/>
      </c>
      <c r="D9" s="19" t="n">
        <v>5610</v>
      </c>
      <c r="E9" s="18" t="n">
        <v>552.76264684</v>
      </c>
      <c r="F9" s="20" t="n">
        <v>4.65151492</v>
      </c>
      <c r="G9" s="18" t="n">
        <v>555.67134016</v>
      </c>
      <c r="H9" s="20" t="n">
        <v>3.63869159</v>
      </c>
      <c r="I9" s="18" t="n">
        <v>537.32369061</v>
      </c>
      <c r="J9" s="20" t="n">
        <v>4.10894833</v>
      </c>
      <c r="K9" s="18" t="n">
        <v>532.1794038199999</v>
      </c>
      <c r="L9" s="20" t="n">
        <v>7.03475152</v>
      </c>
      <c r="M9" s="18" t="s">
        <v>481</v>
      </c>
      <c r="N9" s="20" t="s">
        <v>481</v>
      </c>
      <c r="O9" s="18" t="s">
        <v>481</v>
      </c>
      <c r="P9" s="20" t="s">
        <v>481</v>
      </c>
      <c r="Q9" s="18" t="n">
        <v>363.74174124</v>
      </c>
      <c r="R9" s="20" t="n">
        <v>33.3778787</v>
      </c>
      <c r="S9" s="18" t="s">
        <v>481</v>
      </c>
      <c r="T9" s="20" t="s">
        <v>481</v>
      </c>
      <c r="U9" s="18" t="n">
        <v>422.8074162</v>
      </c>
      <c r="V9" s="20" t="n">
        <v>15.20221055</v>
      </c>
    </row>
    <row r="10" spans="1:22">
      <c r="A10" s="15" t="s">
        <v>485</v>
      </c>
      <c r="B10" s="17" t="n">
        <v>13082</v>
      </c>
      <c r="C10" s="18">
        <f>(319.0/B10*100)</f>
        <v/>
      </c>
      <c r="D10" s="19" t="n">
        <v>12763</v>
      </c>
      <c r="E10" s="18" t="n">
        <v>547.60693495</v>
      </c>
      <c r="F10" s="20" t="n">
        <v>8.46078546</v>
      </c>
      <c r="G10" s="18" t="n">
        <v>552.2428115500001</v>
      </c>
      <c r="H10" s="20" t="n">
        <v>6.62355596</v>
      </c>
      <c r="I10" s="18" t="n">
        <v>525.76697265</v>
      </c>
      <c r="J10" s="20" t="n">
        <v>4.83708708</v>
      </c>
      <c r="K10" s="18" t="n">
        <v>533.56746535</v>
      </c>
      <c r="L10" s="20" t="n">
        <v>5.5396631</v>
      </c>
      <c r="M10" s="18" t="s">
        <v>481</v>
      </c>
      <c r="N10" s="20" t="s">
        <v>481</v>
      </c>
      <c r="O10" s="18" t="s">
        <v>481</v>
      </c>
      <c r="P10" s="20" t="s">
        <v>481</v>
      </c>
      <c r="Q10" s="18" t="s">
        <v>481</v>
      </c>
      <c r="R10" s="20" t="s">
        <v>481</v>
      </c>
      <c r="S10" s="18" t="s">
        <v>481</v>
      </c>
      <c r="T10" s="20" t="s">
        <v>481</v>
      </c>
      <c r="U10" s="18" t="n">
        <v>414.10222921</v>
      </c>
      <c r="V10" s="20" t="n">
        <v>21.46875387</v>
      </c>
    </row>
    <row r="11" spans="1:22">
      <c r="A11" s="15" t="s">
        <v>486</v>
      </c>
      <c r="B11" s="17" t="n">
        <v>7053</v>
      </c>
      <c r="C11" s="18">
        <f>(50.0/B11*100)</f>
        <v/>
      </c>
      <c r="D11" s="19" t="n">
        <v>7003</v>
      </c>
      <c r="E11" s="18" t="n">
        <v>459.67149502</v>
      </c>
      <c r="F11" s="20" t="n">
        <v>5.50944991</v>
      </c>
      <c r="G11" s="18" t="n">
        <v>451.00728217</v>
      </c>
      <c r="H11" s="20" t="n">
        <v>4.39457475</v>
      </c>
      <c r="I11" s="18" t="n">
        <v>418.54385369</v>
      </c>
      <c r="J11" s="20" t="n">
        <v>4.4330697</v>
      </c>
      <c r="K11" s="18" t="n">
        <v>414.31542471</v>
      </c>
      <c r="L11" s="20" t="n">
        <v>5.80146806</v>
      </c>
      <c r="M11" s="18" t="s">
        <v>481</v>
      </c>
      <c r="N11" s="20" t="s">
        <v>481</v>
      </c>
      <c r="O11" s="18" t="s">
        <v>481</v>
      </c>
      <c r="P11" s="20" t="s">
        <v>481</v>
      </c>
      <c r="Q11" s="18" t="s">
        <v>481</v>
      </c>
      <c r="R11" s="20" t="s">
        <v>481</v>
      </c>
      <c r="S11" s="18" t="s">
        <v>481</v>
      </c>
      <c r="T11" s="20" t="s">
        <v>481</v>
      </c>
      <c r="U11" s="18" t="n">
        <v>357.88462191</v>
      </c>
      <c r="V11" s="20" t="n">
        <v>16.02504655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486.32296409</v>
      </c>
      <c r="F23" s="20" t="n">
        <v>5.85882213</v>
      </c>
      <c r="G23" s="18" t="n">
        <v>500.91982739</v>
      </c>
      <c r="H23" s="20" t="n">
        <v>4.05288896</v>
      </c>
      <c r="I23" s="18" t="n">
        <v>480.60083185</v>
      </c>
      <c r="J23" s="20" t="n">
        <v>3.53039909</v>
      </c>
      <c r="K23" s="18" t="n">
        <v>482.43820201</v>
      </c>
      <c r="L23" s="20" t="n">
        <v>4.3924918</v>
      </c>
      <c r="M23" s="18" t="s">
        <v>481</v>
      </c>
      <c r="N23" s="20" t="s">
        <v>481</v>
      </c>
      <c r="O23" s="18" t="s">
        <v>481</v>
      </c>
      <c r="P23" s="20" t="s">
        <v>481</v>
      </c>
      <c r="Q23" s="18" t="s">
        <v>481</v>
      </c>
      <c r="R23" s="20" t="s">
        <v>481</v>
      </c>
      <c r="S23" s="18" t="s">
        <v>481</v>
      </c>
      <c r="T23" s="20" t="s">
        <v>481</v>
      </c>
      <c r="U23" s="18" t="n">
        <v>408.83227319</v>
      </c>
      <c r="V23" s="20" t="n">
        <v>16.19769547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515.11921352</v>
      </c>
      <c r="F29" s="20" t="n">
        <v>4.8264116</v>
      </c>
      <c r="G29" s="18" t="n">
        <v>515.46068848</v>
      </c>
      <c r="H29" s="20" t="n">
        <v>4.04873607</v>
      </c>
      <c r="I29" s="18" t="n">
        <v>516.26226149</v>
      </c>
      <c r="J29" s="20" t="n">
        <v>4.4265927</v>
      </c>
      <c r="K29" s="18" t="n">
        <v>518.16512832</v>
      </c>
      <c r="L29" s="20" t="n">
        <v>8.570872079999999</v>
      </c>
      <c r="M29" s="18" t="s">
        <v>481</v>
      </c>
      <c r="N29" s="20" t="s">
        <v>481</v>
      </c>
      <c r="O29" s="18" t="s">
        <v>481</v>
      </c>
      <c r="P29" s="20" t="s">
        <v>481</v>
      </c>
      <c r="Q29" s="18" t="n">
        <v>312.41250141</v>
      </c>
      <c r="R29" s="20" t="n">
        <v>62.61666854</v>
      </c>
      <c r="S29" s="18" t="s">
        <v>481</v>
      </c>
      <c r="T29" s="20" t="s">
        <v>481</v>
      </c>
      <c r="U29" s="18" t="n">
        <v>399.37840914</v>
      </c>
      <c r="V29" s="20" t="n">
        <v>27.49006322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510.24947127</v>
      </c>
      <c r="F32" s="20" t="n">
        <v>4.73122907</v>
      </c>
      <c r="G32" s="18" t="n">
        <v>490.02555692</v>
      </c>
      <c r="H32" s="20" t="n">
        <v>3.74224674</v>
      </c>
      <c r="I32" s="18" t="n">
        <v>471.93271234</v>
      </c>
      <c r="J32" s="20" t="n">
        <v>4.06042966</v>
      </c>
      <c r="K32" s="18" t="n">
        <v>476.78395313</v>
      </c>
      <c r="L32" s="20" t="n">
        <v>5.78052563</v>
      </c>
      <c r="M32" s="18" t="s">
        <v>481</v>
      </c>
      <c r="N32" s="20" t="s">
        <v>481</v>
      </c>
      <c r="O32" s="18" t="s">
        <v>481</v>
      </c>
      <c r="P32" s="20" t="s">
        <v>481</v>
      </c>
      <c r="Q32" s="18" t="s">
        <v>481</v>
      </c>
      <c r="R32" s="20" t="s">
        <v>481</v>
      </c>
      <c r="S32" s="18" t="s">
        <v>481</v>
      </c>
      <c r="T32" s="20" t="s">
        <v>481</v>
      </c>
      <c r="U32" s="18" t="n">
        <v>408.51183823</v>
      </c>
      <c r="V32" s="20" t="n">
        <v>29.51172425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452.09855869</v>
      </c>
      <c r="F34" s="20" t="n">
        <v>6.58031114</v>
      </c>
      <c r="G34" s="18" t="n">
        <v>454.28689579</v>
      </c>
      <c r="H34" s="20" t="n">
        <v>5.46649629</v>
      </c>
      <c r="I34" s="18" t="n">
        <v>445.12341825</v>
      </c>
      <c r="J34" s="20" t="n">
        <v>5.78848404</v>
      </c>
      <c r="K34" s="18" t="n">
        <v>442.47072268</v>
      </c>
      <c r="L34" s="20" t="n">
        <v>5.45705917</v>
      </c>
      <c r="M34" s="18" t="s">
        <v>481</v>
      </c>
      <c r="N34" s="20" t="s">
        <v>481</v>
      </c>
      <c r="O34" s="18" t="s">
        <v>481</v>
      </c>
      <c r="P34" s="20" t="s">
        <v>481</v>
      </c>
      <c r="Q34" s="18" t="n">
        <v>425.79595373</v>
      </c>
      <c r="R34" s="20" t="n">
        <v>68.66277131</v>
      </c>
      <c r="S34" s="18" t="s">
        <v>481</v>
      </c>
      <c r="T34" s="20" t="s">
        <v>481</v>
      </c>
      <c r="U34" s="18" t="n">
        <v>299.3065575</v>
      </c>
      <c r="V34" s="20" t="n">
        <v>19.29977706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488.26854588</v>
      </c>
      <c r="F36" s="20" t="n">
        <v>5.92866407</v>
      </c>
      <c r="G36" s="18" t="n">
        <v>488.01469731</v>
      </c>
      <c r="H36" s="20" t="n">
        <v>4.07174426</v>
      </c>
      <c r="I36" s="18" t="n">
        <v>462.37197508</v>
      </c>
      <c r="J36" s="20" t="n">
        <v>4.05741715</v>
      </c>
      <c r="K36" s="18" t="n">
        <v>458.80408028</v>
      </c>
      <c r="L36" s="20" t="n">
        <v>3.61411793</v>
      </c>
      <c r="M36" s="18" t="s">
        <v>481</v>
      </c>
      <c r="N36" s="20" t="s">
        <v>481</v>
      </c>
      <c r="O36" s="18" t="s">
        <v>481</v>
      </c>
      <c r="P36" s="20" t="s">
        <v>481</v>
      </c>
      <c r="Q36" s="18" t="s">
        <v>481</v>
      </c>
      <c r="R36" s="20" t="s">
        <v>481</v>
      </c>
      <c r="S36" s="18" t="s">
        <v>481</v>
      </c>
      <c r="T36" s="20" t="s">
        <v>481</v>
      </c>
      <c r="U36" s="18" t="n">
        <v>395.30237087</v>
      </c>
      <c r="V36" s="20" t="n">
        <v>20.36662413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512.87538219</v>
      </c>
      <c r="F41" s="20" t="n">
        <v>6.16258459</v>
      </c>
      <c r="G41" s="18" t="n">
        <v>506.57561227</v>
      </c>
      <c r="H41" s="20" t="n">
        <v>4.92749013</v>
      </c>
      <c r="I41" s="18" t="n">
        <v>483.14207335</v>
      </c>
      <c r="J41" s="20" t="n">
        <v>3.9738707</v>
      </c>
      <c r="K41" s="18" t="n">
        <v>481.06660852</v>
      </c>
      <c r="L41" s="20" t="n">
        <v>4.83547333</v>
      </c>
      <c r="M41" s="18" t="s">
        <v>481</v>
      </c>
      <c r="N41" s="20" t="s">
        <v>481</v>
      </c>
      <c r="O41" s="18" t="s">
        <v>481</v>
      </c>
      <c r="P41" s="20" t="s">
        <v>481</v>
      </c>
      <c r="Q41" s="18" t="n">
        <v>394.70031876</v>
      </c>
      <c r="R41" s="20" t="n">
        <v>62.09586627</v>
      </c>
      <c r="S41" s="18" t="s">
        <v>481</v>
      </c>
      <c r="T41" s="20" t="s">
        <v>481</v>
      </c>
      <c r="U41" s="18" t="n">
        <v>349.44434634</v>
      </c>
      <c r="V41" s="20" t="n">
        <v>21.00142033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(1223.0/B46*100)</f>
        <v/>
      </c>
      <c r="D46" s="19" t="n">
        <v>21918</v>
      </c>
      <c r="E46" s="18" t="n">
        <v>415.75761293</v>
      </c>
      <c r="F46" s="20" t="n">
        <v>7.42522335</v>
      </c>
      <c r="G46" s="18" t="n">
        <v>419.46394282</v>
      </c>
      <c r="H46" s="20" t="n">
        <v>7.01441777</v>
      </c>
      <c r="I46" s="18" t="n">
        <v>393.4897835</v>
      </c>
      <c r="J46" s="20" t="n">
        <v>4.58292833</v>
      </c>
      <c r="K46" s="18" t="n">
        <v>402.52022924</v>
      </c>
      <c r="L46" s="20" t="n">
        <v>4.57770323</v>
      </c>
      <c r="M46" s="18" t="s">
        <v>481</v>
      </c>
      <c r="N46" s="20" t="s">
        <v>481</v>
      </c>
      <c r="O46" s="18" t="s">
        <v>481</v>
      </c>
      <c r="P46" s="20" t="s">
        <v>481</v>
      </c>
      <c r="Q46" s="18" t="s">
        <v>481</v>
      </c>
      <c r="R46" s="20" t="s">
        <v>481</v>
      </c>
      <c r="S46" s="18" t="s">
        <v>481</v>
      </c>
      <c r="T46" s="20" t="s">
        <v>481</v>
      </c>
      <c r="U46" s="18" t="n">
        <v>307.74346966</v>
      </c>
      <c r="V46" s="20" t="n">
        <v>7.63460665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590.2115406</v>
      </c>
      <c r="F48" s="20" t="n">
        <v>6.74446609</v>
      </c>
      <c r="G48" s="18" t="n">
        <v>584.37832325</v>
      </c>
      <c r="H48" s="20" t="n">
        <v>7.76567898</v>
      </c>
      <c r="I48" s="18" t="n">
        <v>552.79848339</v>
      </c>
      <c r="J48" s="20" t="n">
        <v>6.30664643</v>
      </c>
      <c r="K48" s="18" t="n">
        <v>566.08614689</v>
      </c>
      <c r="L48" s="20" t="n">
        <v>7.30296549</v>
      </c>
      <c r="M48" s="18" t="s">
        <v>481</v>
      </c>
      <c r="N48" s="20" t="s">
        <v>481</v>
      </c>
      <c r="O48" s="18" t="s">
        <v>481</v>
      </c>
      <c r="P48" s="20" t="s">
        <v>481</v>
      </c>
      <c r="Q48" s="18" t="s">
        <v>481</v>
      </c>
      <c r="R48" s="20" t="s">
        <v>481</v>
      </c>
      <c r="S48" s="18" t="s">
        <v>481</v>
      </c>
      <c r="T48" s="20" t="s">
        <v>481</v>
      </c>
      <c r="U48" s="18" t="n">
        <v>480.38177097</v>
      </c>
      <c r="V48" s="20" t="n">
        <v>47.30418846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451.68563215</v>
      </c>
      <c r="F61" s="20" t="n">
        <v>4.42987845</v>
      </c>
      <c r="G61" s="18" t="n">
        <v>456.75299981</v>
      </c>
      <c r="H61" s="20" t="n">
        <v>3.91536074</v>
      </c>
      <c r="I61" s="18" t="n">
        <v>450.64942565</v>
      </c>
      <c r="J61" s="20" t="n">
        <v>3.86836351</v>
      </c>
      <c r="K61" s="18" t="n">
        <v>443.97788531</v>
      </c>
      <c r="L61" s="20" t="n">
        <v>5.03062969</v>
      </c>
      <c r="M61" s="18" t="s">
        <v>481</v>
      </c>
      <c r="N61" s="20" t="s">
        <v>481</v>
      </c>
      <c r="O61" s="18" t="s">
        <v>481</v>
      </c>
      <c r="P61" s="20" t="s">
        <v>481</v>
      </c>
      <c r="Q61" s="18" t="s">
        <v>481</v>
      </c>
      <c r="R61" s="20" t="s">
        <v>481</v>
      </c>
      <c r="S61" s="18" t="s">
        <v>481</v>
      </c>
      <c r="T61" s="20" t="s">
        <v>481</v>
      </c>
      <c r="U61" s="18" t="n">
        <v>345.26505991</v>
      </c>
      <c r="V61" s="20" t="n">
        <v>19.17699182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(44.0/B67*100)</f>
        <v/>
      </c>
      <c r="D67" s="19" t="n">
        <v>6927</v>
      </c>
      <c r="E67" s="18" t="n">
        <v>420.90058855</v>
      </c>
      <c r="F67" s="20" t="n">
        <v>7.47214734</v>
      </c>
      <c r="G67" s="18" t="n">
        <v>424.26884966</v>
      </c>
      <c r="H67" s="20" t="n">
        <v>4.8964493</v>
      </c>
      <c r="I67" s="18" t="n">
        <v>401.41970542</v>
      </c>
      <c r="J67" s="20" t="n">
        <v>4.01806161</v>
      </c>
      <c r="K67" s="18" t="n">
        <v>391.62934698</v>
      </c>
      <c r="L67" s="20" t="n">
        <v>4.7896983</v>
      </c>
      <c r="M67" s="18" t="s">
        <v>481</v>
      </c>
      <c r="N67" s="20" t="s">
        <v>481</v>
      </c>
      <c r="O67" s="18" t="s">
        <v>481</v>
      </c>
      <c r="P67" s="20" t="s">
        <v>481</v>
      </c>
      <c r="Q67" s="18" t="s">
        <v>481</v>
      </c>
      <c r="R67" s="20" t="s">
        <v>481</v>
      </c>
      <c r="S67" s="18" t="s">
        <v>481</v>
      </c>
      <c r="T67" s="20" t="s">
        <v>481</v>
      </c>
      <c r="U67" s="18" t="n">
        <v>263.36842986</v>
      </c>
      <c r="V67" s="20" t="n">
        <v>11.24712933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534.77093519</v>
      </c>
      <c r="F70" s="20" t="n">
        <v>5.74078686</v>
      </c>
      <c r="G70" s="18" t="n">
        <v>520.77664477</v>
      </c>
      <c r="H70" s="20" t="n">
        <v>3.98864597</v>
      </c>
      <c r="I70" s="18" t="n">
        <v>508.73397802</v>
      </c>
      <c r="J70" s="20" t="n">
        <v>4.43528266</v>
      </c>
      <c r="K70" s="18" t="n">
        <v>490.8308601</v>
      </c>
      <c r="L70" s="20" t="n">
        <v>7.45969399</v>
      </c>
      <c r="M70" s="18" t="s">
        <v>481</v>
      </c>
      <c r="N70" s="20" t="s">
        <v>481</v>
      </c>
      <c r="O70" s="18" t="s">
        <v>481</v>
      </c>
      <c r="P70" s="20" t="s">
        <v>481</v>
      </c>
      <c r="Q70" s="18" t="s">
        <v>481</v>
      </c>
      <c r="R70" s="20" t="s">
        <v>481</v>
      </c>
      <c r="S70" s="18" t="s">
        <v>481</v>
      </c>
      <c r="T70" s="20" t="s">
        <v>481</v>
      </c>
      <c r="U70" s="18" t="n">
        <v>452.54844006</v>
      </c>
      <c r="V70" s="20" t="n">
        <v>14.32282712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709</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519.47880791</v>
      </c>
      <c r="F7" s="20" t="n">
        <v>4.46492362</v>
      </c>
      <c r="G7" s="18" t="n">
        <v>516.07025336</v>
      </c>
      <c r="H7" s="20" t="n">
        <v>2.60703506</v>
      </c>
      <c r="I7" s="18" t="n">
        <v>498.10325616</v>
      </c>
      <c r="J7" s="20" t="n">
        <v>2.48779116</v>
      </c>
      <c r="K7" s="18" t="n">
        <v>489.79979509</v>
      </c>
      <c r="L7" s="20" t="n">
        <v>3.58787319</v>
      </c>
      <c r="M7" s="18" t="s">
        <v>481</v>
      </c>
      <c r="N7" s="20" t="s">
        <v>481</v>
      </c>
      <c r="O7" s="18" t="s">
        <v>481</v>
      </c>
      <c r="P7" s="20" t="s">
        <v>481</v>
      </c>
      <c r="Q7" s="18" t="s">
        <v>481</v>
      </c>
      <c r="R7" s="20" t="s">
        <v>481</v>
      </c>
      <c r="S7" s="18" t="s">
        <v>481</v>
      </c>
      <c r="T7" s="20" t="s">
        <v>481</v>
      </c>
      <c r="U7" s="18" t="n">
        <v>391.98203909</v>
      </c>
      <c r="V7" s="20" t="n">
        <v>10.05672296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(65.0/B9*100)</f>
        <v/>
      </c>
      <c r="D9" s="19" t="n">
        <v>5610</v>
      </c>
      <c r="E9" s="18" t="n">
        <v>554.1432610099999</v>
      </c>
      <c r="F9" s="20" t="n">
        <v>4.06610821</v>
      </c>
      <c r="G9" s="18" t="n">
        <v>559.47161245</v>
      </c>
      <c r="H9" s="20" t="n">
        <v>3.06615882</v>
      </c>
      <c r="I9" s="18" t="n">
        <v>522.76352925</v>
      </c>
      <c r="J9" s="20" t="n">
        <v>5.35339878</v>
      </c>
      <c r="K9" s="18" t="n">
        <v>501.96314224</v>
      </c>
      <c r="L9" s="20" t="n">
        <v>8.482670799999999</v>
      </c>
      <c r="M9" s="18" t="s">
        <v>481</v>
      </c>
      <c r="N9" s="20" t="s">
        <v>481</v>
      </c>
      <c r="O9" s="18" t="s">
        <v>481</v>
      </c>
      <c r="P9" s="20" t="s">
        <v>481</v>
      </c>
      <c r="Q9" s="18" t="n">
        <v>363.74174124</v>
      </c>
      <c r="R9" s="20" t="n">
        <v>33.3778787</v>
      </c>
      <c r="S9" s="18" t="s">
        <v>481</v>
      </c>
      <c r="T9" s="20" t="s">
        <v>481</v>
      </c>
      <c r="U9" s="18" t="n">
        <v>421.72852198</v>
      </c>
      <c r="V9" s="20" t="n">
        <v>14.33959418</v>
      </c>
    </row>
    <row r="10" spans="1:22">
      <c r="A10" s="15" t="s">
        <v>485</v>
      </c>
      <c r="B10" s="17" t="n">
        <v>13082</v>
      </c>
      <c r="C10" s="18">
        <f>(319.0/B10*100)</f>
        <v/>
      </c>
      <c r="D10" s="19" t="n">
        <v>12763</v>
      </c>
      <c r="E10" s="18" t="n">
        <v>555.48369016</v>
      </c>
      <c r="F10" s="20" t="n">
        <v>8.39855809</v>
      </c>
      <c r="G10" s="18" t="n">
        <v>544.06767373</v>
      </c>
      <c r="H10" s="20" t="n">
        <v>5.25847587</v>
      </c>
      <c r="I10" s="18" t="n">
        <v>525.0409306400001</v>
      </c>
      <c r="J10" s="20" t="n">
        <v>5.18002626</v>
      </c>
      <c r="K10" s="18" t="n">
        <v>521.10985877</v>
      </c>
      <c r="L10" s="20" t="n">
        <v>6.9970425</v>
      </c>
      <c r="M10" s="18" t="s">
        <v>481</v>
      </c>
      <c r="N10" s="20" t="s">
        <v>481</v>
      </c>
      <c r="O10" s="18" t="s">
        <v>481</v>
      </c>
      <c r="P10" s="20" t="s">
        <v>481</v>
      </c>
      <c r="Q10" s="18" t="s">
        <v>481</v>
      </c>
      <c r="R10" s="20" t="s">
        <v>481</v>
      </c>
      <c r="S10" s="18" t="s">
        <v>481</v>
      </c>
      <c r="T10" s="20" t="s">
        <v>481</v>
      </c>
      <c r="U10" s="18" t="n">
        <v>429.68458511</v>
      </c>
      <c r="V10" s="20" t="n">
        <v>19.31234485</v>
      </c>
    </row>
    <row r="11" spans="1:22">
      <c r="A11" s="15" t="s">
        <v>486</v>
      </c>
      <c r="B11" s="17" t="n">
        <v>7053</v>
      </c>
      <c r="C11" s="18">
        <f>(50.0/B11*100)</f>
        <v/>
      </c>
      <c r="D11" s="19" t="n">
        <v>7003</v>
      </c>
      <c r="E11" s="18" t="n">
        <v>455.02611668</v>
      </c>
      <c r="F11" s="20" t="n">
        <v>4.5527512</v>
      </c>
      <c r="G11" s="18" t="n">
        <v>442.33814237</v>
      </c>
      <c r="H11" s="20" t="n">
        <v>4.85097565</v>
      </c>
      <c r="I11" s="18" t="n">
        <v>415.98794922</v>
      </c>
      <c r="J11" s="20" t="n">
        <v>5.05464794</v>
      </c>
      <c r="K11" s="18" t="n">
        <v>405.48124373</v>
      </c>
      <c r="L11" s="20" t="n">
        <v>7.11395445</v>
      </c>
      <c r="M11" s="18" t="s">
        <v>481</v>
      </c>
      <c r="N11" s="20" t="s">
        <v>481</v>
      </c>
      <c r="O11" s="18" t="s">
        <v>481</v>
      </c>
      <c r="P11" s="20" t="s">
        <v>481</v>
      </c>
      <c r="Q11" s="18" t="s">
        <v>481</v>
      </c>
      <c r="R11" s="20" t="s">
        <v>481</v>
      </c>
      <c r="S11" s="18" t="s">
        <v>481</v>
      </c>
      <c r="T11" s="20" t="s">
        <v>481</v>
      </c>
      <c r="U11" s="18" t="n">
        <v>366.24017616</v>
      </c>
      <c r="V11" s="20" t="n">
        <v>15.30639455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491.519498</v>
      </c>
      <c r="F23" s="20" t="n">
        <v>5.02115736</v>
      </c>
      <c r="G23" s="18" t="n">
        <v>498.52365984</v>
      </c>
      <c r="H23" s="20" t="n">
        <v>3.42185218</v>
      </c>
      <c r="I23" s="18" t="n">
        <v>479.94279894</v>
      </c>
      <c r="J23" s="20" t="n">
        <v>3.56435633</v>
      </c>
      <c r="K23" s="18" t="n">
        <v>472.2207334</v>
      </c>
      <c r="L23" s="20" t="n">
        <v>6.01007737</v>
      </c>
      <c r="M23" s="18" t="s">
        <v>481</v>
      </c>
      <c r="N23" s="20" t="s">
        <v>481</v>
      </c>
      <c r="O23" s="18" t="s">
        <v>481</v>
      </c>
      <c r="P23" s="20" t="s">
        <v>481</v>
      </c>
      <c r="Q23" s="18" t="s">
        <v>481</v>
      </c>
      <c r="R23" s="20" t="s">
        <v>481</v>
      </c>
      <c r="S23" s="18" t="s">
        <v>481</v>
      </c>
      <c r="T23" s="20" t="s">
        <v>481</v>
      </c>
      <c r="U23" s="18" t="n">
        <v>397.67796063</v>
      </c>
      <c r="V23" s="20" t="n">
        <v>18.19308167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522.11065388</v>
      </c>
      <c r="F29" s="20" t="n">
        <v>3.98977497</v>
      </c>
      <c r="G29" s="18" t="n">
        <v>518.50264664</v>
      </c>
      <c r="H29" s="20" t="n">
        <v>3.63223253</v>
      </c>
      <c r="I29" s="18" t="n">
        <v>489.99332542</v>
      </c>
      <c r="J29" s="20" t="n">
        <v>6.6889656</v>
      </c>
      <c r="K29" s="18" t="n">
        <v>503.77469575</v>
      </c>
      <c r="L29" s="20" t="n">
        <v>13.71778628</v>
      </c>
      <c r="M29" s="18" t="s">
        <v>481</v>
      </c>
      <c r="N29" s="20" t="s">
        <v>481</v>
      </c>
      <c r="O29" s="18" t="s">
        <v>481</v>
      </c>
      <c r="P29" s="20" t="s">
        <v>481</v>
      </c>
      <c r="Q29" s="18" t="n">
        <v>312.41250141</v>
      </c>
      <c r="R29" s="20" t="n">
        <v>62.61666854</v>
      </c>
      <c r="S29" s="18" t="s">
        <v>481</v>
      </c>
      <c r="T29" s="20" t="s">
        <v>481</v>
      </c>
      <c r="U29" s="18" t="n">
        <v>395.55211931</v>
      </c>
      <c r="V29" s="20" t="n">
        <v>23.7896484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502.17139493</v>
      </c>
      <c r="F32" s="20" t="n">
        <v>4.29618837</v>
      </c>
      <c r="G32" s="18" t="n">
        <v>489.70813879</v>
      </c>
      <c r="H32" s="20" t="n">
        <v>3.53042869</v>
      </c>
      <c r="I32" s="18" t="n">
        <v>463.26040973</v>
      </c>
      <c r="J32" s="20" t="n">
        <v>4.43121739</v>
      </c>
      <c r="K32" s="18" t="n">
        <v>466.35579171</v>
      </c>
      <c r="L32" s="20" t="n">
        <v>5.97139179</v>
      </c>
      <c r="M32" s="18" t="s">
        <v>481</v>
      </c>
      <c r="N32" s="20" t="s">
        <v>481</v>
      </c>
      <c r="O32" s="18" t="s">
        <v>481</v>
      </c>
      <c r="P32" s="20" t="s">
        <v>481</v>
      </c>
      <c r="Q32" s="18" t="s">
        <v>481</v>
      </c>
      <c r="R32" s="20" t="s">
        <v>481</v>
      </c>
      <c r="S32" s="18" t="s">
        <v>481</v>
      </c>
      <c r="T32" s="20" t="s">
        <v>481</v>
      </c>
      <c r="U32" s="18" t="n">
        <v>402.03418489</v>
      </c>
      <c r="V32" s="20" t="n">
        <v>29.65425108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454.65637425</v>
      </c>
      <c r="F34" s="20" t="n">
        <v>5.04605343</v>
      </c>
      <c r="G34" s="18" t="n">
        <v>458.1520923</v>
      </c>
      <c r="H34" s="20" t="n">
        <v>5.06164229</v>
      </c>
      <c r="I34" s="18" t="n">
        <v>432.76420139</v>
      </c>
      <c r="J34" s="20" t="n">
        <v>5.59432199</v>
      </c>
      <c r="K34" s="18" t="n">
        <v>420.47011102</v>
      </c>
      <c r="L34" s="20" t="n">
        <v>9.057157370000001</v>
      </c>
      <c r="M34" s="18" t="s">
        <v>481</v>
      </c>
      <c r="N34" s="20" t="s">
        <v>481</v>
      </c>
      <c r="O34" s="18" t="s">
        <v>481</v>
      </c>
      <c r="P34" s="20" t="s">
        <v>481</v>
      </c>
      <c r="Q34" s="18" t="n">
        <v>425.79595373</v>
      </c>
      <c r="R34" s="20" t="n">
        <v>68.66277131</v>
      </c>
      <c r="S34" s="18" t="s">
        <v>481</v>
      </c>
      <c r="T34" s="20" t="s">
        <v>481</v>
      </c>
      <c r="U34" s="18" t="n">
        <v>302.15662694</v>
      </c>
      <c r="V34" s="20" t="n">
        <v>20.30998712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486.17581859</v>
      </c>
      <c r="F36" s="20" t="n">
        <v>4.98298253</v>
      </c>
      <c r="G36" s="18" t="n">
        <v>483.47102148</v>
      </c>
      <c r="H36" s="20" t="n">
        <v>3.87850413</v>
      </c>
      <c r="I36" s="18" t="n">
        <v>456.05540152</v>
      </c>
      <c r="J36" s="20" t="n">
        <v>3.96017605</v>
      </c>
      <c r="K36" s="18" t="n">
        <v>449.68860751</v>
      </c>
      <c r="L36" s="20" t="n">
        <v>4.88932959</v>
      </c>
      <c r="M36" s="18" t="s">
        <v>481</v>
      </c>
      <c r="N36" s="20" t="s">
        <v>481</v>
      </c>
      <c r="O36" s="18" t="s">
        <v>481</v>
      </c>
      <c r="P36" s="20" t="s">
        <v>481</v>
      </c>
      <c r="Q36" s="18" t="s">
        <v>481</v>
      </c>
      <c r="R36" s="20" t="s">
        <v>481</v>
      </c>
      <c r="S36" s="18" t="s">
        <v>481</v>
      </c>
      <c r="T36" s="20" t="s">
        <v>481</v>
      </c>
      <c r="U36" s="18" t="n">
        <v>377.2330484</v>
      </c>
      <c r="V36" s="20" t="n">
        <v>21.18872729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515.93111039</v>
      </c>
      <c r="F41" s="20" t="n">
        <v>5.05993733</v>
      </c>
      <c r="G41" s="18" t="n">
        <v>499.90910309</v>
      </c>
      <c r="H41" s="20" t="n">
        <v>4.21193177</v>
      </c>
      <c r="I41" s="18" t="n">
        <v>471.46528464</v>
      </c>
      <c r="J41" s="20" t="n">
        <v>4.83792524</v>
      </c>
      <c r="K41" s="18" t="n">
        <v>476.01401098</v>
      </c>
      <c r="L41" s="20" t="n">
        <v>5.60278132</v>
      </c>
      <c r="M41" s="18" t="s">
        <v>481</v>
      </c>
      <c r="N41" s="20" t="s">
        <v>481</v>
      </c>
      <c r="O41" s="18" t="s">
        <v>481</v>
      </c>
      <c r="P41" s="20" t="s">
        <v>481</v>
      </c>
      <c r="Q41" s="18" t="n">
        <v>394.70031876</v>
      </c>
      <c r="R41" s="20" t="n">
        <v>62.09586627</v>
      </c>
      <c r="S41" s="18" t="s">
        <v>481</v>
      </c>
      <c r="T41" s="20" t="s">
        <v>481</v>
      </c>
      <c r="U41" s="18" t="n">
        <v>374.06806423</v>
      </c>
      <c r="V41" s="20" t="n">
        <v>22.11024319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(1223.0/B46*100)</f>
        <v/>
      </c>
      <c r="D46" s="19" t="n">
        <v>21918</v>
      </c>
      <c r="E46" s="18" t="n">
        <v>424.52808104</v>
      </c>
      <c r="F46" s="20" t="n">
        <v>5.51146055</v>
      </c>
      <c r="G46" s="18" t="n">
        <v>416.64871494</v>
      </c>
      <c r="H46" s="20" t="n">
        <v>4.73815539</v>
      </c>
      <c r="I46" s="18" t="n">
        <v>388.23250586</v>
      </c>
      <c r="J46" s="20" t="n">
        <v>4.68567758</v>
      </c>
      <c r="K46" s="18" t="n">
        <v>386.20977451</v>
      </c>
      <c r="L46" s="20" t="n">
        <v>5.25668781</v>
      </c>
      <c r="M46" s="18" t="s">
        <v>481</v>
      </c>
      <c r="N46" s="20" t="s">
        <v>481</v>
      </c>
      <c r="O46" s="18" t="s">
        <v>481</v>
      </c>
      <c r="P46" s="20" t="s">
        <v>481</v>
      </c>
      <c r="Q46" s="18" t="s">
        <v>481</v>
      </c>
      <c r="R46" s="20" t="s">
        <v>481</v>
      </c>
      <c r="S46" s="18" t="s">
        <v>481</v>
      </c>
      <c r="T46" s="20" t="s">
        <v>481</v>
      </c>
      <c r="U46" s="18" t="n">
        <v>310.32782729</v>
      </c>
      <c r="V46" s="20" t="n">
        <v>7.01913366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597.8851926</v>
      </c>
      <c r="F48" s="20" t="n">
        <v>8.0925023</v>
      </c>
      <c r="G48" s="18" t="n">
        <v>579.89832219</v>
      </c>
      <c r="H48" s="20" t="n">
        <v>6.67678638</v>
      </c>
      <c r="I48" s="18" t="n">
        <v>554.7688528</v>
      </c>
      <c r="J48" s="20" t="n">
        <v>7.14423992</v>
      </c>
      <c r="K48" s="18" t="n">
        <v>552.00457596</v>
      </c>
      <c r="L48" s="20" t="n">
        <v>7.0076601</v>
      </c>
      <c r="M48" s="18" t="s">
        <v>481</v>
      </c>
      <c r="N48" s="20" t="s">
        <v>481</v>
      </c>
      <c r="O48" s="18" t="s">
        <v>481</v>
      </c>
      <c r="P48" s="20" t="s">
        <v>481</v>
      </c>
      <c r="Q48" s="18" t="s">
        <v>481</v>
      </c>
      <c r="R48" s="20" t="s">
        <v>481</v>
      </c>
      <c r="S48" s="18" t="s">
        <v>481</v>
      </c>
      <c r="T48" s="20" t="s">
        <v>481</v>
      </c>
      <c r="U48" s="18" t="n">
        <v>484.83274991</v>
      </c>
      <c r="V48" s="20" t="n">
        <v>39.46521302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462.54502653</v>
      </c>
      <c r="F61" s="20" t="n">
        <v>4.81144531</v>
      </c>
      <c r="G61" s="18" t="n">
        <v>457.56147576</v>
      </c>
      <c r="H61" s="20" t="n">
        <v>3.90253141</v>
      </c>
      <c r="I61" s="18" t="n">
        <v>442.53596316</v>
      </c>
      <c r="J61" s="20" t="n">
        <v>3.71419254</v>
      </c>
      <c r="K61" s="18" t="n">
        <v>434.46310246</v>
      </c>
      <c r="L61" s="20" t="n">
        <v>5.57318126</v>
      </c>
      <c r="M61" s="18" t="s">
        <v>481</v>
      </c>
      <c r="N61" s="20" t="s">
        <v>481</v>
      </c>
      <c r="O61" s="18" t="s">
        <v>481</v>
      </c>
      <c r="P61" s="20" t="s">
        <v>481</v>
      </c>
      <c r="Q61" s="18" t="s">
        <v>481</v>
      </c>
      <c r="R61" s="20" t="s">
        <v>481</v>
      </c>
      <c r="S61" s="18" t="s">
        <v>481</v>
      </c>
      <c r="T61" s="20" t="s">
        <v>481</v>
      </c>
      <c r="U61" s="18" t="n">
        <v>337.89802164</v>
      </c>
      <c r="V61" s="20" t="n">
        <v>15.76948552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(44.0/B67*100)</f>
        <v/>
      </c>
      <c r="D67" s="19" t="n">
        <v>6927</v>
      </c>
      <c r="E67" s="18" t="n">
        <v>428.12528354</v>
      </c>
      <c r="F67" s="20" t="n">
        <v>5.24631841</v>
      </c>
      <c r="G67" s="18" t="n">
        <v>418.00834627</v>
      </c>
      <c r="H67" s="20" t="n">
        <v>3.67711802</v>
      </c>
      <c r="I67" s="18" t="n">
        <v>388.46655464</v>
      </c>
      <c r="J67" s="20" t="n">
        <v>3.96162094</v>
      </c>
      <c r="K67" s="18" t="n">
        <v>385.95962226</v>
      </c>
      <c r="L67" s="20" t="n">
        <v>7.30873729</v>
      </c>
      <c r="M67" s="18" t="s">
        <v>481</v>
      </c>
      <c r="N67" s="20" t="s">
        <v>481</v>
      </c>
      <c r="O67" s="18" t="s">
        <v>481</v>
      </c>
      <c r="P67" s="20" t="s">
        <v>481</v>
      </c>
      <c r="Q67" s="18" t="s">
        <v>481</v>
      </c>
      <c r="R67" s="20" t="s">
        <v>481</v>
      </c>
      <c r="S67" s="18" t="s">
        <v>481</v>
      </c>
      <c r="T67" s="20" t="s">
        <v>481</v>
      </c>
      <c r="U67" s="18" t="n">
        <v>276.72746469</v>
      </c>
      <c r="V67" s="20" t="n">
        <v>10.00109762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532.62503997</v>
      </c>
      <c r="F70" s="20" t="n">
        <v>4.87897864</v>
      </c>
      <c r="G70" s="18" t="n">
        <v>522.2084242</v>
      </c>
      <c r="H70" s="20" t="n">
        <v>3.50384714</v>
      </c>
      <c r="I70" s="18" t="n">
        <v>503.93487701</v>
      </c>
      <c r="J70" s="20" t="n">
        <v>4.53312068</v>
      </c>
      <c r="K70" s="18" t="n">
        <v>477.60429103</v>
      </c>
      <c r="L70" s="20" t="n">
        <v>9.143968770000001</v>
      </c>
      <c r="M70" s="18" t="s">
        <v>481</v>
      </c>
      <c r="N70" s="20" t="s">
        <v>481</v>
      </c>
      <c r="O70" s="18" t="s">
        <v>481</v>
      </c>
      <c r="P70" s="20" t="s">
        <v>481</v>
      </c>
      <c r="Q70" s="18" t="s">
        <v>481</v>
      </c>
      <c r="R70" s="20" t="s">
        <v>481</v>
      </c>
      <c r="S70" s="18" t="s">
        <v>481</v>
      </c>
      <c r="T70" s="20" t="s">
        <v>481</v>
      </c>
      <c r="U70" s="18" t="n">
        <v>462.25778318</v>
      </c>
      <c r="V70" s="20" t="n">
        <v>12.10971773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710</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492.82594059</v>
      </c>
      <c r="F7" s="20" t="n">
        <v>5.0667865</v>
      </c>
      <c r="G7" s="18" t="n">
        <v>515.92594445</v>
      </c>
      <c r="H7" s="20" t="n">
        <v>2.95384275</v>
      </c>
      <c r="I7" s="18" t="n">
        <v>511.18433554</v>
      </c>
      <c r="J7" s="20" t="n">
        <v>2.47815484</v>
      </c>
      <c r="K7" s="18" t="n">
        <v>487.51022269</v>
      </c>
      <c r="L7" s="20" t="n">
        <v>3.34788638</v>
      </c>
      <c r="M7" s="18" t="s">
        <v>481</v>
      </c>
      <c r="N7" s="20" t="s">
        <v>481</v>
      </c>
      <c r="O7" s="18" t="s">
        <v>481</v>
      </c>
      <c r="P7" s="20" t="s">
        <v>481</v>
      </c>
      <c r="Q7" s="18" t="s">
        <v>481</v>
      </c>
      <c r="R7" s="20" t="s">
        <v>481</v>
      </c>
      <c r="S7" s="18" t="s">
        <v>481</v>
      </c>
      <c r="T7" s="20" t="s">
        <v>481</v>
      </c>
      <c r="U7" s="18" t="n">
        <v>364.71453482</v>
      </c>
      <c r="V7" s="20" t="n">
        <v>10.4060512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(65.0/B9*100)</f>
        <v/>
      </c>
      <c r="D9" s="19" t="n">
        <v>5610</v>
      </c>
      <c r="E9" s="18" t="n">
        <v>534.27100103</v>
      </c>
      <c r="F9" s="20" t="n">
        <v>5.37773282</v>
      </c>
      <c r="G9" s="18" t="n">
        <v>563.93299178</v>
      </c>
      <c r="H9" s="20" t="n">
        <v>3.81540079</v>
      </c>
      <c r="I9" s="18" t="n">
        <v>544.00708214</v>
      </c>
      <c r="J9" s="20" t="n">
        <v>3.25090526</v>
      </c>
      <c r="K9" s="18" t="n">
        <v>528.87377888</v>
      </c>
      <c r="L9" s="20" t="n">
        <v>5.42922513</v>
      </c>
      <c r="M9" s="18" t="s">
        <v>481</v>
      </c>
      <c r="N9" s="20" t="s">
        <v>481</v>
      </c>
      <c r="O9" s="18" t="s">
        <v>481</v>
      </c>
      <c r="P9" s="20" t="s">
        <v>481</v>
      </c>
      <c r="Q9" s="18" t="n">
        <v>363.74174124</v>
      </c>
      <c r="R9" s="20" t="n">
        <v>33.3778787</v>
      </c>
      <c r="S9" s="18" t="s">
        <v>481</v>
      </c>
      <c r="T9" s="20" t="s">
        <v>481</v>
      </c>
      <c r="U9" s="18" t="n">
        <v>408.17079407</v>
      </c>
      <c r="V9" s="20" t="n">
        <v>14.86358341</v>
      </c>
    </row>
    <row r="10" spans="1:22">
      <c r="A10" s="15" t="s">
        <v>485</v>
      </c>
      <c r="B10" s="17" t="n">
        <v>13082</v>
      </c>
      <c r="C10" s="18">
        <f>(319.0/B10*100)</f>
        <v/>
      </c>
      <c r="D10" s="19" t="n">
        <v>12763</v>
      </c>
      <c r="E10" s="18" t="n">
        <v>527.6374098700001</v>
      </c>
      <c r="F10" s="20" t="n">
        <v>9.092934619999999</v>
      </c>
      <c r="G10" s="18" t="n">
        <v>537.9767015</v>
      </c>
      <c r="H10" s="20" t="n">
        <v>5.56844788</v>
      </c>
      <c r="I10" s="18" t="n">
        <v>538.99716184</v>
      </c>
      <c r="J10" s="20" t="n">
        <v>5.02941696</v>
      </c>
      <c r="K10" s="18" t="n">
        <v>531.35855279</v>
      </c>
      <c r="L10" s="20" t="n">
        <v>6.49229902</v>
      </c>
      <c r="M10" s="18" t="s">
        <v>481</v>
      </c>
      <c r="N10" s="20" t="s">
        <v>481</v>
      </c>
      <c r="O10" s="18" t="s">
        <v>481</v>
      </c>
      <c r="P10" s="20" t="s">
        <v>481</v>
      </c>
      <c r="Q10" s="18" t="s">
        <v>481</v>
      </c>
      <c r="R10" s="20" t="s">
        <v>481</v>
      </c>
      <c r="S10" s="18" t="s">
        <v>481</v>
      </c>
      <c r="T10" s="20" t="s">
        <v>481</v>
      </c>
      <c r="U10" s="18" t="n">
        <v>398.79917492</v>
      </c>
      <c r="V10" s="20" t="n">
        <v>24.55633585</v>
      </c>
    </row>
    <row r="11" spans="1:22">
      <c r="A11" s="15" t="s">
        <v>486</v>
      </c>
      <c r="B11" s="17" t="n">
        <v>7053</v>
      </c>
      <c r="C11" s="18">
        <f>(50.0/B11*100)</f>
        <v/>
      </c>
      <c r="D11" s="19" t="n">
        <v>7003</v>
      </c>
      <c r="E11" s="18" t="n">
        <v>450.37742221</v>
      </c>
      <c r="F11" s="20" t="n">
        <v>4.54362929</v>
      </c>
      <c r="G11" s="18" t="n">
        <v>443.75697378</v>
      </c>
      <c r="H11" s="20" t="n">
        <v>5.0695473</v>
      </c>
      <c r="I11" s="18" t="n">
        <v>429.29737533</v>
      </c>
      <c r="J11" s="20" t="n">
        <v>5.12817833</v>
      </c>
      <c r="K11" s="18" t="n">
        <v>412.21949937</v>
      </c>
      <c r="L11" s="20" t="n">
        <v>5.23440217</v>
      </c>
      <c r="M11" s="18" t="s">
        <v>481</v>
      </c>
      <c r="N11" s="20" t="s">
        <v>481</v>
      </c>
      <c r="O11" s="18" t="s">
        <v>481</v>
      </c>
      <c r="P11" s="20" t="s">
        <v>481</v>
      </c>
      <c r="Q11" s="18" t="s">
        <v>481</v>
      </c>
      <c r="R11" s="20" t="s">
        <v>481</v>
      </c>
      <c r="S11" s="18" t="s">
        <v>481</v>
      </c>
      <c r="T11" s="20" t="s">
        <v>481</v>
      </c>
      <c r="U11" s="18" t="n">
        <v>342.92726321</v>
      </c>
      <c r="V11" s="20" t="n">
        <v>22.79453463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468.44196222</v>
      </c>
      <c r="F23" s="20" t="n">
        <v>5.8154633</v>
      </c>
      <c r="G23" s="18" t="n">
        <v>488.77273087</v>
      </c>
      <c r="H23" s="20" t="n">
        <v>4.97865357</v>
      </c>
      <c r="I23" s="18" t="n">
        <v>491.1259759</v>
      </c>
      <c r="J23" s="20" t="n">
        <v>2.94666714</v>
      </c>
      <c r="K23" s="18" t="n">
        <v>482.04594529</v>
      </c>
      <c r="L23" s="20" t="n">
        <v>4.07146622</v>
      </c>
      <c r="M23" s="18" t="s">
        <v>481</v>
      </c>
      <c r="N23" s="20" t="s">
        <v>481</v>
      </c>
      <c r="O23" s="18" t="s">
        <v>481</v>
      </c>
      <c r="P23" s="20" t="s">
        <v>481</v>
      </c>
      <c r="Q23" s="18" t="s">
        <v>481</v>
      </c>
      <c r="R23" s="20" t="s">
        <v>481</v>
      </c>
      <c r="S23" s="18" t="s">
        <v>481</v>
      </c>
      <c r="T23" s="20" t="s">
        <v>481</v>
      </c>
      <c r="U23" s="18" t="n">
        <v>402.42446614</v>
      </c>
      <c r="V23" s="20" t="n">
        <v>18.20910213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516.77254748</v>
      </c>
      <c r="F29" s="20" t="n">
        <v>4.37130204</v>
      </c>
      <c r="G29" s="18" t="n">
        <v>518.2560895300001</v>
      </c>
      <c r="H29" s="20" t="n">
        <v>3.3773076</v>
      </c>
      <c r="I29" s="18" t="n">
        <v>513.01455934</v>
      </c>
      <c r="J29" s="20" t="n">
        <v>5.13393937</v>
      </c>
      <c r="K29" s="18" t="n">
        <v>494.3051826</v>
      </c>
      <c r="L29" s="20" t="n">
        <v>12.58986426</v>
      </c>
      <c r="M29" s="18" t="s">
        <v>481</v>
      </c>
      <c r="N29" s="20" t="s">
        <v>481</v>
      </c>
      <c r="O29" s="18" t="s">
        <v>481</v>
      </c>
      <c r="P29" s="20" t="s">
        <v>481</v>
      </c>
      <c r="Q29" s="18" t="n">
        <v>312.41250141</v>
      </c>
      <c r="R29" s="20" t="n">
        <v>62.61666854</v>
      </c>
      <c r="S29" s="18" t="s">
        <v>481</v>
      </c>
      <c r="T29" s="20" t="s">
        <v>481</v>
      </c>
      <c r="U29" s="18" t="n">
        <v>391.81428057</v>
      </c>
      <c r="V29" s="20" t="n">
        <v>27.66937304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497.15586644</v>
      </c>
      <c r="F32" s="20" t="n">
        <v>4.90541934</v>
      </c>
      <c r="G32" s="18" t="n">
        <v>492.37653532</v>
      </c>
      <c r="H32" s="20" t="n">
        <v>3.67267162</v>
      </c>
      <c r="I32" s="18" t="n">
        <v>479.26037865</v>
      </c>
      <c r="J32" s="20" t="n">
        <v>4.28726359</v>
      </c>
      <c r="K32" s="18" t="n">
        <v>466.91610245</v>
      </c>
      <c r="L32" s="20" t="n">
        <v>4.89866924</v>
      </c>
      <c r="M32" s="18" t="s">
        <v>481</v>
      </c>
      <c r="N32" s="20" t="s">
        <v>481</v>
      </c>
      <c r="O32" s="18" t="s">
        <v>481</v>
      </c>
      <c r="P32" s="20" t="s">
        <v>481</v>
      </c>
      <c r="Q32" s="18" t="s">
        <v>481</v>
      </c>
      <c r="R32" s="20" t="s">
        <v>481</v>
      </c>
      <c r="S32" s="18" t="s">
        <v>481</v>
      </c>
      <c r="T32" s="20" t="s">
        <v>481</v>
      </c>
      <c r="U32" s="18" t="n">
        <v>350.23955095</v>
      </c>
      <c r="V32" s="20" t="n">
        <v>28.45745475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436.77422504</v>
      </c>
      <c r="F34" s="20" t="n">
        <v>6.32746035</v>
      </c>
      <c r="G34" s="18" t="n">
        <v>459.00511009</v>
      </c>
      <c r="H34" s="20" t="n">
        <v>5.63926817</v>
      </c>
      <c r="I34" s="18" t="n">
        <v>446.58249473</v>
      </c>
      <c r="J34" s="20" t="n">
        <v>4.42837011</v>
      </c>
      <c r="K34" s="18" t="n">
        <v>447.70221337</v>
      </c>
      <c r="L34" s="20" t="n">
        <v>6.86126187</v>
      </c>
      <c r="M34" s="18" t="s">
        <v>481</v>
      </c>
      <c r="N34" s="20" t="s">
        <v>481</v>
      </c>
      <c r="O34" s="18" t="s">
        <v>481</v>
      </c>
      <c r="P34" s="20" t="s">
        <v>481</v>
      </c>
      <c r="Q34" s="18" t="n">
        <v>425.79595373</v>
      </c>
      <c r="R34" s="20" t="n">
        <v>68.66277131</v>
      </c>
      <c r="S34" s="18" t="s">
        <v>481</v>
      </c>
      <c r="T34" s="20" t="s">
        <v>481</v>
      </c>
      <c r="U34" s="18" t="n">
        <v>284.86517565</v>
      </c>
      <c r="V34" s="20" t="n">
        <v>21.00035362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469.705938</v>
      </c>
      <c r="F36" s="20" t="n">
        <v>4.96578853</v>
      </c>
      <c r="G36" s="18" t="n">
        <v>483.14886252</v>
      </c>
      <c r="H36" s="20" t="n">
        <v>3.88821672</v>
      </c>
      <c r="I36" s="18" t="n">
        <v>469.17160138</v>
      </c>
      <c r="J36" s="20" t="n">
        <v>4.52133658</v>
      </c>
      <c r="K36" s="18" t="n">
        <v>448.24593181</v>
      </c>
      <c r="L36" s="20" t="n">
        <v>4.55296752</v>
      </c>
      <c r="M36" s="18" t="s">
        <v>481</v>
      </c>
      <c r="N36" s="20" t="s">
        <v>481</v>
      </c>
      <c r="O36" s="18" t="s">
        <v>481</v>
      </c>
      <c r="P36" s="20" t="s">
        <v>481</v>
      </c>
      <c r="Q36" s="18" t="s">
        <v>481</v>
      </c>
      <c r="R36" s="20" t="s">
        <v>481</v>
      </c>
      <c r="S36" s="18" t="s">
        <v>481</v>
      </c>
      <c r="T36" s="20" t="s">
        <v>481</v>
      </c>
      <c r="U36" s="18" t="n">
        <v>368.20247119</v>
      </c>
      <c r="V36" s="20" t="n">
        <v>21.45667364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496.51944245</v>
      </c>
      <c r="F41" s="20" t="n">
        <v>5.71481447</v>
      </c>
      <c r="G41" s="18" t="n">
        <v>501.92095826</v>
      </c>
      <c r="H41" s="20" t="n">
        <v>4.43366326</v>
      </c>
      <c r="I41" s="18" t="n">
        <v>489.02893895</v>
      </c>
      <c r="J41" s="20" t="n">
        <v>4.24214564</v>
      </c>
      <c r="K41" s="18" t="n">
        <v>479.52429509</v>
      </c>
      <c r="L41" s="20" t="n">
        <v>4.94321938</v>
      </c>
      <c r="M41" s="18" t="s">
        <v>481</v>
      </c>
      <c r="N41" s="20" t="s">
        <v>481</v>
      </c>
      <c r="O41" s="18" t="s">
        <v>481</v>
      </c>
      <c r="P41" s="20" t="s">
        <v>481</v>
      </c>
      <c r="Q41" s="18" t="n">
        <v>394.70031876</v>
      </c>
      <c r="R41" s="20" t="n">
        <v>62.09586627</v>
      </c>
      <c r="S41" s="18" t="s">
        <v>481</v>
      </c>
      <c r="T41" s="20" t="s">
        <v>481</v>
      </c>
      <c r="U41" s="18" t="n">
        <v>332.33672824</v>
      </c>
      <c r="V41" s="20" t="n">
        <v>20.18082902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(1223.0/B46*100)</f>
        <v/>
      </c>
      <c r="D46" s="19" t="n">
        <v>21918</v>
      </c>
      <c r="E46" s="18" t="n">
        <v>403.85248488</v>
      </c>
      <c r="F46" s="20" t="n">
        <v>5.82084381</v>
      </c>
      <c r="G46" s="18" t="n">
        <v>415.09044234</v>
      </c>
      <c r="H46" s="20" t="n">
        <v>5.34362753</v>
      </c>
      <c r="I46" s="18" t="n">
        <v>398.66217805</v>
      </c>
      <c r="J46" s="20" t="n">
        <v>5.13826812</v>
      </c>
      <c r="K46" s="18" t="n">
        <v>394.73614152</v>
      </c>
      <c r="L46" s="20" t="n">
        <v>4.29820074</v>
      </c>
      <c r="M46" s="18" t="s">
        <v>481</v>
      </c>
      <c r="N46" s="20" t="s">
        <v>481</v>
      </c>
      <c r="O46" s="18" t="s">
        <v>481</v>
      </c>
      <c r="P46" s="20" t="s">
        <v>481</v>
      </c>
      <c r="Q46" s="18" t="s">
        <v>481</v>
      </c>
      <c r="R46" s="20" t="s">
        <v>481</v>
      </c>
      <c r="S46" s="18" t="s">
        <v>481</v>
      </c>
      <c r="T46" s="20" t="s">
        <v>481</v>
      </c>
      <c r="U46" s="18" t="n">
        <v>305.6877286</v>
      </c>
      <c r="V46" s="20" t="n">
        <v>7.35809076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589.19186611</v>
      </c>
      <c r="F48" s="20" t="n">
        <v>8.668425340000001</v>
      </c>
      <c r="G48" s="18" t="n">
        <v>580.39599189</v>
      </c>
      <c r="H48" s="20" t="n">
        <v>6.00784498</v>
      </c>
      <c r="I48" s="18" t="n">
        <v>557.7582951000001</v>
      </c>
      <c r="J48" s="20" t="n">
        <v>6.96580905</v>
      </c>
      <c r="K48" s="18" t="n">
        <v>553.37637392</v>
      </c>
      <c r="L48" s="20" t="n">
        <v>6.87863472</v>
      </c>
      <c r="M48" s="18" t="s">
        <v>481</v>
      </c>
      <c r="N48" s="20" t="s">
        <v>481</v>
      </c>
      <c r="O48" s="18" t="s">
        <v>481</v>
      </c>
      <c r="P48" s="20" t="s">
        <v>481</v>
      </c>
      <c r="Q48" s="18" t="s">
        <v>481</v>
      </c>
      <c r="R48" s="20" t="s">
        <v>481</v>
      </c>
      <c r="S48" s="18" t="s">
        <v>481</v>
      </c>
      <c r="T48" s="20" t="s">
        <v>481</v>
      </c>
      <c r="U48" s="18" t="n">
        <v>499.70991266</v>
      </c>
      <c r="V48" s="20" t="n">
        <v>42.92443347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446.37047455</v>
      </c>
      <c r="F61" s="20" t="n">
        <v>4.2457131</v>
      </c>
      <c r="G61" s="18" t="n">
        <v>455.67215626</v>
      </c>
      <c r="H61" s="20" t="n">
        <v>4.3939792</v>
      </c>
      <c r="I61" s="18" t="n">
        <v>456.82908556</v>
      </c>
      <c r="J61" s="20" t="n">
        <v>4.28872645</v>
      </c>
      <c r="K61" s="18" t="n">
        <v>443.80538213</v>
      </c>
      <c r="L61" s="20" t="n">
        <v>4.4886132</v>
      </c>
      <c r="M61" s="18" t="s">
        <v>481</v>
      </c>
      <c r="N61" s="20" t="s">
        <v>481</v>
      </c>
      <c r="O61" s="18" t="s">
        <v>481</v>
      </c>
      <c r="P61" s="20" t="s">
        <v>481</v>
      </c>
      <c r="Q61" s="18" t="s">
        <v>481</v>
      </c>
      <c r="R61" s="20" t="s">
        <v>481</v>
      </c>
      <c r="S61" s="18" t="s">
        <v>481</v>
      </c>
      <c r="T61" s="20" t="s">
        <v>481</v>
      </c>
      <c r="U61" s="18" t="n">
        <v>326.690919</v>
      </c>
      <c r="V61" s="20" t="n">
        <v>16.2996165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(44.0/B67*100)</f>
        <v/>
      </c>
      <c r="D67" s="19" t="n">
        <v>6927</v>
      </c>
      <c r="E67" s="18" t="n">
        <v>419.77090606</v>
      </c>
      <c r="F67" s="20" t="n">
        <v>5.08716576</v>
      </c>
      <c r="G67" s="18" t="n">
        <v>413.80316454</v>
      </c>
      <c r="H67" s="20" t="n">
        <v>4.28535866</v>
      </c>
      <c r="I67" s="18" t="n">
        <v>399.03947994</v>
      </c>
      <c r="J67" s="20" t="n">
        <v>3.54730428</v>
      </c>
      <c r="K67" s="18" t="n">
        <v>390.67915094</v>
      </c>
      <c r="L67" s="20" t="n">
        <v>5.58394397</v>
      </c>
      <c r="M67" s="18" t="s">
        <v>481</v>
      </c>
      <c r="N67" s="20" t="s">
        <v>481</v>
      </c>
      <c r="O67" s="18" t="s">
        <v>481</v>
      </c>
      <c r="P67" s="20" t="s">
        <v>481</v>
      </c>
      <c r="Q67" s="18" t="s">
        <v>481</v>
      </c>
      <c r="R67" s="20" t="s">
        <v>481</v>
      </c>
      <c r="S67" s="18" t="s">
        <v>481</v>
      </c>
      <c r="T67" s="20" t="s">
        <v>481</v>
      </c>
      <c r="U67" s="18" t="n">
        <v>269.9817544</v>
      </c>
      <c r="V67" s="20" t="n">
        <v>8.38556367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515.18751148</v>
      </c>
      <c r="F70" s="20" t="n">
        <v>4.9085102</v>
      </c>
      <c r="G70" s="18" t="n">
        <v>520.82415666</v>
      </c>
      <c r="H70" s="20" t="n">
        <v>4.42294632</v>
      </c>
      <c r="I70" s="18" t="n">
        <v>514.06485978</v>
      </c>
      <c r="J70" s="20" t="n">
        <v>4.32819409</v>
      </c>
      <c r="K70" s="18" t="n">
        <v>505.25607432</v>
      </c>
      <c r="L70" s="20" t="n">
        <v>5.72718826</v>
      </c>
      <c r="M70" s="18" t="s">
        <v>481</v>
      </c>
      <c r="N70" s="20" t="s">
        <v>481</v>
      </c>
      <c r="O70" s="18" t="s">
        <v>481</v>
      </c>
      <c r="P70" s="20" t="s">
        <v>481</v>
      </c>
      <c r="Q70" s="18" t="s">
        <v>481</v>
      </c>
      <c r="R70" s="20" t="s">
        <v>481</v>
      </c>
      <c r="S70" s="18" t="s">
        <v>481</v>
      </c>
      <c r="T70" s="20" t="s">
        <v>481</v>
      </c>
      <c r="U70" s="18" t="n">
        <v>458.6456281</v>
      </c>
      <c r="V70" s="20" t="n">
        <v>14.33864171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711</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426.60316101</v>
      </c>
      <c r="F7" s="20" t="n">
        <v>10.67959009</v>
      </c>
      <c r="G7" s="18" t="n">
        <v>473.02299483</v>
      </c>
      <c r="H7" s="20" t="n">
        <v>4.41984548</v>
      </c>
      <c r="I7" s="18" t="n">
        <v>491.308926</v>
      </c>
      <c r="J7" s="20" t="n">
        <v>2.20118671</v>
      </c>
      <c r="K7" s="18" t="n">
        <v>531.82884197</v>
      </c>
      <c r="L7" s="20" t="n">
        <v>2.30309965</v>
      </c>
      <c r="M7" s="18" t="s">
        <v>481</v>
      </c>
      <c r="N7" s="20" t="s">
        <v>481</v>
      </c>
      <c r="O7" s="18" t="s">
        <v>481</v>
      </c>
      <c r="P7" s="20" t="s">
        <v>481</v>
      </c>
      <c r="Q7" s="18" t="s">
        <v>481</v>
      </c>
      <c r="R7" s="20" t="s">
        <v>481</v>
      </c>
      <c r="S7" s="18" t="s">
        <v>481</v>
      </c>
      <c r="T7" s="20" t="s">
        <v>481</v>
      </c>
      <c r="U7" s="18" t="n">
        <v>379.076015</v>
      </c>
      <c r="V7" s="20" t="n">
        <v>11.32707349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(68.0/B9*100)</f>
        <v/>
      </c>
      <c r="D9" s="19" t="n">
        <v>5607</v>
      </c>
      <c r="E9" s="18" t="n">
        <v>540.3090826500001</v>
      </c>
      <c r="F9" s="20" t="n">
        <v>6.91696945</v>
      </c>
      <c r="G9" s="18" t="n">
        <v>560.51330318</v>
      </c>
      <c r="H9" s="20" t="n">
        <v>3.36019655</v>
      </c>
      <c r="I9" s="18" t="n">
        <v>542.17214992</v>
      </c>
      <c r="J9" s="20" t="n">
        <v>3.79884323</v>
      </c>
      <c r="K9" s="18" t="n">
        <v>535.41369767</v>
      </c>
      <c r="L9" s="20" t="n">
        <v>6.75171354</v>
      </c>
      <c r="M9" s="18" t="s">
        <v>481</v>
      </c>
      <c r="N9" s="20" t="s">
        <v>481</v>
      </c>
      <c r="O9" s="18" t="s">
        <v>481</v>
      </c>
      <c r="P9" s="20" t="s">
        <v>481</v>
      </c>
      <c r="Q9" s="18" t="n">
        <v>363.74174124</v>
      </c>
      <c r="R9" s="20" t="n">
        <v>33.3778787</v>
      </c>
      <c r="S9" s="18" t="s">
        <v>481</v>
      </c>
      <c r="T9" s="20" t="s">
        <v>481</v>
      </c>
      <c r="U9" s="18" t="n">
        <v>409.49934356</v>
      </c>
      <c r="V9" s="20" t="n">
        <v>18.79411811</v>
      </c>
    </row>
    <row r="10" spans="1:22">
      <c r="A10" s="15" t="s">
        <v>485</v>
      </c>
      <c r="B10" s="17" t="n">
        <v>13082</v>
      </c>
      <c r="C10" s="18">
        <f>(319.0/B10*100)</f>
        <v/>
      </c>
      <c r="D10" s="19" t="n">
        <v>12763</v>
      </c>
      <c r="E10" s="18" t="n">
        <v>496.94891482</v>
      </c>
      <c r="F10" s="20" t="n">
        <v>15.0321911</v>
      </c>
      <c r="G10" s="18" t="n">
        <v>509.72248515</v>
      </c>
      <c r="H10" s="20" t="n">
        <v>8.520439489999999</v>
      </c>
      <c r="I10" s="18" t="n">
        <v>520.6245086500001</v>
      </c>
      <c r="J10" s="20" t="n">
        <v>4.79290143</v>
      </c>
      <c r="K10" s="18" t="n">
        <v>558.75211336</v>
      </c>
      <c r="L10" s="20" t="n">
        <v>5.55900199</v>
      </c>
      <c r="M10" s="18" t="s">
        <v>481</v>
      </c>
      <c r="N10" s="20" t="s">
        <v>481</v>
      </c>
      <c r="O10" s="18" t="s">
        <v>481</v>
      </c>
      <c r="P10" s="20" t="s">
        <v>481</v>
      </c>
      <c r="Q10" s="18" t="s">
        <v>481</v>
      </c>
      <c r="R10" s="20" t="s">
        <v>481</v>
      </c>
      <c r="S10" s="18" t="s">
        <v>481</v>
      </c>
      <c r="T10" s="20" t="s">
        <v>481</v>
      </c>
      <c r="U10" s="18" t="n">
        <v>414.97491423</v>
      </c>
      <c r="V10" s="20" t="n">
        <v>21.71210587</v>
      </c>
    </row>
    <row r="11" spans="1:22">
      <c r="A11" s="15" t="s">
        <v>486</v>
      </c>
      <c r="B11" s="17" t="n">
        <v>7053</v>
      </c>
      <c r="C11" s="18">
        <f>(50.0/B11*100)</f>
        <v/>
      </c>
      <c r="D11" s="19" t="n">
        <v>7003</v>
      </c>
      <c r="E11" s="18" t="n">
        <v>414.89708682</v>
      </c>
      <c r="F11" s="20" t="n">
        <v>12.253418</v>
      </c>
      <c r="G11" s="18" t="n">
        <v>419.10426978</v>
      </c>
      <c r="H11" s="20" t="n">
        <v>10.11709785</v>
      </c>
      <c r="I11" s="18" t="n">
        <v>425.7653392</v>
      </c>
      <c r="J11" s="20" t="n">
        <v>4.47996301</v>
      </c>
      <c r="K11" s="18" t="n">
        <v>442.07438794</v>
      </c>
      <c r="L11" s="20" t="n">
        <v>4.08703657</v>
      </c>
      <c r="M11" s="18" t="s">
        <v>481</v>
      </c>
      <c r="N11" s="20" t="s">
        <v>481</v>
      </c>
      <c r="O11" s="18" t="s">
        <v>481</v>
      </c>
      <c r="P11" s="20" t="s">
        <v>481</v>
      </c>
      <c r="Q11" s="18" t="s">
        <v>481</v>
      </c>
      <c r="R11" s="20" t="s">
        <v>481</v>
      </c>
      <c r="S11" s="18" t="s">
        <v>481</v>
      </c>
      <c r="T11" s="20" t="s">
        <v>481</v>
      </c>
      <c r="U11" s="18" t="n">
        <v>344.57838596</v>
      </c>
      <c r="V11" s="20" t="n">
        <v>19.24522888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458.01163427</v>
      </c>
      <c r="F23" s="20" t="n">
        <v>12.61027526</v>
      </c>
      <c r="G23" s="18" t="n">
        <v>479.56592627</v>
      </c>
      <c r="H23" s="20" t="n">
        <v>6.31691897</v>
      </c>
      <c r="I23" s="18" t="n">
        <v>484.96163439</v>
      </c>
      <c r="J23" s="20" t="n">
        <v>3.23061623</v>
      </c>
      <c r="K23" s="18" t="n">
        <v>490.03731365</v>
      </c>
      <c r="L23" s="20" t="n">
        <v>3.37281505</v>
      </c>
      <c r="M23" s="18" t="s">
        <v>481</v>
      </c>
      <c r="N23" s="20" t="s">
        <v>481</v>
      </c>
      <c r="O23" s="18" t="s">
        <v>481</v>
      </c>
      <c r="P23" s="20" t="s">
        <v>481</v>
      </c>
      <c r="Q23" s="18" t="s">
        <v>481</v>
      </c>
      <c r="R23" s="20" t="s">
        <v>481</v>
      </c>
      <c r="S23" s="18" t="s">
        <v>481</v>
      </c>
      <c r="T23" s="20" t="s">
        <v>481</v>
      </c>
      <c r="U23" s="18" t="n">
        <v>406.02231803</v>
      </c>
      <c r="V23" s="20" t="n">
        <v>22.60991316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464.98825187</v>
      </c>
      <c r="F29" s="20" t="n">
        <v>20.80365512</v>
      </c>
      <c r="G29" s="18" t="n">
        <v>496.26589644</v>
      </c>
      <c r="H29" s="20" t="n">
        <v>8.23340215</v>
      </c>
      <c r="I29" s="18" t="n">
        <v>518.51186502</v>
      </c>
      <c r="J29" s="20" t="n">
        <v>3.8954587</v>
      </c>
      <c r="K29" s="18" t="n">
        <v>516.69228937</v>
      </c>
      <c r="L29" s="20" t="n">
        <v>4.45619685</v>
      </c>
      <c r="M29" s="18" t="s">
        <v>481</v>
      </c>
      <c r="N29" s="20" t="s">
        <v>481</v>
      </c>
      <c r="O29" s="18" t="s">
        <v>481</v>
      </c>
      <c r="P29" s="20" t="s">
        <v>481</v>
      </c>
      <c r="Q29" s="18" t="n">
        <v>312.41250141</v>
      </c>
      <c r="R29" s="20" t="n">
        <v>62.61666854</v>
      </c>
      <c r="S29" s="18" t="s">
        <v>481</v>
      </c>
      <c r="T29" s="20" t="s">
        <v>481</v>
      </c>
      <c r="U29" s="18" t="n">
        <v>372.1942042</v>
      </c>
      <c r="V29" s="20" t="n">
        <v>30.84534232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474.74933452</v>
      </c>
      <c r="F32" s="20" t="n">
        <v>7.77856828</v>
      </c>
      <c r="G32" s="18" t="n">
        <v>481.40003984</v>
      </c>
      <c r="H32" s="20" t="n">
        <v>4.43120497</v>
      </c>
      <c r="I32" s="18" t="n">
        <v>481.89949175</v>
      </c>
      <c r="J32" s="20" t="n">
        <v>3.00944131</v>
      </c>
      <c r="K32" s="18" t="n">
        <v>510.24660811</v>
      </c>
      <c r="L32" s="20" t="n">
        <v>5.17565403</v>
      </c>
      <c r="M32" s="18" t="s">
        <v>481</v>
      </c>
      <c r="N32" s="20" t="s">
        <v>481</v>
      </c>
      <c r="O32" s="18" t="s">
        <v>481</v>
      </c>
      <c r="P32" s="20" t="s">
        <v>481</v>
      </c>
      <c r="Q32" s="18" t="s">
        <v>481</v>
      </c>
      <c r="R32" s="20" t="s">
        <v>481</v>
      </c>
      <c r="S32" s="18" t="s">
        <v>481</v>
      </c>
      <c r="T32" s="20" t="s">
        <v>481</v>
      </c>
      <c r="U32" s="18" t="n">
        <v>314.17625217</v>
      </c>
      <c r="V32" s="20" t="n">
        <v>30.66354002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387.59824586</v>
      </c>
      <c r="F34" s="20" t="n">
        <v>9.7157164</v>
      </c>
      <c r="G34" s="18" t="n">
        <v>427.37233265</v>
      </c>
      <c r="H34" s="20" t="n">
        <v>6.3369543</v>
      </c>
      <c r="I34" s="18" t="n">
        <v>445.81387138</v>
      </c>
      <c r="J34" s="20" t="n">
        <v>5.01615501</v>
      </c>
      <c r="K34" s="18" t="n">
        <v>490.06501837</v>
      </c>
      <c r="L34" s="20" t="n">
        <v>5.28631691</v>
      </c>
      <c r="M34" s="18" t="s">
        <v>481</v>
      </c>
      <c r="N34" s="20" t="s">
        <v>481</v>
      </c>
      <c r="O34" s="18" t="s">
        <v>481</v>
      </c>
      <c r="P34" s="20" t="s">
        <v>481</v>
      </c>
      <c r="Q34" s="18" t="n">
        <v>425.79595373</v>
      </c>
      <c r="R34" s="20" t="n">
        <v>68.66277131</v>
      </c>
      <c r="S34" s="18" t="s">
        <v>481</v>
      </c>
      <c r="T34" s="20" t="s">
        <v>481</v>
      </c>
      <c r="U34" s="18" t="n">
        <v>285.78199479</v>
      </c>
      <c r="V34" s="20" t="n">
        <v>21.61365085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422.44473538</v>
      </c>
      <c r="F36" s="20" t="n">
        <v>8.80423347</v>
      </c>
      <c r="G36" s="18" t="n">
        <v>457.22453592</v>
      </c>
      <c r="H36" s="20" t="n">
        <v>4.69123891</v>
      </c>
      <c r="I36" s="18" t="n">
        <v>464.09967008</v>
      </c>
      <c r="J36" s="20" t="n">
        <v>3.25751668</v>
      </c>
      <c r="K36" s="18" t="n">
        <v>489.00368402</v>
      </c>
      <c r="L36" s="20" t="n">
        <v>4.41458903</v>
      </c>
      <c r="M36" s="18" t="s">
        <v>481</v>
      </c>
      <c r="N36" s="20" t="s">
        <v>481</v>
      </c>
      <c r="O36" s="18" t="s">
        <v>481</v>
      </c>
      <c r="P36" s="20" t="s">
        <v>481</v>
      </c>
      <c r="Q36" s="18" t="s">
        <v>481</v>
      </c>
      <c r="R36" s="20" t="s">
        <v>481</v>
      </c>
      <c r="S36" s="18" t="s">
        <v>481</v>
      </c>
      <c r="T36" s="20" t="s">
        <v>481</v>
      </c>
      <c r="U36" s="18" t="n">
        <v>391.15826079</v>
      </c>
      <c r="V36" s="20" t="n">
        <v>24.45269089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430.69330646</v>
      </c>
      <c r="F41" s="20" t="n">
        <v>20.96907132</v>
      </c>
      <c r="G41" s="18" t="n">
        <v>471.4042491</v>
      </c>
      <c r="H41" s="20" t="n">
        <v>8.545775190000001</v>
      </c>
      <c r="I41" s="18" t="n">
        <v>477.06647298</v>
      </c>
      <c r="J41" s="20" t="n">
        <v>4.37124929</v>
      </c>
      <c r="K41" s="18" t="n">
        <v>502.05498602</v>
      </c>
      <c r="L41" s="20" t="n">
        <v>4.24205308</v>
      </c>
      <c r="M41" s="18" t="s">
        <v>481</v>
      </c>
      <c r="N41" s="20" t="s">
        <v>481</v>
      </c>
      <c r="O41" s="18" t="s">
        <v>481</v>
      </c>
      <c r="P41" s="20" t="s">
        <v>481</v>
      </c>
      <c r="Q41" s="18" t="n">
        <v>394.70031876</v>
      </c>
      <c r="R41" s="20" t="n">
        <v>62.09586627</v>
      </c>
      <c r="S41" s="18" t="s">
        <v>481</v>
      </c>
      <c r="T41" s="20" t="s">
        <v>481</v>
      </c>
      <c r="U41" s="18" t="n">
        <v>330.06827068</v>
      </c>
      <c r="V41" s="20" t="n">
        <v>25.61605404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(1248.0/B46*100)</f>
        <v/>
      </c>
      <c r="D46" s="19" t="n">
        <v>21893</v>
      </c>
      <c r="E46" s="18" t="n">
        <v>321.66557631</v>
      </c>
      <c r="F46" s="20" t="n">
        <v>10.86656225</v>
      </c>
      <c r="G46" s="18" t="n">
        <v>378.12536276</v>
      </c>
      <c r="H46" s="20" t="n">
        <v>13.12409908</v>
      </c>
      <c r="I46" s="18" t="n">
        <v>381.10640646</v>
      </c>
      <c r="J46" s="20" t="n">
        <v>4.52861326</v>
      </c>
      <c r="K46" s="18" t="n">
        <v>417.79895743</v>
      </c>
      <c r="L46" s="20" t="n">
        <v>4.08778274</v>
      </c>
      <c r="M46" s="18" t="s">
        <v>481</v>
      </c>
      <c r="N46" s="20" t="s">
        <v>481</v>
      </c>
      <c r="O46" s="18" t="s">
        <v>481</v>
      </c>
      <c r="P46" s="20" t="s">
        <v>481</v>
      </c>
      <c r="Q46" s="18" t="s">
        <v>481</v>
      </c>
      <c r="R46" s="20" t="s">
        <v>481</v>
      </c>
      <c r="S46" s="18" t="s">
        <v>481</v>
      </c>
      <c r="T46" s="20" t="s">
        <v>481</v>
      </c>
      <c r="U46" s="18" t="n">
        <v>313.61470951</v>
      </c>
      <c r="V46" s="20" t="n">
        <v>8.17635001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545.265217</v>
      </c>
      <c r="F48" s="20" t="n">
        <v>10.50094786</v>
      </c>
      <c r="G48" s="18" t="n">
        <v>569.6141924999999</v>
      </c>
      <c r="H48" s="20" t="n">
        <v>7.6306103</v>
      </c>
      <c r="I48" s="18" t="n">
        <v>549.53553813</v>
      </c>
      <c r="J48" s="20" t="n">
        <v>5.93412969</v>
      </c>
      <c r="K48" s="18" t="n">
        <v>598.0108277</v>
      </c>
      <c r="L48" s="20" t="n">
        <v>6.95752302</v>
      </c>
      <c r="M48" s="18" t="s">
        <v>481</v>
      </c>
      <c r="N48" s="20" t="s">
        <v>481</v>
      </c>
      <c r="O48" s="18" t="s">
        <v>481</v>
      </c>
      <c r="P48" s="20" t="s">
        <v>481</v>
      </c>
      <c r="Q48" s="18" t="s">
        <v>481</v>
      </c>
      <c r="R48" s="20" t="s">
        <v>481</v>
      </c>
      <c r="S48" s="18" t="s">
        <v>481</v>
      </c>
      <c r="T48" s="20" t="s">
        <v>481</v>
      </c>
      <c r="U48" s="18" t="n">
        <v>509.12286188</v>
      </c>
      <c r="V48" s="20" t="n">
        <v>48.71736103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406.80319148</v>
      </c>
      <c r="F61" s="20" t="n">
        <v>8.2989449</v>
      </c>
      <c r="G61" s="18" t="n">
        <v>427.41117364</v>
      </c>
      <c r="H61" s="20" t="n">
        <v>6.44308628</v>
      </c>
      <c r="I61" s="18" t="n">
        <v>446.30292638</v>
      </c>
      <c r="J61" s="20" t="n">
        <v>3.35194553</v>
      </c>
      <c r="K61" s="18" t="n">
        <v>468.88272598</v>
      </c>
      <c r="L61" s="20" t="n">
        <v>3.50409205</v>
      </c>
      <c r="M61" s="18" t="s">
        <v>481</v>
      </c>
      <c r="N61" s="20" t="s">
        <v>481</v>
      </c>
      <c r="O61" s="18" t="s">
        <v>481</v>
      </c>
      <c r="P61" s="20" t="s">
        <v>481</v>
      </c>
      <c r="Q61" s="18" t="s">
        <v>481</v>
      </c>
      <c r="R61" s="20" t="s">
        <v>481</v>
      </c>
      <c r="S61" s="18" t="s">
        <v>481</v>
      </c>
      <c r="T61" s="20" t="s">
        <v>481</v>
      </c>
      <c r="U61" s="18" t="n">
        <v>337.18286003</v>
      </c>
      <c r="V61" s="20" t="n">
        <v>16.59939005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(54.0/B67*100)</f>
        <v/>
      </c>
      <c r="D67" s="19" t="n">
        <v>6917</v>
      </c>
      <c r="E67" s="18" t="n">
        <v>346.0103441</v>
      </c>
      <c r="F67" s="20" t="n">
        <v>11.97758631</v>
      </c>
      <c r="G67" s="18" t="n">
        <v>411.45213353</v>
      </c>
      <c r="H67" s="20" t="n">
        <v>11.03683467</v>
      </c>
      <c r="I67" s="18" t="n">
        <v>393.82293563</v>
      </c>
      <c r="J67" s="20" t="n">
        <v>3.65292242</v>
      </c>
      <c r="K67" s="18" t="n">
        <v>414.54599639</v>
      </c>
      <c r="L67" s="20" t="n">
        <v>4.00888803</v>
      </c>
      <c r="M67" s="18" t="s">
        <v>481</v>
      </c>
      <c r="N67" s="20" t="s">
        <v>481</v>
      </c>
      <c r="O67" s="18" t="s">
        <v>481</v>
      </c>
      <c r="P67" s="20" t="s">
        <v>481</v>
      </c>
      <c r="Q67" s="18" t="s">
        <v>481</v>
      </c>
      <c r="R67" s="20" t="s">
        <v>481</v>
      </c>
      <c r="S67" s="18" t="s">
        <v>481</v>
      </c>
      <c r="T67" s="20" t="s">
        <v>481</v>
      </c>
      <c r="U67" s="18" t="n">
        <v>268.44277424</v>
      </c>
      <c r="V67" s="20" t="n">
        <v>11.37342164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484.70696818</v>
      </c>
      <c r="F70" s="20" t="n">
        <v>12.42984575</v>
      </c>
      <c r="G70" s="18" t="n">
        <v>500.39237755</v>
      </c>
      <c r="H70" s="20" t="n">
        <v>6.3394296</v>
      </c>
      <c r="I70" s="18" t="n">
        <v>512.58460718</v>
      </c>
      <c r="J70" s="20" t="n">
        <v>3.58486909</v>
      </c>
      <c r="K70" s="18" t="n">
        <v>530.2462333</v>
      </c>
      <c r="L70" s="20" t="n">
        <v>4.07815788</v>
      </c>
      <c r="M70" s="18" t="s">
        <v>481</v>
      </c>
      <c r="N70" s="20" t="s">
        <v>481</v>
      </c>
      <c r="O70" s="18" t="s">
        <v>481</v>
      </c>
      <c r="P70" s="20" t="s">
        <v>481</v>
      </c>
      <c r="Q70" s="18" t="s">
        <v>481</v>
      </c>
      <c r="R70" s="20" t="s">
        <v>481</v>
      </c>
      <c r="S70" s="18" t="s">
        <v>481</v>
      </c>
      <c r="T70" s="20" t="s">
        <v>481</v>
      </c>
      <c r="U70" s="18" t="n">
        <v>458.73906603</v>
      </c>
      <c r="V70" s="20" t="n">
        <v>14.51146674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712</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396.73983438</v>
      </c>
      <c r="F7" s="20" t="n">
        <v>14.60098177</v>
      </c>
      <c r="G7" s="18" t="n">
        <v>441.56286792</v>
      </c>
      <c r="H7" s="20" t="n">
        <v>7.55039217</v>
      </c>
      <c r="I7" s="18" t="n">
        <v>478.40681202</v>
      </c>
      <c r="J7" s="20" t="n">
        <v>2.33982062</v>
      </c>
      <c r="K7" s="18" t="n">
        <v>533.15468342</v>
      </c>
      <c r="L7" s="20" t="n">
        <v>2.17494379</v>
      </c>
      <c r="M7" s="18" t="s">
        <v>481</v>
      </c>
      <c r="N7" s="20" t="s">
        <v>481</v>
      </c>
      <c r="O7" s="18" t="s">
        <v>481</v>
      </c>
      <c r="P7" s="20" t="s">
        <v>481</v>
      </c>
      <c r="Q7" s="18" t="s">
        <v>481</v>
      </c>
      <c r="R7" s="20" t="s">
        <v>481</v>
      </c>
      <c r="S7" s="18" t="s">
        <v>481</v>
      </c>
      <c r="T7" s="20" t="s">
        <v>481</v>
      </c>
      <c r="U7" s="18" t="n">
        <v>375.75716242</v>
      </c>
      <c r="V7" s="20" t="n">
        <v>10.73083752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(68.0/B9*100)</f>
        <v/>
      </c>
      <c r="D9" s="19" t="n">
        <v>5607</v>
      </c>
      <c r="E9" s="18" t="n">
        <v>485.08412572</v>
      </c>
      <c r="F9" s="20" t="n">
        <v>15.30436357</v>
      </c>
      <c r="G9" s="18" t="n">
        <v>533.26718262</v>
      </c>
      <c r="H9" s="20" t="n">
        <v>6.29748851</v>
      </c>
      <c r="I9" s="18" t="n">
        <v>541.88842212</v>
      </c>
      <c r="J9" s="20" t="n">
        <v>3.46443268</v>
      </c>
      <c r="K9" s="18" t="n">
        <v>563.50880948</v>
      </c>
      <c r="L9" s="20" t="n">
        <v>4.63708936</v>
      </c>
      <c r="M9" s="18" t="s">
        <v>481</v>
      </c>
      <c r="N9" s="20" t="s">
        <v>481</v>
      </c>
      <c r="O9" s="18" t="s">
        <v>481</v>
      </c>
      <c r="P9" s="20" t="s">
        <v>481</v>
      </c>
      <c r="Q9" s="18" t="n">
        <v>363.74174124</v>
      </c>
      <c r="R9" s="20" t="n">
        <v>33.3778787</v>
      </c>
      <c r="S9" s="18" t="s">
        <v>481</v>
      </c>
      <c r="T9" s="20" t="s">
        <v>481</v>
      </c>
      <c r="U9" s="18" t="n">
        <v>439.64757125</v>
      </c>
      <c r="V9" s="20" t="n">
        <v>16.17682772</v>
      </c>
    </row>
    <row r="10" spans="1:22">
      <c r="A10" s="15" t="s">
        <v>485</v>
      </c>
      <c r="B10" s="17" t="n">
        <v>13082</v>
      </c>
      <c r="C10" s="18">
        <f>(319.0/B10*100)</f>
        <v/>
      </c>
      <c r="D10" s="19" t="n">
        <v>12763</v>
      </c>
      <c r="E10" s="18" t="n">
        <v>500.68434811</v>
      </c>
      <c r="F10" s="20" t="n">
        <v>18.68002292</v>
      </c>
      <c r="G10" s="18" t="n">
        <v>497.1813931</v>
      </c>
      <c r="H10" s="20" t="n">
        <v>15.24851979</v>
      </c>
      <c r="I10" s="18" t="n">
        <v>510.22612219</v>
      </c>
      <c r="J10" s="20" t="n">
        <v>5.42819157</v>
      </c>
      <c r="K10" s="18" t="n">
        <v>558.33357748</v>
      </c>
      <c r="L10" s="20" t="n">
        <v>5.1741208</v>
      </c>
      <c r="M10" s="18" t="s">
        <v>481</v>
      </c>
      <c r="N10" s="20" t="s">
        <v>481</v>
      </c>
      <c r="O10" s="18" t="s">
        <v>481</v>
      </c>
      <c r="P10" s="20" t="s">
        <v>481</v>
      </c>
      <c r="Q10" s="18" t="s">
        <v>481</v>
      </c>
      <c r="R10" s="20" t="s">
        <v>481</v>
      </c>
      <c r="S10" s="18" t="s">
        <v>481</v>
      </c>
      <c r="T10" s="20" t="s">
        <v>481</v>
      </c>
      <c r="U10" s="18" t="n">
        <v>418.60040008</v>
      </c>
      <c r="V10" s="20" t="n">
        <v>20.87607333</v>
      </c>
    </row>
    <row r="11" spans="1:22">
      <c r="A11" s="15" t="s">
        <v>486</v>
      </c>
      <c r="B11" s="17" t="n">
        <v>7053</v>
      </c>
      <c r="C11" s="18">
        <f>(50.0/B11*100)</f>
        <v/>
      </c>
      <c r="D11" s="19" t="n">
        <v>7003</v>
      </c>
      <c r="E11" s="18" t="n">
        <v>405.85846407</v>
      </c>
      <c r="F11" s="20" t="n">
        <v>12.10293526</v>
      </c>
      <c r="G11" s="18" t="n">
        <v>387.43163693</v>
      </c>
      <c r="H11" s="20" t="n">
        <v>18.15884596</v>
      </c>
      <c r="I11" s="18" t="n">
        <v>413.81244936</v>
      </c>
      <c r="J11" s="20" t="n">
        <v>4.8680105</v>
      </c>
      <c r="K11" s="18" t="n">
        <v>445.07745949</v>
      </c>
      <c r="L11" s="20" t="n">
        <v>4.3223299</v>
      </c>
      <c r="M11" s="18" t="s">
        <v>481</v>
      </c>
      <c r="N11" s="20" t="s">
        <v>481</v>
      </c>
      <c r="O11" s="18" t="s">
        <v>481</v>
      </c>
      <c r="P11" s="20" t="s">
        <v>481</v>
      </c>
      <c r="Q11" s="18" t="s">
        <v>481</v>
      </c>
      <c r="R11" s="20" t="s">
        <v>481</v>
      </c>
      <c r="S11" s="18" t="s">
        <v>481</v>
      </c>
      <c r="T11" s="20" t="s">
        <v>481</v>
      </c>
      <c r="U11" s="18" t="n">
        <v>374.54937716</v>
      </c>
      <c r="V11" s="20" t="n">
        <v>15.02892509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438.83398426</v>
      </c>
      <c r="F23" s="20" t="n">
        <v>18.62708187</v>
      </c>
      <c r="G23" s="18" t="n">
        <v>453.39383393</v>
      </c>
      <c r="H23" s="20" t="n">
        <v>10.85113787</v>
      </c>
      <c r="I23" s="18" t="n">
        <v>476.96985646</v>
      </c>
      <c r="J23" s="20" t="n">
        <v>3.26916792</v>
      </c>
      <c r="K23" s="18" t="n">
        <v>497.09636784</v>
      </c>
      <c r="L23" s="20" t="n">
        <v>3.11724603</v>
      </c>
      <c r="M23" s="18" t="s">
        <v>481</v>
      </c>
      <c r="N23" s="20" t="s">
        <v>481</v>
      </c>
      <c r="O23" s="18" t="s">
        <v>481</v>
      </c>
      <c r="P23" s="20" t="s">
        <v>481</v>
      </c>
      <c r="Q23" s="18" t="s">
        <v>481</v>
      </c>
      <c r="R23" s="20" t="s">
        <v>481</v>
      </c>
      <c r="S23" s="18" t="s">
        <v>481</v>
      </c>
      <c r="T23" s="20" t="s">
        <v>481</v>
      </c>
      <c r="U23" s="18" t="n">
        <v>435.89502672</v>
      </c>
      <c r="V23" s="20" t="n">
        <v>16.25964508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428.12119275</v>
      </c>
      <c r="F29" s="20" t="n">
        <v>26.40539885</v>
      </c>
      <c r="G29" s="18" t="n">
        <v>484.87941711</v>
      </c>
      <c r="H29" s="20" t="n">
        <v>9.32601839</v>
      </c>
      <c r="I29" s="18" t="n">
        <v>510.39954646</v>
      </c>
      <c r="J29" s="20" t="n">
        <v>3.76583514</v>
      </c>
      <c r="K29" s="18" t="n">
        <v>534.25567741</v>
      </c>
      <c r="L29" s="20" t="n">
        <v>4.98469505</v>
      </c>
      <c r="M29" s="18" t="s">
        <v>481</v>
      </c>
      <c r="N29" s="20" t="s">
        <v>481</v>
      </c>
      <c r="O29" s="18" t="s">
        <v>481</v>
      </c>
      <c r="P29" s="20" t="s">
        <v>481</v>
      </c>
      <c r="Q29" s="18" t="n">
        <v>312.41250141</v>
      </c>
      <c r="R29" s="20" t="n">
        <v>62.61666854</v>
      </c>
      <c r="S29" s="18" t="s">
        <v>481</v>
      </c>
      <c r="T29" s="20" t="s">
        <v>481</v>
      </c>
      <c r="U29" s="18" t="n">
        <v>417.80260579</v>
      </c>
      <c r="V29" s="20" t="n">
        <v>28.83806003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451.66831979</v>
      </c>
      <c r="F32" s="20" t="n">
        <v>11.23261479</v>
      </c>
      <c r="G32" s="18" t="n">
        <v>463.36962938</v>
      </c>
      <c r="H32" s="20" t="n">
        <v>4.56689937</v>
      </c>
      <c r="I32" s="18" t="n">
        <v>477.47699239</v>
      </c>
      <c r="J32" s="20" t="n">
        <v>3.29458218</v>
      </c>
      <c r="K32" s="18" t="n">
        <v>516.09707336</v>
      </c>
      <c r="L32" s="20" t="n">
        <v>4.35612481</v>
      </c>
      <c r="M32" s="18" t="s">
        <v>481</v>
      </c>
      <c r="N32" s="20" t="s">
        <v>481</v>
      </c>
      <c r="O32" s="18" t="s">
        <v>481</v>
      </c>
      <c r="P32" s="20" t="s">
        <v>481</v>
      </c>
      <c r="Q32" s="18" t="s">
        <v>481</v>
      </c>
      <c r="R32" s="20" t="s">
        <v>481</v>
      </c>
      <c r="S32" s="18" t="s">
        <v>481</v>
      </c>
      <c r="T32" s="20" t="s">
        <v>481</v>
      </c>
      <c r="U32" s="18" t="n">
        <v>405.86669394</v>
      </c>
      <c r="V32" s="20" t="n">
        <v>25.32634051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379.76740966</v>
      </c>
      <c r="F34" s="20" t="n">
        <v>13.40757685</v>
      </c>
      <c r="G34" s="18" t="n">
        <v>391.8930395</v>
      </c>
      <c r="H34" s="20" t="n">
        <v>10.86269812</v>
      </c>
      <c r="I34" s="18" t="n">
        <v>432.53237563</v>
      </c>
      <c r="J34" s="20" t="n">
        <v>4.8222332</v>
      </c>
      <c r="K34" s="18" t="n">
        <v>482.07087608</v>
      </c>
      <c r="L34" s="20" t="n">
        <v>4.21153459</v>
      </c>
      <c r="M34" s="18" t="s">
        <v>481</v>
      </c>
      <c r="N34" s="20" t="s">
        <v>481</v>
      </c>
      <c r="O34" s="18" t="s">
        <v>481</v>
      </c>
      <c r="P34" s="20" t="s">
        <v>481</v>
      </c>
      <c r="Q34" s="18" t="n">
        <v>425.79595373</v>
      </c>
      <c r="R34" s="20" t="n">
        <v>68.66277131</v>
      </c>
      <c r="S34" s="18" t="s">
        <v>481</v>
      </c>
      <c r="T34" s="20" t="s">
        <v>481</v>
      </c>
      <c r="U34" s="18" t="n">
        <v>299.72202954</v>
      </c>
      <c r="V34" s="20" t="n">
        <v>18.49883849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381.86377089</v>
      </c>
      <c r="F36" s="20" t="n">
        <v>14.9731475</v>
      </c>
      <c r="G36" s="18" t="n">
        <v>430.78717027</v>
      </c>
      <c r="H36" s="20" t="n">
        <v>8.900171569999999</v>
      </c>
      <c r="I36" s="18" t="n">
        <v>449.28736136</v>
      </c>
      <c r="J36" s="20" t="n">
        <v>3.5802795</v>
      </c>
      <c r="K36" s="18" t="n">
        <v>490.39941908</v>
      </c>
      <c r="L36" s="20" t="n">
        <v>3.3996437</v>
      </c>
      <c r="M36" s="18" t="s">
        <v>481</v>
      </c>
      <c r="N36" s="20" t="s">
        <v>481</v>
      </c>
      <c r="O36" s="18" t="s">
        <v>481</v>
      </c>
      <c r="P36" s="20" t="s">
        <v>481</v>
      </c>
      <c r="Q36" s="18" t="s">
        <v>481</v>
      </c>
      <c r="R36" s="20" t="s">
        <v>481</v>
      </c>
      <c r="S36" s="18" t="s">
        <v>481</v>
      </c>
      <c r="T36" s="20" t="s">
        <v>481</v>
      </c>
      <c r="U36" s="18" t="n">
        <v>386.03895834</v>
      </c>
      <c r="V36" s="20" t="n">
        <v>16.33276639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426.15959572</v>
      </c>
      <c r="F41" s="20" t="n">
        <v>19.45092042</v>
      </c>
      <c r="G41" s="18" t="n">
        <v>467.01796857</v>
      </c>
      <c r="H41" s="20" t="n">
        <v>14.27125646</v>
      </c>
      <c r="I41" s="18" t="n">
        <v>470.65590245</v>
      </c>
      <c r="J41" s="20" t="n">
        <v>4.05963423</v>
      </c>
      <c r="K41" s="18" t="n">
        <v>501.50264341</v>
      </c>
      <c r="L41" s="20" t="n">
        <v>4.22297228</v>
      </c>
      <c r="M41" s="18" t="s">
        <v>481</v>
      </c>
      <c r="N41" s="20" t="s">
        <v>481</v>
      </c>
      <c r="O41" s="18" t="s">
        <v>481</v>
      </c>
      <c r="P41" s="20" t="s">
        <v>481</v>
      </c>
      <c r="Q41" s="18" t="n">
        <v>394.70031876</v>
      </c>
      <c r="R41" s="20" t="n">
        <v>62.09586627</v>
      </c>
      <c r="S41" s="18" t="s">
        <v>481</v>
      </c>
      <c r="T41" s="20" t="s">
        <v>481</v>
      </c>
      <c r="U41" s="18" t="n">
        <v>357.01768442</v>
      </c>
      <c r="V41" s="20" t="n">
        <v>25.92152623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(1248.0/B46*100)</f>
        <v/>
      </c>
      <c r="D46" s="19" t="n">
        <v>21893</v>
      </c>
      <c r="E46" s="18" t="n">
        <v>311.94041009</v>
      </c>
      <c r="F46" s="20" t="n">
        <v>12.96617737</v>
      </c>
      <c r="G46" s="18" t="n">
        <v>353.96153476</v>
      </c>
      <c r="H46" s="20" t="n">
        <v>14.32501417</v>
      </c>
      <c r="I46" s="18" t="n">
        <v>378.82792854</v>
      </c>
      <c r="J46" s="20" t="n">
        <v>4.25126721</v>
      </c>
      <c r="K46" s="18" t="n">
        <v>417.72714154</v>
      </c>
      <c r="L46" s="20" t="n">
        <v>4.07936683</v>
      </c>
      <c r="M46" s="18" t="s">
        <v>481</v>
      </c>
      <c r="N46" s="20" t="s">
        <v>481</v>
      </c>
      <c r="O46" s="18" t="s">
        <v>481</v>
      </c>
      <c r="P46" s="20" t="s">
        <v>481</v>
      </c>
      <c r="Q46" s="18" t="s">
        <v>481</v>
      </c>
      <c r="R46" s="20" t="s">
        <v>481</v>
      </c>
      <c r="S46" s="18" t="s">
        <v>481</v>
      </c>
      <c r="T46" s="20" t="s">
        <v>481</v>
      </c>
      <c r="U46" s="18" t="n">
        <v>315.21471134</v>
      </c>
      <c r="V46" s="20" t="n">
        <v>7.37418915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512.12366161</v>
      </c>
      <c r="F48" s="20" t="n">
        <v>20.46425077</v>
      </c>
      <c r="G48" s="18" t="n">
        <v>566.02063193</v>
      </c>
      <c r="H48" s="20" t="n">
        <v>14.91814049</v>
      </c>
      <c r="I48" s="18" t="n">
        <v>545.7555345</v>
      </c>
      <c r="J48" s="20" t="n">
        <v>6.0387008</v>
      </c>
      <c r="K48" s="18" t="n">
        <v>589.93765128</v>
      </c>
      <c r="L48" s="20" t="n">
        <v>6.76896934</v>
      </c>
      <c r="M48" s="18" t="s">
        <v>481</v>
      </c>
      <c r="N48" s="20" t="s">
        <v>481</v>
      </c>
      <c r="O48" s="18" t="s">
        <v>481</v>
      </c>
      <c r="P48" s="20" t="s">
        <v>481</v>
      </c>
      <c r="Q48" s="18" t="s">
        <v>481</v>
      </c>
      <c r="R48" s="20" t="s">
        <v>481</v>
      </c>
      <c r="S48" s="18" t="s">
        <v>481</v>
      </c>
      <c r="T48" s="20" t="s">
        <v>481</v>
      </c>
      <c r="U48" s="18" t="n">
        <v>506.81338641</v>
      </c>
      <c r="V48" s="20" t="n">
        <v>36.7165288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385.24776237</v>
      </c>
      <c r="F61" s="20" t="n">
        <v>9.948174290000001</v>
      </c>
      <c r="G61" s="18" t="n">
        <v>399.35590531</v>
      </c>
      <c r="H61" s="20" t="n">
        <v>7.63320395</v>
      </c>
      <c r="I61" s="18" t="n">
        <v>428.41582383</v>
      </c>
      <c r="J61" s="20" t="n">
        <v>3.01858118</v>
      </c>
      <c r="K61" s="18" t="n">
        <v>470.51759076</v>
      </c>
      <c r="L61" s="20" t="n">
        <v>3.48943605</v>
      </c>
      <c r="M61" s="18" t="s">
        <v>481</v>
      </c>
      <c r="N61" s="20" t="s">
        <v>481</v>
      </c>
      <c r="O61" s="18" t="s">
        <v>481</v>
      </c>
      <c r="P61" s="20" t="s">
        <v>481</v>
      </c>
      <c r="Q61" s="18" t="s">
        <v>481</v>
      </c>
      <c r="R61" s="20" t="s">
        <v>481</v>
      </c>
      <c r="S61" s="18" t="s">
        <v>481</v>
      </c>
      <c r="T61" s="20" t="s">
        <v>481</v>
      </c>
      <c r="U61" s="18" t="n">
        <v>361.82050598</v>
      </c>
      <c r="V61" s="20" t="n">
        <v>14.81375805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(54.0/B67*100)</f>
        <v/>
      </c>
      <c r="D67" s="19" t="n">
        <v>6917</v>
      </c>
      <c r="E67" s="18" t="n">
        <v>365.57891896</v>
      </c>
      <c r="F67" s="20" t="n">
        <v>12.93474071</v>
      </c>
      <c r="G67" s="18" t="n">
        <v>326.47331509</v>
      </c>
      <c r="H67" s="20" t="n">
        <v>11.62642094</v>
      </c>
      <c r="I67" s="18" t="n">
        <v>383.02816223</v>
      </c>
      <c r="J67" s="20" t="n">
        <v>3.85553023</v>
      </c>
      <c r="K67" s="18" t="n">
        <v>422.98431446</v>
      </c>
      <c r="L67" s="20" t="n">
        <v>3.90083109</v>
      </c>
      <c r="M67" s="18" t="s">
        <v>481</v>
      </c>
      <c r="N67" s="20" t="s">
        <v>481</v>
      </c>
      <c r="O67" s="18" t="s">
        <v>481</v>
      </c>
      <c r="P67" s="20" t="s">
        <v>481</v>
      </c>
      <c r="Q67" s="18" t="s">
        <v>481</v>
      </c>
      <c r="R67" s="20" t="s">
        <v>481</v>
      </c>
      <c r="S67" s="18" t="s">
        <v>481</v>
      </c>
      <c r="T67" s="20" t="s">
        <v>481</v>
      </c>
      <c r="U67" s="18" t="n">
        <v>267.2317441</v>
      </c>
      <c r="V67" s="20" t="n">
        <v>11.5613387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495.48566925</v>
      </c>
      <c r="F70" s="20" t="n">
        <v>16.7362566</v>
      </c>
      <c r="G70" s="18" t="n">
        <v>467.20448775</v>
      </c>
      <c r="H70" s="20" t="n">
        <v>10.5863082</v>
      </c>
      <c r="I70" s="18" t="n">
        <v>505.56194645</v>
      </c>
      <c r="J70" s="20" t="n">
        <v>3.76635881</v>
      </c>
      <c r="K70" s="18" t="n">
        <v>535.0689046700001</v>
      </c>
      <c r="L70" s="20" t="n">
        <v>3.829532</v>
      </c>
      <c r="M70" s="18" t="s">
        <v>481</v>
      </c>
      <c r="N70" s="20" t="s">
        <v>481</v>
      </c>
      <c r="O70" s="18" t="s">
        <v>481</v>
      </c>
      <c r="P70" s="20" t="s">
        <v>481</v>
      </c>
      <c r="Q70" s="18" t="s">
        <v>481</v>
      </c>
      <c r="R70" s="20" t="s">
        <v>481</v>
      </c>
      <c r="S70" s="18" t="s">
        <v>481</v>
      </c>
      <c r="T70" s="20" t="s">
        <v>481</v>
      </c>
      <c r="U70" s="18" t="n">
        <v>475.71490065</v>
      </c>
      <c r="V70" s="20" t="n">
        <v>14.6275061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713</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464.74916671</v>
      </c>
      <c r="F7" s="20" t="n">
        <v>12.03968156</v>
      </c>
      <c r="G7" s="18" t="n">
        <v>514.4633168300001</v>
      </c>
      <c r="H7" s="20" t="n">
        <v>3.1216689</v>
      </c>
      <c r="I7" s="18" t="n">
        <v>496.44512369</v>
      </c>
      <c r="J7" s="20" t="n">
        <v>2.5133391</v>
      </c>
      <c r="K7" s="18" t="n">
        <v>515.88678767</v>
      </c>
      <c r="L7" s="20" t="n">
        <v>2.48412783</v>
      </c>
      <c r="M7" s="18" t="s">
        <v>481</v>
      </c>
      <c r="N7" s="20" t="s">
        <v>481</v>
      </c>
      <c r="O7" s="18" t="s">
        <v>481</v>
      </c>
      <c r="P7" s="20" t="s">
        <v>481</v>
      </c>
      <c r="Q7" s="18" t="s">
        <v>481</v>
      </c>
      <c r="R7" s="20" t="s">
        <v>481</v>
      </c>
      <c r="S7" s="18" t="s">
        <v>481</v>
      </c>
      <c r="T7" s="20" t="s">
        <v>481</v>
      </c>
      <c r="U7" s="18" t="n">
        <v>383.28027842</v>
      </c>
      <c r="V7" s="20" t="n">
        <v>10.32500492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(68.0/B9*100)</f>
        <v/>
      </c>
      <c r="D9" s="19" t="n">
        <v>5607</v>
      </c>
      <c r="E9" s="18" t="n">
        <v>543.02786076</v>
      </c>
      <c r="F9" s="20" t="n">
        <v>4.61565532</v>
      </c>
      <c r="G9" s="18" t="n">
        <v>552.88942227</v>
      </c>
      <c r="H9" s="20" t="n">
        <v>3.00465668</v>
      </c>
      <c r="I9" s="18" t="n">
        <v>545.37108668</v>
      </c>
      <c r="J9" s="20" t="n">
        <v>4.6505058</v>
      </c>
      <c r="K9" s="18" t="n">
        <v>533.35047204</v>
      </c>
      <c r="L9" s="20" t="n">
        <v>10.34204649</v>
      </c>
      <c r="M9" s="18" t="s">
        <v>481</v>
      </c>
      <c r="N9" s="20" t="s">
        <v>481</v>
      </c>
      <c r="O9" s="18" t="s">
        <v>481</v>
      </c>
      <c r="P9" s="20" t="s">
        <v>481</v>
      </c>
      <c r="Q9" s="18" t="n">
        <v>363.74174124</v>
      </c>
      <c r="R9" s="20" t="n">
        <v>33.3778787</v>
      </c>
      <c r="S9" s="18" t="s">
        <v>481</v>
      </c>
      <c r="T9" s="20" t="s">
        <v>481</v>
      </c>
      <c r="U9" s="18" t="n">
        <v>421.09497142</v>
      </c>
      <c r="V9" s="20" t="n">
        <v>16.52922191</v>
      </c>
    </row>
    <row r="10" spans="1:22">
      <c r="A10" s="15" t="s">
        <v>485</v>
      </c>
      <c r="B10" s="17" t="n">
        <v>13082</v>
      </c>
      <c r="C10" s="18">
        <f>(319.0/B10*100)</f>
        <v/>
      </c>
      <c r="D10" s="19" t="n">
        <v>12763</v>
      </c>
      <c r="E10" s="18" t="n">
        <v>503.02548326</v>
      </c>
      <c r="F10" s="20" t="n">
        <v>15.41719276</v>
      </c>
      <c r="G10" s="18" t="n">
        <v>530.29043342</v>
      </c>
      <c r="H10" s="20" t="n">
        <v>6.59951024</v>
      </c>
      <c r="I10" s="18" t="n">
        <v>521.09191935</v>
      </c>
      <c r="J10" s="20" t="n">
        <v>5.61398883</v>
      </c>
      <c r="K10" s="18" t="n">
        <v>550.9093508</v>
      </c>
      <c r="L10" s="20" t="n">
        <v>5.09909449</v>
      </c>
      <c r="M10" s="18" t="s">
        <v>481</v>
      </c>
      <c r="N10" s="20" t="s">
        <v>481</v>
      </c>
      <c r="O10" s="18" t="s">
        <v>481</v>
      </c>
      <c r="P10" s="20" t="s">
        <v>481</v>
      </c>
      <c r="Q10" s="18" t="s">
        <v>481</v>
      </c>
      <c r="R10" s="20" t="s">
        <v>481</v>
      </c>
      <c r="S10" s="18" t="s">
        <v>481</v>
      </c>
      <c r="T10" s="20" t="s">
        <v>481</v>
      </c>
      <c r="U10" s="18" t="n">
        <v>441.41279727</v>
      </c>
      <c r="V10" s="20" t="n">
        <v>19.36071717</v>
      </c>
    </row>
    <row r="11" spans="1:22">
      <c r="A11" s="15" t="s">
        <v>486</v>
      </c>
      <c r="B11" s="17" t="n">
        <v>7053</v>
      </c>
      <c r="C11" s="18">
        <f>(50.0/B11*100)</f>
        <v/>
      </c>
      <c r="D11" s="19" t="n">
        <v>7003</v>
      </c>
      <c r="E11" s="18" t="n">
        <v>418.47355076</v>
      </c>
      <c r="F11" s="20" t="n">
        <v>10.64118234</v>
      </c>
      <c r="G11" s="18" t="n">
        <v>435.41270484</v>
      </c>
      <c r="H11" s="20" t="n">
        <v>6.33017088</v>
      </c>
      <c r="I11" s="18" t="n">
        <v>430.91017747</v>
      </c>
      <c r="J11" s="20" t="n">
        <v>4.52155023</v>
      </c>
      <c r="K11" s="18" t="n">
        <v>436.58626616</v>
      </c>
      <c r="L11" s="20" t="n">
        <v>4.11591153</v>
      </c>
      <c r="M11" s="18" t="s">
        <v>481</v>
      </c>
      <c r="N11" s="20" t="s">
        <v>481</v>
      </c>
      <c r="O11" s="18" t="s">
        <v>481</v>
      </c>
      <c r="P11" s="20" t="s">
        <v>481</v>
      </c>
      <c r="Q11" s="18" t="s">
        <v>481</v>
      </c>
      <c r="R11" s="20" t="s">
        <v>481</v>
      </c>
      <c r="S11" s="18" t="s">
        <v>481</v>
      </c>
      <c r="T11" s="20" t="s">
        <v>481</v>
      </c>
      <c r="U11" s="18" t="n">
        <v>357.46051397</v>
      </c>
      <c r="V11" s="20" t="n">
        <v>14.94453752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479.91399301</v>
      </c>
      <c r="F23" s="20" t="n">
        <v>5.12990025</v>
      </c>
      <c r="G23" s="18" t="n">
        <v>489.03082848</v>
      </c>
      <c r="H23" s="20" t="n">
        <v>3.95570045</v>
      </c>
      <c r="I23" s="18" t="n">
        <v>483.75979178</v>
      </c>
      <c r="J23" s="20" t="n">
        <v>4.08124099</v>
      </c>
      <c r="K23" s="18" t="n">
        <v>486.75421741</v>
      </c>
      <c r="L23" s="20" t="n">
        <v>4.29826649</v>
      </c>
      <c r="M23" s="18" t="s">
        <v>481</v>
      </c>
      <c r="N23" s="20" t="s">
        <v>481</v>
      </c>
      <c r="O23" s="18" t="s">
        <v>481</v>
      </c>
      <c r="P23" s="20" t="s">
        <v>481</v>
      </c>
      <c r="Q23" s="18" t="s">
        <v>481</v>
      </c>
      <c r="R23" s="20" t="s">
        <v>481</v>
      </c>
      <c r="S23" s="18" t="s">
        <v>481</v>
      </c>
      <c r="T23" s="20" t="s">
        <v>481</v>
      </c>
      <c r="U23" s="18" t="n">
        <v>416.50712334</v>
      </c>
      <c r="V23" s="20" t="n">
        <v>19.36768736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504.04571117</v>
      </c>
      <c r="F29" s="20" t="n">
        <v>5.69767623</v>
      </c>
      <c r="G29" s="18" t="n">
        <v>515.65034694</v>
      </c>
      <c r="H29" s="20" t="n">
        <v>3.41026931</v>
      </c>
      <c r="I29" s="18" t="n">
        <v>519.16428132</v>
      </c>
      <c r="J29" s="20" t="n">
        <v>5.27645809</v>
      </c>
      <c r="K29" s="18" t="n">
        <v>521.43224661</v>
      </c>
      <c r="L29" s="20" t="n">
        <v>7.39621308</v>
      </c>
      <c r="M29" s="18" t="s">
        <v>481</v>
      </c>
      <c r="N29" s="20" t="s">
        <v>481</v>
      </c>
      <c r="O29" s="18" t="s">
        <v>481</v>
      </c>
      <c r="P29" s="20" t="s">
        <v>481</v>
      </c>
      <c r="Q29" s="18" t="n">
        <v>312.41250141</v>
      </c>
      <c r="R29" s="20" t="n">
        <v>62.61666854</v>
      </c>
      <c r="S29" s="18" t="s">
        <v>481</v>
      </c>
      <c r="T29" s="20" t="s">
        <v>481</v>
      </c>
      <c r="U29" s="18" t="n">
        <v>377.964028</v>
      </c>
      <c r="V29" s="20" t="n">
        <v>28.72287735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491.28757436</v>
      </c>
      <c r="F32" s="20" t="n">
        <v>7.51768814</v>
      </c>
      <c r="G32" s="18" t="n">
        <v>486.80443354</v>
      </c>
      <c r="H32" s="20" t="n">
        <v>3.59388502</v>
      </c>
      <c r="I32" s="18" t="n">
        <v>481.36886637</v>
      </c>
      <c r="J32" s="20" t="n">
        <v>3.97093464</v>
      </c>
      <c r="K32" s="18" t="n">
        <v>493.72393899</v>
      </c>
      <c r="L32" s="20" t="n">
        <v>4.13740634</v>
      </c>
      <c r="M32" s="18" t="s">
        <v>481</v>
      </c>
      <c r="N32" s="20" t="s">
        <v>481</v>
      </c>
      <c r="O32" s="18" t="s">
        <v>481</v>
      </c>
      <c r="P32" s="20" t="s">
        <v>481</v>
      </c>
      <c r="Q32" s="18" t="s">
        <v>481</v>
      </c>
      <c r="R32" s="20" t="s">
        <v>481</v>
      </c>
      <c r="S32" s="18" t="s">
        <v>481</v>
      </c>
      <c r="T32" s="20" t="s">
        <v>481</v>
      </c>
      <c r="U32" s="18" t="n">
        <v>400.27438577</v>
      </c>
      <c r="V32" s="20" t="n">
        <v>21.43234247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409.44543872</v>
      </c>
      <c r="F34" s="20" t="n">
        <v>11.11900021</v>
      </c>
      <c r="G34" s="18" t="n">
        <v>449.85914238</v>
      </c>
      <c r="H34" s="20" t="n">
        <v>6.33466729</v>
      </c>
      <c r="I34" s="18" t="n">
        <v>447.94630958</v>
      </c>
      <c r="J34" s="20" t="n">
        <v>4.59696912</v>
      </c>
      <c r="K34" s="18" t="n">
        <v>460.25401744</v>
      </c>
      <c r="L34" s="20" t="n">
        <v>5.28773517</v>
      </c>
      <c r="M34" s="18" t="s">
        <v>481</v>
      </c>
      <c r="N34" s="20" t="s">
        <v>481</v>
      </c>
      <c r="O34" s="18" t="s">
        <v>481</v>
      </c>
      <c r="P34" s="20" t="s">
        <v>481</v>
      </c>
      <c r="Q34" s="18" t="n">
        <v>425.79595373</v>
      </c>
      <c r="R34" s="20" t="n">
        <v>68.66277131</v>
      </c>
      <c r="S34" s="18" t="s">
        <v>481</v>
      </c>
      <c r="T34" s="20" t="s">
        <v>481</v>
      </c>
      <c r="U34" s="18" t="n">
        <v>305.91931198</v>
      </c>
      <c r="V34" s="20" t="n">
        <v>17.32902198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443.74301171</v>
      </c>
      <c r="F36" s="20" t="n">
        <v>6.81609676</v>
      </c>
      <c r="G36" s="18" t="n">
        <v>466.97464717</v>
      </c>
      <c r="H36" s="20" t="n">
        <v>4.26307378</v>
      </c>
      <c r="I36" s="18" t="n">
        <v>470.19755067</v>
      </c>
      <c r="J36" s="20" t="n">
        <v>3.80480924</v>
      </c>
      <c r="K36" s="18" t="n">
        <v>480.24806082</v>
      </c>
      <c r="L36" s="20" t="n">
        <v>4.35731984</v>
      </c>
      <c r="M36" s="18" t="s">
        <v>481</v>
      </c>
      <c r="N36" s="20" t="s">
        <v>481</v>
      </c>
      <c r="O36" s="18" t="s">
        <v>481</v>
      </c>
      <c r="P36" s="20" t="s">
        <v>481</v>
      </c>
      <c r="Q36" s="18" t="s">
        <v>481</v>
      </c>
      <c r="R36" s="20" t="s">
        <v>481</v>
      </c>
      <c r="S36" s="18" t="s">
        <v>481</v>
      </c>
      <c r="T36" s="20" t="s">
        <v>481</v>
      </c>
      <c r="U36" s="18" t="n">
        <v>385.47521424</v>
      </c>
      <c r="V36" s="20" t="n">
        <v>21.56842054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450.87890347</v>
      </c>
      <c r="F41" s="20" t="n">
        <v>20.28397122</v>
      </c>
      <c r="G41" s="18" t="n">
        <v>497.46833753</v>
      </c>
      <c r="H41" s="20" t="n">
        <v>7.87511197</v>
      </c>
      <c r="I41" s="18" t="n">
        <v>483.18598105</v>
      </c>
      <c r="J41" s="20" t="n">
        <v>4.32976719</v>
      </c>
      <c r="K41" s="18" t="n">
        <v>494.54509015</v>
      </c>
      <c r="L41" s="20" t="n">
        <v>3.98916993</v>
      </c>
      <c r="M41" s="18" t="s">
        <v>481</v>
      </c>
      <c r="N41" s="20" t="s">
        <v>481</v>
      </c>
      <c r="O41" s="18" t="s">
        <v>481</v>
      </c>
      <c r="P41" s="20" t="s">
        <v>481</v>
      </c>
      <c r="Q41" s="18" t="n">
        <v>394.70031876</v>
      </c>
      <c r="R41" s="20" t="n">
        <v>62.09586627</v>
      </c>
      <c r="S41" s="18" t="s">
        <v>481</v>
      </c>
      <c r="T41" s="20" t="s">
        <v>481</v>
      </c>
      <c r="U41" s="18" t="n">
        <v>369.43908693</v>
      </c>
      <c r="V41" s="20" t="n">
        <v>21.29530798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(1248.0/B46*100)</f>
        <v/>
      </c>
      <c r="D46" s="19" t="n">
        <v>21893</v>
      </c>
      <c r="E46" s="18" t="n">
        <v>391.11414766</v>
      </c>
      <c r="F46" s="20" t="n">
        <v>7.80189925</v>
      </c>
      <c r="G46" s="18" t="n">
        <v>411.94750652</v>
      </c>
      <c r="H46" s="20" t="n">
        <v>5.19328299</v>
      </c>
      <c r="I46" s="18" t="n">
        <v>387.69269129</v>
      </c>
      <c r="J46" s="20" t="n">
        <v>4.44724521</v>
      </c>
      <c r="K46" s="18" t="n">
        <v>411.53031585</v>
      </c>
      <c r="L46" s="20" t="n">
        <v>4.54268749</v>
      </c>
      <c r="M46" s="18" t="s">
        <v>481</v>
      </c>
      <c r="N46" s="20" t="s">
        <v>481</v>
      </c>
      <c r="O46" s="18" t="s">
        <v>481</v>
      </c>
      <c r="P46" s="20" t="s">
        <v>481</v>
      </c>
      <c r="Q46" s="18" t="s">
        <v>481</v>
      </c>
      <c r="R46" s="20" t="s">
        <v>481</v>
      </c>
      <c r="S46" s="18" t="s">
        <v>481</v>
      </c>
      <c r="T46" s="20" t="s">
        <v>481</v>
      </c>
      <c r="U46" s="18" t="n">
        <v>313.29856985</v>
      </c>
      <c r="V46" s="20" t="n">
        <v>7.29899347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542.7796819599999</v>
      </c>
      <c r="F48" s="20" t="n">
        <v>18.78076595</v>
      </c>
      <c r="G48" s="18" t="n">
        <v>580.25122351</v>
      </c>
      <c r="H48" s="20" t="n">
        <v>10.0880373</v>
      </c>
      <c r="I48" s="18" t="n">
        <v>556.04578264</v>
      </c>
      <c r="J48" s="20" t="n">
        <v>6.01293358</v>
      </c>
      <c r="K48" s="18" t="n">
        <v>579.58093194</v>
      </c>
      <c r="L48" s="20" t="n">
        <v>6.73201865</v>
      </c>
      <c r="M48" s="18" t="s">
        <v>481</v>
      </c>
      <c r="N48" s="20" t="s">
        <v>481</v>
      </c>
      <c r="O48" s="18" t="s">
        <v>481</v>
      </c>
      <c r="P48" s="20" t="s">
        <v>481</v>
      </c>
      <c r="Q48" s="18" t="s">
        <v>481</v>
      </c>
      <c r="R48" s="20" t="s">
        <v>481</v>
      </c>
      <c r="S48" s="18" t="s">
        <v>481</v>
      </c>
      <c r="T48" s="20" t="s">
        <v>481</v>
      </c>
      <c r="U48" s="18" t="n">
        <v>502.70375366</v>
      </c>
      <c r="V48" s="20" t="n">
        <v>36.65188657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430.53117276</v>
      </c>
      <c r="F61" s="20" t="n">
        <v>6.661319</v>
      </c>
      <c r="G61" s="18" t="n">
        <v>437.65156698</v>
      </c>
      <c r="H61" s="20" t="n">
        <v>3.84645408</v>
      </c>
      <c r="I61" s="18" t="n">
        <v>461.32664672</v>
      </c>
      <c r="J61" s="20" t="n">
        <v>3.91022498</v>
      </c>
      <c r="K61" s="18" t="n">
        <v>456.32495802</v>
      </c>
      <c r="L61" s="20" t="n">
        <v>4.40035178</v>
      </c>
      <c r="M61" s="18" t="s">
        <v>481</v>
      </c>
      <c r="N61" s="20" t="s">
        <v>481</v>
      </c>
      <c r="O61" s="18" t="s">
        <v>481</v>
      </c>
      <c r="P61" s="20" t="s">
        <v>481</v>
      </c>
      <c r="Q61" s="18" t="s">
        <v>481</v>
      </c>
      <c r="R61" s="20" t="s">
        <v>481</v>
      </c>
      <c r="S61" s="18" t="s">
        <v>481</v>
      </c>
      <c r="T61" s="20" t="s">
        <v>481</v>
      </c>
      <c r="U61" s="18" t="n">
        <v>351.55668285</v>
      </c>
      <c r="V61" s="20" t="n">
        <v>14.39670337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(54.0/B67*100)</f>
        <v/>
      </c>
      <c r="D67" s="19" t="n">
        <v>6917</v>
      </c>
      <c r="E67" s="18" t="n">
        <v>355.13486636</v>
      </c>
      <c r="F67" s="20" t="n">
        <v>14.79764488</v>
      </c>
      <c r="G67" s="18" t="n">
        <v>379.49121201</v>
      </c>
      <c r="H67" s="20" t="n">
        <v>6.16058223</v>
      </c>
      <c r="I67" s="18" t="n">
        <v>398.85037134</v>
      </c>
      <c r="J67" s="20" t="n">
        <v>3.65663398</v>
      </c>
      <c r="K67" s="18" t="n">
        <v>422.30544895</v>
      </c>
      <c r="L67" s="20" t="n">
        <v>4.46264034</v>
      </c>
      <c r="M67" s="18" t="s">
        <v>481</v>
      </c>
      <c r="N67" s="20" t="s">
        <v>481</v>
      </c>
      <c r="O67" s="18" t="s">
        <v>481</v>
      </c>
      <c r="P67" s="20" t="s">
        <v>481</v>
      </c>
      <c r="Q67" s="18" t="s">
        <v>481</v>
      </c>
      <c r="R67" s="20" t="s">
        <v>481</v>
      </c>
      <c r="S67" s="18" t="s">
        <v>481</v>
      </c>
      <c r="T67" s="20" t="s">
        <v>481</v>
      </c>
      <c r="U67" s="18" t="n">
        <v>277.93855047</v>
      </c>
      <c r="V67" s="20" t="n">
        <v>10.8365484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511.20643665</v>
      </c>
      <c r="F70" s="20" t="n">
        <v>10.24015065</v>
      </c>
      <c r="G70" s="18" t="n">
        <v>511.10334493</v>
      </c>
      <c r="H70" s="20" t="n">
        <v>5.0119789</v>
      </c>
      <c r="I70" s="18" t="n">
        <v>512.95149338</v>
      </c>
      <c r="J70" s="20" t="n">
        <v>3.86819141</v>
      </c>
      <c r="K70" s="18" t="n">
        <v>522.31779653</v>
      </c>
      <c r="L70" s="20" t="n">
        <v>4.30685178</v>
      </c>
      <c r="M70" s="18" t="s">
        <v>481</v>
      </c>
      <c r="N70" s="20" t="s">
        <v>481</v>
      </c>
      <c r="O70" s="18" t="s">
        <v>481</v>
      </c>
      <c r="P70" s="20" t="s">
        <v>481</v>
      </c>
      <c r="Q70" s="18" t="s">
        <v>481</v>
      </c>
      <c r="R70" s="20" t="s">
        <v>481</v>
      </c>
      <c r="S70" s="18" t="s">
        <v>481</v>
      </c>
      <c r="T70" s="20" t="s">
        <v>481</v>
      </c>
      <c r="U70" s="18" t="n">
        <v>461.20254237</v>
      </c>
      <c r="V70" s="20" t="n">
        <v>13.07188855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714</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466.54677707</v>
      </c>
      <c r="F7" s="20" t="n">
        <v>11.03181978</v>
      </c>
      <c r="G7" s="18" t="n">
        <v>494.1241969</v>
      </c>
      <c r="H7" s="20" t="n">
        <v>3.46912394</v>
      </c>
      <c r="I7" s="18" t="n">
        <v>501.98419793</v>
      </c>
      <c r="J7" s="20" t="n">
        <v>2.29176841</v>
      </c>
      <c r="K7" s="18" t="n">
        <v>530.81752268</v>
      </c>
      <c r="L7" s="20" t="n">
        <v>2.84022569</v>
      </c>
      <c r="M7" s="18" t="s">
        <v>481</v>
      </c>
      <c r="N7" s="20" t="s">
        <v>481</v>
      </c>
      <c r="O7" s="18" t="s">
        <v>481</v>
      </c>
      <c r="P7" s="20" t="s">
        <v>481</v>
      </c>
      <c r="Q7" s="18" t="s">
        <v>481</v>
      </c>
      <c r="R7" s="20" t="s">
        <v>481</v>
      </c>
      <c r="S7" s="18" t="s">
        <v>481</v>
      </c>
      <c r="T7" s="20" t="s">
        <v>481</v>
      </c>
      <c r="U7" s="18" t="n">
        <v>391.04511472</v>
      </c>
      <c r="V7" s="20" t="n">
        <v>8.111799550000001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(68.0/B9*100)</f>
        <v/>
      </c>
      <c r="D9" s="19" t="n">
        <v>5607</v>
      </c>
      <c r="E9" s="18" t="n">
        <v>512.4912286700001</v>
      </c>
      <c r="F9" s="20" t="n">
        <v>6.88898058</v>
      </c>
      <c r="G9" s="18" t="n">
        <v>533.78112093</v>
      </c>
      <c r="H9" s="20" t="n">
        <v>3.36272374</v>
      </c>
      <c r="I9" s="18" t="n">
        <v>567.8369239</v>
      </c>
      <c r="J9" s="20" t="n">
        <v>3.33393835</v>
      </c>
      <c r="K9" s="18" t="n">
        <v>557.0605670800001</v>
      </c>
      <c r="L9" s="20" t="n">
        <v>9.59575369</v>
      </c>
      <c r="M9" s="18" t="s">
        <v>481</v>
      </c>
      <c r="N9" s="20" t="s">
        <v>481</v>
      </c>
      <c r="O9" s="18" t="s">
        <v>481</v>
      </c>
      <c r="P9" s="20" t="s">
        <v>481</v>
      </c>
      <c r="Q9" s="18" t="n">
        <v>363.74174124</v>
      </c>
      <c r="R9" s="20" t="n">
        <v>33.3778787</v>
      </c>
      <c r="S9" s="18" t="s">
        <v>481</v>
      </c>
      <c r="T9" s="20" t="s">
        <v>481</v>
      </c>
      <c r="U9" s="18" t="n">
        <v>422.65193565</v>
      </c>
      <c r="V9" s="20" t="n">
        <v>11.9756509</v>
      </c>
    </row>
    <row r="10" spans="1:22">
      <c r="A10" s="15" t="s">
        <v>485</v>
      </c>
      <c r="B10" s="17" t="n">
        <v>13082</v>
      </c>
      <c r="C10" s="18">
        <f>(319.0/B10*100)</f>
        <v/>
      </c>
      <c r="D10" s="19" t="n">
        <v>12763</v>
      </c>
      <c r="E10" s="18" t="n">
        <v>506.64091512</v>
      </c>
      <c r="F10" s="20" t="n">
        <v>14.86827478</v>
      </c>
      <c r="G10" s="18" t="n">
        <v>530.70809213</v>
      </c>
      <c r="H10" s="20" t="n">
        <v>5.96817063</v>
      </c>
      <c r="I10" s="18" t="n">
        <v>524.43042421</v>
      </c>
      <c r="J10" s="20" t="n">
        <v>5.54466735</v>
      </c>
      <c r="K10" s="18" t="n">
        <v>560.71854219</v>
      </c>
      <c r="L10" s="20" t="n">
        <v>5.40160564</v>
      </c>
      <c r="M10" s="18" t="s">
        <v>481</v>
      </c>
      <c r="N10" s="20" t="s">
        <v>481</v>
      </c>
      <c r="O10" s="18" t="s">
        <v>481</v>
      </c>
      <c r="P10" s="20" t="s">
        <v>481</v>
      </c>
      <c r="Q10" s="18" t="s">
        <v>481</v>
      </c>
      <c r="R10" s="20" t="s">
        <v>481</v>
      </c>
      <c r="S10" s="18" t="s">
        <v>481</v>
      </c>
      <c r="T10" s="20" t="s">
        <v>481</v>
      </c>
      <c r="U10" s="18" t="n">
        <v>436.21042971</v>
      </c>
      <c r="V10" s="20" t="n">
        <v>15.79140127</v>
      </c>
    </row>
    <row r="11" spans="1:22">
      <c r="A11" s="15" t="s">
        <v>486</v>
      </c>
      <c r="B11" s="17" t="n">
        <v>7053</v>
      </c>
      <c r="C11" s="18">
        <f>(50.0/B11*100)</f>
        <v/>
      </c>
      <c r="D11" s="19" t="n">
        <v>7003</v>
      </c>
      <c r="E11" s="18" t="n">
        <v>404.99350941</v>
      </c>
      <c r="F11" s="20" t="n">
        <v>7.17642785</v>
      </c>
      <c r="G11" s="18" t="n">
        <v>419.59192303</v>
      </c>
      <c r="H11" s="20" t="n">
        <v>5.76750728</v>
      </c>
      <c r="I11" s="18" t="n">
        <v>433.73533693</v>
      </c>
      <c r="J11" s="20" t="n">
        <v>4.06396417</v>
      </c>
      <c r="K11" s="18" t="n">
        <v>452.32401516</v>
      </c>
      <c r="L11" s="20" t="n">
        <v>5.21514249</v>
      </c>
      <c r="M11" s="18" t="s">
        <v>481</v>
      </c>
      <c r="N11" s="20" t="s">
        <v>481</v>
      </c>
      <c r="O11" s="18" t="s">
        <v>481</v>
      </c>
      <c r="P11" s="20" t="s">
        <v>481</v>
      </c>
      <c r="Q11" s="18" t="s">
        <v>481</v>
      </c>
      <c r="R11" s="20" t="s">
        <v>481</v>
      </c>
      <c r="S11" s="18" t="s">
        <v>481</v>
      </c>
      <c r="T11" s="20" t="s">
        <v>481</v>
      </c>
      <c r="U11" s="18" t="n">
        <v>378.18335169</v>
      </c>
      <c r="V11" s="20" t="n">
        <v>13.83233839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458.93329672</v>
      </c>
      <c r="F23" s="20" t="n">
        <v>7.71845501</v>
      </c>
      <c r="G23" s="18" t="n">
        <v>475.98574614</v>
      </c>
      <c r="H23" s="20" t="n">
        <v>4.37584387</v>
      </c>
      <c r="I23" s="18" t="n">
        <v>486.11324095</v>
      </c>
      <c r="J23" s="20" t="n">
        <v>3.23605239</v>
      </c>
      <c r="K23" s="18" t="n">
        <v>508.81251323</v>
      </c>
      <c r="L23" s="20" t="n">
        <v>4.44838017</v>
      </c>
      <c r="M23" s="18" t="s">
        <v>481</v>
      </c>
      <c r="N23" s="20" t="s">
        <v>481</v>
      </c>
      <c r="O23" s="18" t="s">
        <v>481</v>
      </c>
      <c r="P23" s="20" t="s">
        <v>481</v>
      </c>
      <c r="Q23" s="18" t="s">
        <v>481</v>
      </c>
      <c r="R23" s="20" t="s">
        <v>481</v>
      </c>
      <c r="S23" s="18" t="s">
        <v>481</v>
      </c>
      <c r="T23" s="20" t="s">
        <v>481</v>
      </c>
      <c r="U23" s="18" t="n">
        <v>406.90380739</v>
      </c>
      <c r="V23" s="20" t="n">
        <v>15.99829853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452.96802673</v>
      </c>
      <c r="F29" s="20" t="n">
        <v>11.87233003</v>
      </c>
      <c r="G29" s="18" t="n">
        <v>491.47997644</v>
      </c>
      <c r="H29" s="20" t="n">
        <v>4.45396142</v>
      </c>
      <c r="I29" s="18" t="n">
        <v>527.18226893</v>
      </c>
      <c r="J29" s="20" t="n">
        <v>3.66324626</v>
      </c>
      <c r="K29" s="18" t="n">
        <v>533.00246859</v>
      </c>
      <c r="L29" s="20" t="n">
        <v>6.47761552</v>
      </c>
      <c r="M29" s="18" t="s">
        <v>481</v>
      </c>
      <c r="N29" s="20" t="s">
        <v>481</v>
      </c>
      <c r="O29" s="18" t="s">
        <v>481</v>
      </c>
      <c r="P29" s="20" t="s">
        <v>481</v>
      </c>
      <c r="Q29" s="18" t="n">
        <v>312.41250141</v>
      </c>
      <c r="R29" s="20" t="n">
        <v>62.61666854</v>
      </c>
      <c r="S29" s="18" t="s">
        <v>481</v>
      </c>
      <c r="T29" s="20" t="s">
        <v>481</v>
      </c>
      <c r="U29" s="18" t="n">
        <v>413.54089302</v>
      </c>
      <c r="V29" s="20" t="n">
        <v>17.05935339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467.37623441</v>
      </c>
      <c r="F32" s="20" t="n">
        <v>10.20347544</v>
      </c>
      <c r="G32" s="18" t="n">
        <v>479.43639206</v>
      </c>
      <c r="H32" s="20" t="n">
        <v>4.58256222</v>
      </c>
      <c r="I32" s="18" t="n">
        <v>486.30527152</v>
      </c>
      <c r="J32" s="20" t="n">
        <v>3.26153087</v>
      </c>
      <c r="K32" s="18" t="n">
        <v>500.99019666</v>
      </c>
      <c r="L32" s="20" t="n">
        <v>5.07164634</v>
      </c>
      <c r="M32" s="18" t="s">
        <v>481</v>
      </c>
      <c r="N32" s="20" t="s">
        <v>481</v>
      </c>
      <c r="O32" s="18" t="s">
        <v>481</v>
      </c>
      <c r="P32" s="20" t="s">
        <v>481</v>
      </c>
      <c r="Q32" s="18" t="s">
        <v>481</v>
      </c>
      <c r="R32" s="20" t="s">
        <v>481</v>
      </c>
      <c r="S32" s="18" t="s">
        <v>481</v>
      </c>
      <c r="T32" s="20" t="s">
        <v>481</v>
      </c>
      <c r="U32" s="18" t="n">
        <v>386.20678397</v>
      </c>
      <c r="V32" s="20" t="n">
        <v>20.15410717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395.4553183</v>
      </c>
      <c r="F34" s="20" t="n">
        <v>9.851263790000001</v>
      </c>
      <c r="G34" s="18" t="n">
        <v>435.26815021</v>
      </c>
      <c r="H34" s="20" t="n">
        <v>5.64235553</v>
      </c>
      <c r="I34" s="18" t="n">
        <v>458.89427304</v>
      </c>
      <c r="J34" s="20" t="n">
        <v>4.73636247</v>
      </c>
      <c r="K34" s="18" t="n">
        <v>460.8927295</v>
      </c>
      <c r="L34" s="20" t="n">
        <v>6.45405993</v>
      </c>
      <c r="M34" s="18" t="s">
        <v>481</v>
      </c>
      <c r="N34" s="20" t="s">
        <v>481</v>
      </c>
      <c r="O34" s="18" t="s">
        <v>481</v>
      </c>
      <c r="P34" s="20" t="s">
        <v>481</v>
      </c>
      <c r="Q34" s="18" t="n">
        <v>425.79595373</v>
      </c>
      <c r="R34" s="20" t="n">
        <v>68.66277131</v>
      </c>
      <c r="S34" s="18" t="s">
        <v>481</v>
      </c>
      <c r="T34" s="20" t="s">
        <v>481</v>
      </c>
      <c r="U34" s="18" t="n">
        <v>325.13652475</v>
      </c>
      <c r="V34" s="20" t="n">
        <v>16.28464932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433.98847717</v>
      </c>
      <c r="F36" s="20" t="n">
        <v>5.12244025</v>
      </c>
      <c r="G36" s="18" t="n">
        <v>459.75289069</v>
      </c>
      <c r="H36" s="20" t="n">
        <v>3.49202575</v>
      </c>
      <c r="I36" s="18" t="n">
        <v>484.50693995</v>
      </c>
      <c r="J36" s="20" t="n">
        <v>3.78241146</v>
      </c>
      <c r="K36" s="18" t="n">
        <v>490.9918301</v>
      </c>
      <c r="L36" s="20" t="n">
        <v>5.12064102</v>
      </c>
      <c r="M36" s="18" t="s">
        <v>481</v>
      </c>
      <c r="N36" s="20" t="s">
        <v>481</v>
      </c>
      <c r="O36" s="18" t="s">
        <v>481</v>
      </c>
      <c r="P36" s="20" t="s">
        <v>481</v>
      </c>
      <c r="Q36" s="18" t="s">
        <v>481</v>
      </c>
      <c r="R36" s="20" t="s">
        <v>481</v>
      </c>
      <c r="S36" s="18" t="s">
        <v>481</v>
      </c>
      <c r="T36" s="20" t="s">
        <v>481</v>
      </c>
      <c r="U36" s="18" t="n">
        <v>372.27880647</v>
      </c>
      <c r="V36" s="20" t="n">
        <v>14.23777426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452.74627615</v>
      </c>
      <c r="F41" s="20" t="n">
        <v>14.39582458</v>
      </c>
      <c r="G41" s="18" t="n">
        <v>479.22006788</v>
      </c>
      <c r="H41" s="20" t="n">
        <v>5.94989756</v>
      </c>
      <c r="I41" s="18" t="n">
        <v>486.80025291</v>
      </c>
      <c r="J41" s="20" t="n">
        <v>3.93683092</v>
      </c>
      <c r="K41" s="18" t="n">
        <v>500.83648035</v>
      </c>
      <c r="L41" s="20" t="n">
        <v>4.90099123</v>
      </c>
      <c r="M41" s="18" t="s">
        <v>481</v>
      </c>
      <c r="N41" s="20" t="s">
        <v>481</v>
      </c>
      <c r="O41" s="18" t="s">
        <v>481</v>
      </c>
      <c r="P41" s="20" t="s">
        <v>481</v>
      </c>
      <c r="Q41" s="18" t="n">
        <v>394.70031876</v>
      </c>
      <c r="R41" s="20" t="n">
        <v>62.09586627</v>
      </c>
      <c r="S41" s="18" t="s">
        <v>481</v>
      </c>
      <c r="T41" s="20" t="s">
        <v>481</v>
      </c>
      <c r="U41" s="18" t="n">
        <v>377.16309931</v>
      </c>
      <c r="V41" s="20" t="n">
        <v>18.61267755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(1248.0/B46*100)</f>
        <v/>
      </c>
      <c r="D46" s="19" t="n">
        <v>21893</v>
      </c>
      <c r="E46" s="18" t="n">
        <v>387.3806089</v>
      </c>
      <c r="F46" s="20" t="n">
        <v>4.08495098</v>
      </c>
      <c r="G46" s="18" t="n">
        <v>397.03116215</v>
      </c>
      <c r="H46" s="20" t="n">
        <v>4.32045585</v>
      </c>
      <c r="I46" s="18" t="n">
        <v>409.35731946</v>
      </c>
      <c r="J46" s="20" t="n">
        <v>6.28116149</v>
      </c>
      <c r="K46" s="18" t="n">
        <v>423.78432084</v>
      </c>
      <c r="L46" s="20" t="n">
        <v>6.19280993</v>
      </c>
      <c r="M46" s="18" t="s">
        <v>481</v>
      </c>
      <c r="N46" s="20" t="s">
        <v>481</v>
      </c>
      <c r="O46" s="18" t="s">
        <v>481</v>
      </c>
      <c r="P46" s="20" t="s">
        <v>481</v>
      </c>
      <c r="Q46" s="18" t="s">
        <v>481</v>
      </c>
      <c r="R46" s="20" t="s">
        <v>481</v>
      </c>
      <c r="S46" s="18" t="s">
        <v>481</v>
      </c>
      <c r="T46" s="20" t="s">
        <v>481</v>
      </c>
      <c r="U46" s="18" t="n">
        <v>312.35652803</v>
      </c>
      <c r="V46" s="20" t="n">
        <v>7.05112792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556.48900583</v>
      </c>
      <c r="F48" s="20" t="n">
        <v>14.03123758</v>
      </c>
      <c r="G48" s="18" t="n">
        <v>562.79029084</v>
      </c>
      <c r="H48" s="20" t="n">
        <v>7.7286721</v>
      </c>
      <c r="I48" s="18" t="n">
        <v>560.8763927799999</v>
      </c>
      <c r="J48" s="20" t="n">
        <v>6.22965152</v>
      </c>
      <c r="K48" s="18" t="n">
        <v>587.60510054</v>
      </c>
      <c r="L48" s="20" t="n">
        <v>6.70062004</v>
      </c>
      <c r="M48" s="18" t="s">
        <v>481</v>
      </c>
      <c r="N48" s="20" t="s">
        <v>481</v>
      </c>
      <c r="O48" s="18" t="s">
        <v>481</v>
      </c>
      <c r="P48" s="20" t="s">
        <v>481</v>
      </c>
      <c r="Q48" s="18" t="s">
        <v>481</v>
      </c>
      <c r="R48" s="20" t="s">
        <v>481</v>
      </c>
      <c r="S48" s="18" t="s">
        <v>481</v>
      </c>
      <c r="T48" s="20" t="s">
        <v>481</v>
      </c>
      <c r="U48" s="18" t="n">
        <v>507.21320783</v>
      </c>
      <c r="V48" s="20" t="n">
        <v>33.41427494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405.57170207</v>
      </c>
      <c r="F61" s="20" t="n">
        <v>6.17267978</v>
      </c>
      <c r="G61" s="18" t="n">
        <v>433.45093404</v>
      </c>
      <c r="H61" s="20" t="n">
        <v>4.29111471</v>
      </c>
      <c r="I61" s="18" t="n">
        <v>458.31815383</v>
      </c>
      <c r="J61" s="20" t="n">
        <v>3.37412482</v>
      </c>
      <c r="K61" s="18" t="n">
        <v>468.63299661</v>
      </c>
      <c r="L61" s="20" t="n">
        <v>5.02829339</v>
      </c>
      <c r="M61" s="18" t="s">
        <v>481</v>
      </c>
      <c r="N61" s="20" t="s">
        <v>481</v>
      </c>
      <c r="O61" s="18" t="s">
        <v>481</v>
      </c>
      <c r="P61" s="20" t="s">
        <v>481</v>
      </c>
      <c r="Q61" s="18" t="s">
        <v>481</v>
      </c>
      <c r="R61" s="20" t="s">
        <v>481</v>
      </c>
      <c r="S61" s="18" t="s">
        <v>481</v>
      </c>
      <c r="T61" s="20" t="s">
        <v>481</v>
      </c>
      <c r="U61" s="18" t="n">
        <v>373.66563271</v>
      </c>
      <c r="V61" s="20" t="n">
        <v>13.45079649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(54.0/B67*100)</f>
        <v/>
      </c>
      <c r="D67" s="19" t="n">
        <v>6917</v>
      </c>
      <c r="E67" s="18" t="n">
        <v>391.00808578</v>
      </c>
      <c r="F67" s="20" t="n">
        <v>4.06797231</v>
      </c>
      <c r="G67" s="18" t="n">
        <v>390.92747887</v>
      </c>
      <c r="H67" s="20" t="n">
        <v>3.62688301</v>
      </c>
      <c r="I67" s="18" t="n">
        <v>426.20602858</v>
      </c>
      <c r="J67" s="20" t="n">
        <v>4.53006539</v>
      </c>
      <c r="K67" s="18" t="n">
        <v>445.13970599</v>
      </c>
      <c r="L67" s="20" t="n">
        <v>6.13008244</v>
      </c>
      <c r="M67" s="18" t="s">
        <v>481</v>
      </c>
      <c r="N67" s="20" t="s">
        <v>481</v>
      </c>
      <c r="O67" s="18" t="s">
        <v>481</v>
      </c>
      <c r="P67" s="20" t="s">
        <v>481</v>
      </c>
      <c r="Q67" s="18" t="s">
        <v>481</v>
      </c>
      <c r="R67" s="20" t="s">
        <v>481</v>
      </c>
      <c r="S67" s="18" t="s">
        <v>481</v>
      </c>
      <c r="T67" s="20" t="s">
        <v>481</v>
      </c>
      <c r="U67" s="18" t="n">
        <v>279.96088788</v>
      </c>
      <c r="V67" s="20" t="n">
        <v>10.3576655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504.79409427</v>
      </c>
      <c r="F70" s="20" t="n">
        <v>13.38425922</v>
      </c>
      <c r="G70" s="18" t="n">
        <v>493.20914674</v>
      </c>
      <c r="H70" s="20" t="n">
        <v>5.69239913</v>
      </c>
      <c r="I70" s="18" t="n">
        <v>513.21000307</v>
      </c>
      <c r="J70" s="20" t="n">
        <v>3.67465833</v>
      </c>
      <c r="K70" s="18" t="n">
        <v>525.4823908</v>
      </c>
      <c r="L70" s="20" t="n">
        <v>4.3795522</v>
      </c>
      <c r="M70" s="18" t="s">
        <v>481</v>
      </c>
      <c r="N70" s="20" t="s">
        <v>481</v>
      </c>
      <c r="O70" s="18" t="s">
        <v>481</v>
      </c>
      <c r="P70" s="20" t="s">
        <v>481</v>
      </c>
      <c r="Q70" s="18" t="s">
        <v>481</v>
      </c>
      <c r="R70" s="20" t="s">
        <v>481</v>
      </c>
      <c r="S70" s="18" t="s">
        <v>481</v>
      </c>
      <c r="T70" s="20" t="s">
        <v>481</v>
      </c>
      <c r="U70" s="18" t="n">
        <v>468.94198657</v>
      </c>
      <c r="V70" s="20" t="n">
        <v>12.12533103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715</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434.35173821</v>
      </c>
      <c r="F7" s="20" t="n">
        <v>7.15227531</v>
      </c>
      <c r="G7" s="18" t="n">
        <v>475.27556241</v>
      </c>
      <c r="H7" s="20" t="n">
        <v>2.74919563</v>
      </c>
      <c r="I7" s="18" t="n">
        <v>506.15557584</v>
      </c>
      <c r="J7" s="20" t="n">
        <v>2.37946949</v>
      </c>
      <c r="K7" s="18" t="n">
        <v>540.3491281</v>
      </c>
      <c r="L7" s="20" t="n">
        <v>2.71506694</v>
      </c>
      <c r="M7" s="18" t="s">
        <v>481</v>
      </c>
      <c r="N7" s="20" t="s">
        <v>481</v>
      </c>
      <c r="O7" s="18" t="s">
        <v>481</v>
      </c>
      <c r="P7" s="20" t="s">
        <v>481</v>
      </c>
      <c r="Q7" s="18" t="s">
        <v>481</v>
      </c>
      <c r="R7" s="20" t="s">
        <v>481</v>
      </c>
      <c r="S7" s="18" t="s">
        <v>481</v>
      </c>
      <c r="T7" s="20" t="s">
        <v>481</v>
      </c>
      <c r="U7" s="18" t="n">
        <v>376.79270848</v>
      </c>
      <c r="V7" s="20" t="n">
        <v>10.1809358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(68.0/B9*100)</f>
        <v/>
      </c>
      <c r="D9" s="19" t="n">
        <v>5607</v>
      </c>
      <c r="E9" s="18" t="n">
        <v>533.31925659</v>
      </c>
      <c r="F9" s="20" t="n">
        <v>4.60901618</v>
      </c>
      <c r="G9" s="18" t="n">
        <v>550.53449332</v>
      </c>
      <c r="H9" s="20" t="n">
        <v>3.12057134</v>
      </c>
      <c r="I9" s="18" t="n">
        <v>551.02785614</v>
      </c>
      <c r="J9" s="20" t="n">
        <v>4.67632945</v>
      </c>
      <c r="K9" s="18" t="n">
        <v>546.7248279299999</v>
      </c>
      <c r="L9" s="20" t="n">
        <v>9.37551779</v>
      </c>
      <c r="M9" s="18" t="s">
        <v>481</v>
      </c>
      <c r="N9" s="20" t="s">
        <v>481</v>
      </c>
      <c r="O9" s="18" t="s">
        <v>481</v>
      </c>
      <c r="P9" s="20" t="s">
        <v>481</v>
      </c>
      <c r="Q9" s="18" t="n">
        <v>363.74174124</v>
      </c>
      <c r="R9" s="20" t="n">
        <v>33.3778787</v>
      </c>
      <c r="S9" s="18" t="s">
        <v>481</v>
      </c>
      <c r="T9" s="20" t="s">
        <v>481</v>
      </c>
      <c r="U9" s="18" t="n">
        <v>418.11865816</v>
      </c>
      <c r="V9" s="20" t="n">
        <v>16.49891662</v>
      </c>
    </row>
    <row r="10" spans="1:22">
      <c r="A10" s="15" t="s">
        <v>485</v>
      </c>
      <c r="B10" s="17" t="n">
        <v>13082</v>
      </c>
      <c r="C10" s="18">
        <f>(319.0/B10*100)</f>
        <v/>
      </c>
      <c r="D10" s="19" t="n">
        <v>12763</v>
      </c>
      <c r="E10" s="18" t="n">
        <v>498.15041507</v>
      </c>
      <c r="F10" s="20" t="n">
        <v>13.0088199</v>
      </c>
      <c r="G10" s="18" t="n">
        <v>509.71750194</v>
      </c>
      <c r="H10" s="20" t="n">
        <v>5.67083119</v>
      </c>
      <c r="I10" s="18" t="n">
        <v>524.78579467</v>
      </c>
      <c r="J10" s="20" t="n">
        <v>5.02806944</v>
      </c>
      <c r="K10" s="18" t="n">
        <v>568.20242164</v>
      </c>
      <c r="L10" s="20" t="n">
        <v>5.35567771</v>
      </c>
      <c r="M10" s="18" t="s">
        <v>481</v>
      </c>
      <c r="N10" s="20" t="s">
        <v>481</v>
      </c>
      <c r="O10" s="18" t="s">
        <v>481</v>
      </c>
      <c r="P10" s="20" t="s">
        <v>481</v>
      </c>
      <c r="Q10" s="18" t="s">
        <v>481</v>
      </c>
      <c r="R10" s="20" t="s">
        <v>481</v>
      </c>
      <c r="S10" s="18" t="s">
        <v>481</v>
      </c>
      <c r="T10" s="20" t="s">
        <v>481</v>
      </c>
      <c r="U10" s="18" t="n">
        <v>413.01512417</v>
      </c>
      <c r="V10" s="20" t="n">
        <v>21.22196892</v>
      </c>
    </row>
    <row r="11" spans="1:22">
      <c r="A11" s="15" t="s">
        <v>486</v>
      </c>
      <c r="B11" s="17" t="n">
        <v>7053</v>
      </c>
      <c r="C11" s="18">
        <f>(50.0/B11*100)</f>
        <v/>
      </c>
      <c r="D11" s="19" t="n">
        <v>7003</v>
      </c>
      <c r="E11" s="18" t="n">
        <v>413.77463483</v>
      </c>
      <c r="F11" s="20" t="n">
        <v>8.108109519999999</v>
      </c>
      <c r="G11" s="18" t="n">
        <v>433.12271094</v>
      </c>
      <c r="H11" s="20" t="n">
        <v>5.55252025</v>
      </c>
      <c r="I11" s="18" t="n">
        <v>427.96347973</v>
      </c>
      <c r="J11" s="20" t="n">
        <v>4.42247912</v>
      </c>
      <c r="K11" s="18" t="n">
        <v>447.73104392</v>
      </c>
      <c r="L11" s="20" t="n">
        <v>4.70113167</v>
      </c>
      <c r="M11" s="18" t="s">
        <v>481</v>
      </c>
      <c r="N11" s="20" t="s">
        <v>481</v>
      </c>
      <c r="O11" s="18" t="s">
        <v>481</v>
      </c>
      <c r="P11" s="20" t="s">
        <v>481</v>
      </c>
      <c r="Q11" s="18" t="s">
        <v>481</v>
      </c>
      <c r="R11" s="20" t="s">
        <v>481</v>
      </c>
      <c r="S11" s="18" t="s">
        <v>481</v>
      </c>
      <c r="T11" s="20" t="s">
        <v>481</v>
      </c>
      <c r="U11" s="18" t="n">
        <v>347.12449061</v>
      </c>
      <c r="V11" s="20" t="n">
        <v>15.30249206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(218.0/B23*100)</f>
        <v/>
      </c>
      <c r="D23" s="19" t="n">
        <v>11365</v>
      </c>
      <c r="E23" s="18" t="n">
        <v>468.21348192</v>
      </c>
      <c r="F23" s="20" t="n">
        <v>5.61490218</v>
      </c>
      <c r="G23" s="18" t="n">
        <v>481.14765524</v>
      </c>
      <c r="H23" s="20" t="n">
        <v>4.08835358</v>
      </c>
      <c r="I23" s="18" t="n">
        <v>491.55419702</v>
      </c>
      <c r="J23" s="20" t="n">
        <v>3.45083612</v>
      </c>
      <c r="K23" s="18" t="n">
        <v>499.1709352</v>
      </c>
      <c r="L23" s="20" t="n">
        <v>5.06952949</v>
      </c>
      <c r="M23" s="18" t="s">
        <v>481</v>
      </c>
      <c r="N23" s="20" t="s">
        <v>481</v>
      </c>
      <c r="O23" s="18" t="s">
        <v>481</v>
      </c>
      <c r="P23" s="20" t="s">
        <v>481</v>
      </c>
      <c r="Q23" s="18" t="s">
        <v>481</v>
      </c>
      <c r="R23" s="20" t="s">
        <v>481</v>
      </c>
      <c r="S23" s="18" t="s">
        <v>481</v>
      </c>
      <c r="T23" s="20" t="s">
        <v>481</v>
      </c>
      <c r="U23" s="18" t="n">
        <v>409.69906463</v>
      </c>
      <c r="V23" s="20" t="n">
        <v>16.82942444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495.34668004</v>
      </c>
      <c r="F29" s="20" t="n">
        <v>5.26404301</v>
      </c>
      <c r="G29" s="18" t="n">
        <v>513.9646864</v>
      </c>
      <c r="H29" s="20" t="n">
        <v>3.53622729</v>
      </c>
      <c r="I29" s="18" t="n">
        <v>530.67109896</v>
      </c>
      <c r="J29" s="20" t="n">
        <v>4.85496271</v>
      </c>
      <c r="K29" s="18" t="n">
        <v>532.81334001</v>
      </c>
      <c r="L29" s="20" t="n">
        <v>8.93431972</v>
      </c>
      <c r="M29" s="18" t="s">
        <v>481</v>
      </c>
      <c r="N29" s="20" t="s">
        <v>481</v>
      </c>
      <c r="O29" s="18" t="s">
        <v>481</v>
      </c>
      <c r="P29" s="20" t="s">
        <v>481</v>
      </c>
      <c r="Q29" s="18" t="n">
        <v>312.41250141</v>
      </c>
      <c r="R29" s="20" t="n">
        <v>62.61666854</v>
      </c>
      <c r="S29" s="18" t="s">
        <v>481</v>
      </c>
      <c r="T29" s="20" t="s">
        <v>481</v>
      </c>
      <c r="U29" s="18" t="n">
        <v>356.79555651</v>
      </c>
      <c r="V29" s="20" t="n">
        <v>23.9424967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474.64465529</v>
      </c>
      <c r="F32" s="20" t="n">
        <v>5.76388812</v>
      </c>
      <c r="G32" s="18" t="n">
        <v>468.72213457</v>
      </c>
      <c r="H32" s="20" t="n">
        <v>3.70123956</v>
      </c>
      <c r="I32" s="18" t="n">
        <v>500.47054642</v>
      </c>
      <c r="J32" s="20" t="n">
        <v>3.89962374</v>
      </c>
      <c r="K32" s="18" t="n">
        <v>521.94355681</v>
      </c>
      <c r="L32" s="20" t="n">
        <v>6.52403279</v>
      </c>
      <c r="M32" s="18" t="s">
        <v>481</v>
      </c>
      <c r="N32" s="20" t="s">
        <v>481</v>
      </c>
      <c r="O32" s="18" t="s">
        <v>481</v>
      </c>
      <c r="P32" s="20" t="s">
        <v>481</v>
      </c>
      <c r="Q32" s="18" t="s">
        <v>481</v>
      </c>
      <c r="R32" s="20" t="s">
        <v>481</v>
      </c>
      <c r="S32" s="18" t="s">
        <v>481</v>
      </c>
      <c r="T32" s="20" t="s">
        <v>481</v>
      </c>
      <c r="U32" s="18" t="n">
        <v>367.73067779</v>
      </c>
      <c r="V32" s="20" t="n">
        <v>25.77318178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(36.0/B34*100)</f>
        <v/>
      </c>
      <c r="D34" s="19" t="n">
        <v>6314</v>
      </c>
      <c r="E34" s="18" t="n">
        <v>421.05084005</v>
      </c>
      <c r="F34" s="20" t="n">
        <v>5.83215262</v>
      </c>
      <c r="G34" s="18" t="n">
        <v>438.0873446</v>
      </c>
      <c r="H34" s="20" t="n">
        <v>5.08561965</v>
      </c>
      <c r="I34" s="18" t="n">
        <v>469.12733569</v>
      </c>
      <c r="J34" s="20" t="n">
        <v>4.84226476</v>
      </c>
      <c r="K34" s="18" t="n">
        <v>469.77234745</v>
      </c>
      <c r="L34" s="20" t="n">
        <v>7.67718842</v>
      </c>
      <c r="M34" s="18" t="s">
        <v>481</v>
      </c>
      <c r="N34" s="20" t="s">
        <v>481</v>
      </c>
      <c r="O34" s="18" t="s">
        <v>481</v>
      </c>
      <c r="P34" s="20" t="s">
        <v>481</v>
      </c>
      <c r="Q34" s="18" t="n">
        <v>425.79595373</v>
      </c>
      <c r="R34" s="20" t="n">
        <v>68.66277131</v>
      </c>
      <c r="S34" s="18" t="s">
        <v>481</v>
      </c>
      <c r="T34" s="20" t="s">
        <v>481</v>
      </c>
      <c r="U34" s="18" t="n">
        <v>293.22379002</v>
      </c>
      <c r="V34" s="20" t="n">
        <v>19.88924588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(28.0/B36*100)</f>
        <v/>
      </c>
      <c r="D36" s="19" t="n">
        <v>6708</v>
      </c>
      <c r="E36" s="18" t="n">
        <v>440.01691198</v>
      </c>
      <c r="F36" s="20" t="n">
        <v>5.85454442</v>
      </c>
      <c r="G36" s="18" t="n">
        <v>456.1575282</v>
      </c>
      <c r="H36" s="20" t="n">
        <v>4.04407516</v>
      </c>
      <c r="I36" s="18" t="n">
        <v>473.78940933</v>
      </c>
      <c r="J36" s="20" t="n">
        <v>3.65093741</v>
      </c>
      <c r="K36" s="18" t="n">
        <v>501.22795594</v>
      </c>
      <c r="L36" s="20" t="n">
        <v>5.50264532</v>
      </c>
      <c r="M36" s="18" t="s">
        <v>481</v>
      </c>
      <c r="N36" s="20" t="s">
        <v>481</v>
      </c>
      <c r="O36" s="18" t="s">
        <v>481</v>
      </c>
      <c r="P36" s="20" t="s">
        <v>481</v>
      </c>
      <c r="Q36" s="18" t="s">
        <v>481</v>
      </c>
      <c r="R36" s="20" t="s">
        <v>481</v>
      </c>
      <c r="S36" s="18" t="s">
        <v>481</v>
      </c>
      <c r="T36" s="20" t="s">
        <v>481</v>
      </c>
      <c r="U36" s="18" t="n">
        <v>367.60761829</v>
      </c>
      <c r="V36" s="20" t="n">
        <v>20.46438297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459.07374785</v>
      </c>
      <c r="F41" s="20" t="n">
        <v>13.20538293</v>
      </c>
      <c r="G41" s="18" t="n">
        <v>479.71395218</v>
      </c>
      <c r="H41" s="20" t="n">
        <v>5.70477313</v>
      </c>
      <c r="I41" s="18" t="n">
        <v>479.43514784</v>
      </c>
      <c r="J41" s="20" t="n">
        <v>4.12550388</v>
      </c>
      <c r="K41" s="18" t="n">
        <v>505.77715186</v>
      </c>
      <c r="L41" s="20" t="n">
        <v>5.05175682</v>
      </c>
      <c r="M41" s="18" t="s">
        <v>481</v>
      </c>
      <c r="N41" s="20" t="s">
        <v>481</v>
      </c>
      <c r="O41" s="18" t="s">
        <v>481</v>
      </c>
      <c r="P41" s="20" t="s">
        <v>481</v>
      </c>
      <c r="Q41" s="18" t="n">
        <v>394.70031876</v>
      </c>
      <c r="R41" s="20" t="n">
        <v>62.09586627</v>
      </c>
      <c r="S41" s="18" t="s">
        <v>481</v>
      </c>
      <c r="T41" s="20" t="s">
        <v>481</v>
      </c>
      <c r="U41" s="18" t="n">
        <v>367.66266636</v>
      </c>
      <c r="V41" s="20" t="n">
        <v>21.66744446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(1248.0/B46*100)</f>
        <v/>
      </c>
      <c r="D46" s="19" t="n">
        <v>21893</v>
      </c>
      <c r="E46" s="18" t="n">
        <v>385.60767495</v>
      </c>
      <c r="F46" s="20" t="n">
        <v>6.82219822</v>
      </c>
      <c r="G46" s="18" t="n">
        <v>400.65686667</v>
      </c>
      <c r="H46" s="20" t="n">
        <v>4.60923207</v>
      </c>
      <c r="I46" s="18" t="n">
        <v>400.13748667</v>
      </c>
      <c r="J46" s="20" t="n">
        <v>4.66114159</v>
      </c>
      <c r="K46" s="18" t="n">
        <v>410.36395786</v>
      </c>
      <c r="L46" s="20" t="n">
        <v>5.04151208</v>
      </c>
      <c r="M46" s="18" t="s">
        <v>481</v>
      </c>
      <c r="N46" s="20" t="s">
        <v>481</v>
      </c>
      <c r="O46" s="18" t="s">
        <v>481</v>
      </c>
      <c r="P46" s="20" t="s">
        <v>481</v>
      </c>
      <c r="Q46" s="18" t="s">
        <v>481</v>
      </c>
      <c r="R46" s="20" t="s">
        <v>481</v>
      </c>
      <c r="S46" s="18" t="s">
        <v>481</v>
      </c>
      <c r="T46" s="20" t="s">
        <v>481</v>
      </c>
      <c r="U46" s="18" t="n">
        <v>310.80135138</v>
      </c>
      <c r="V46" s="20" t="n">
        <v>7.42257561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521.72370359</v>
      </c>
      <c r="F48" s="20" t="n">
        <v>12.35273801</v>
      </c>
      <c r="G48" s="18" t="n">
        <v>533.68030399</v>
      </c>
      <c r="H48" s="20" t="n">
        <v>7.64117972</v>
      </c>
      <c r="I48" s="18" t="n">
        <v>560.04733319</v>
      </c>
      <c r="J48" s="20" t="n">
        <v>6.20109434</v>
      </c>
      <c r="K48" s="18" t="n">
        <v>601.98742004</v>
      </c>
      <c r="L48" s="20" t="n">
        <v>6.77271588</v>
      </c>
      <c r="M48" s="18" t="s">
        <v>481</v>
      </c>
      <c r="N48" s="20" t="s">
        <v>481</v>
      </c>
      <c r="O48" s="18" t="s">
        <v>481</v>
      </c>
      <c r="P48" s="20" t="s">
        <v>481</v>
      </c>
      <c r="Q48" s="18" t="s">
        <v>481</v>
      </c>
      <c r="R48" s="20" t="s">
        <v>481</v>
      </c>
      <c r="S48" s="18" t="s">
        <v>481</v>
      </c>
      <c r="T48" s="20" t="s">
        <v>481</v>
      </c>
      <c r="U48" s="18" t="n">
        <v>495.26688679</v>
      </c>
      <c r="V48" s="20" t="n">
        <v>42.79027761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(137.0/B61*100)</f>
        <v/>
      </c>
      <c r="D61" s="19" t="n">
        <v>6388</v>
      </c>
      <c r="E61" s="18" t="n">
        <v>415.17447534</v>
      </c>
      <c r="F61" s="20" t="n">
        <v>4.81542342</v>
      </c>
      <c r="G61" s="18" t="n">
        <v>437.25940197</v>
      </c>
      <c r="H61" s="20" t="n">
        <v>4.17530317</v>
      </c>
      <c r="I61" s="18" t="n">
        <v>454.13364022</v>
      </c>
      <c r="J61" s="20" t="n">
        <v>3.47752129</v>
      </c>
      <c r="K61" s="18" t="n">
        <v>478.56898069</v>
      </c>
      <c r="L61" s="20" t="n">
        <v>4.13834624</v>
      </c>
      <c r="M61" s="18" t="s">
        <v>481</v>
      </c>
      <c r="N61" s="20" t="s">
        <v>481</v>
      </c>
      <c r="O61" s="18" t="s">
        <v>481</v>
      </c>
      <c r="P61" s="20" t="s">
        <v>481</v>
      </c>
      <c r="Q61" s="18" t="s">
        <v>481</v>
      </c>
      <c r="R61" s="20" t="s">
        <v>481</v>
      </c>
      <c r="S61" s="18" t="s">
        <v>481</v>
      </c>
      <c r="T61" s="20" t="s">
        <v>481</v>
      </c>
      <c r="U61" s="18" t="n">
        <v>348.36834103</v>
      </c>
      <c r="V61" s="20" t="n">
        <v>15.07164402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(54.0/B67*100)</f>
        <v/>
      </c>
      <c r="D67" s="19" t="n">
        <v>6917</v>
      </c>
      <c r="E67" s="18" t="n">
        <v>368.08319483</v>
      </c>
      <c r="F67" s="20" t="n">
        <v>10.66133273</v>
      </c>
      <c r="G67" s="18" t="n">
        <v>394.92476984</v>
      </c>
      <c r="H67" s="20" t="n">
        <v>5.48084699</v>
      </c>
      <c r="I67" s="18" t="n">
        <v>403.82075016</v>
      </c>
      <c r="J67" s="20" t="n">
        <v>3.64347686</v>
      </c>
      <c r="K67" s="18" t="n">
        <v>416.24620611</v>
      </c>
      <c r="L67" s="20" t="n">
        <v>4.59570255</v>
      </c>
      <c r="M67" s="18" t="s">
        <v>481</v>
      </c>
      <c r="N67" s="20" t="s">
        <v>481</v>
      </c>
      <c r="O67" s="18" t="s">
        <v>481</v>
      </c>
      <c r="P67" s="20" t="s">
        <v>481</v>
      </c>
      <c r="Q67" s="18" t="s">
        <v>481</v>
      </c>
      <c r="R67" s="20" t="s">
        <v>481</v>
      </c>
      <c r="S67" s="18" t="s">
        <v>481</v>
      </c>
      <c r="T67" s="20" t="s">
        <v>481</v>
      </c>
      <c r="U67" s="18" t="n">
        <v>268.10197652</v>
      </c>
      <c r="V67" s="20" t="n">
        <v>9.653562600000001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512.09496975</v>
      </c>
      <c r="F70" s="20" t="n">
        <v>7.53492928</v>
      </c>
      <c r="G70" s="18" t="n">
        <v>503.13391228</v>
      </c>
      <c r="H70" s="20" t="n">
        <v>4.08250111</v>
      </c>
      <c r="I70" s="18" t="n">
        <v>521.2762246</v>
      </c>
      <c r="J70" s="20" t="n">
        <v>3.7990262</v>
      </c>
      <c r="K70" s="18" t="n">
        <v>528.41556565</v>
      </c>
      <c r="L70" s="20" t="n">
        <v>5.34137389</v>
      </c>
      <c r="M70" s="18" t="s">
        <v>481</v>
      </c>
      <c r="N70" s="20" t="s">
        <v>481</v>
      </c>
      <c r="O70" s="18" t="s">
        <v>481</v>
      </c>
      <c r="P70" s="20" t="s">
        <v>481</v>
      </c>
      <c r="Q70" s="18" t="s">
        <v>481</v>
      </c>
      <c r="R70" s="20" t="s">
        <v>481</v>
      </c>
      <c r="S70" s="18" t="s">
        <v>481</v>
      </c>
      <c r="T70" s="20" t="s">
        <v>481</v>
      </c>
      <c r="U70" s="18" t="n">
        <v>458.11837935</v>
      </c>
      <c r="V70" s="20" t="n">
        <v>14.86103609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716</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532.53413</v>
      </c>
      <c r="F7" s="20" t="n">
        <v>1.87993162</v>
      </c>
      <c r="G7" s="18" t="n">
        <v>473.51057215</v>
      </c>
      <c r="H7" s="20" t="n">
        <v>2.88644896</v>
      </c>
      <c r="I7" s="18" t="n">
        <v>365.79214987</v>
      </c>
      <c r="J7" s="20" t="n">
        <v>4.44607385</v>
      </c>
      <c r="K7" s="18" t="n">
        <v>372.19769554</v>
      </c>
      <c r="L7" s="20" t="n">
        <v>9.80933916</v>
      </c>
      <c r="M7" s="18" t="s">
        <v>481</v>
      </c>
      <c r="N7" s="20" t="s">
        <v>481</v>
      </c>
      <c r="O7" s="18" t="s">
        <v>481</v>
      </c>
      <c r="P7" s="20" t="s">
        <v>481</v>
      </c>
      <c r="Q7" s="18" t="s">
        <v>481</v>
      </c>
      <c r="R7" s="20" t="s">
        <v>481</v>
      </c>
      <c r="S7" s="18" t="s">
        <v>481</v>
      </c>
      <c r="T7" s="20" t="s">
        <v>481</v>
      </c>
      <c r="U7" s="18" t="n">
        <v>378.58714954</v>
      </c>
      <c r="V7" s="20" t="n">
        <v>8.7285685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(70.0/B9*100)</f>
        <v/>
      </c>
      <c r="D9" s="19" t="n">
        <v>5605</v>
      </c>
      <c r="E9" s="18" t="n">
        <v>572.24594231</v>
      </c>
      <c r="F9" s="20" t="n">
        <v>3.1115849</v>
      </c>
      <c r="G9" s="18" t="n">
        <v>519.76112783</v>
      </c>
      <c r="H9" s="20" t="n">
        <v>4.47279159</v>
      </c>
      <c r="I9" s="18" t="n">
        <v>442.02637603</v>
      </c>
      <c r="J9" s="20" t="n">
        <v>7.74252504</v>
      </c>
      <c r="K9" s="18" t="n">
        <v>469.21468918</v>
      </c>
      <c r="L9" s="20" t="n">
        <v>13.87489293</v>
      </c>
      <c r="M9" s="18" t="s">
        <v>481</v>
      </c>
      <c r="N9" s="20" t="s">
        <v>481</v>
      </c>
      <c r="O9" s="18" t="s">
        <v>481</v>
      </c>
      <c r="P9" s="20" t="s">
        <v>481</v>
      </c>
      <c r="Q9" s="18" t="n">
        <v>363.74174124</v>
      </c>
      <c r="R9" s="20" t="n">
        <v>33.3778787</v>
      </c>
      <c r="S9" s="18" t="s">
        <v>481</v>
      </c>
      <c r="T9" s="20" t="s">
        <v>481</v>
      </c>
      <c r="U9" s="18" t="n">
        <v>407.62469736</v>
      </c>
      <c r="V9" s="20" t="n">
        <v>12.49727856</v>
      </c>
    </row>
    <row r="10" spans="1:22">
      <c r="A10" s="15" t="s">
        <v>485</v>
      </c>
      <c r="B10" s="17" t="n">
        <v>13082</v>
      </c>
      <c r="C10" s="18">
        <f>(319.0/B10*100)</f>
        <v/>
      </c>
      <c r="D10" s="19" t="n">
        <v>12763</v>
      </c>
      <c r="E10" s="18" t="n">
        <v>555.2301195700001</v>
      </c>
      <c r="F10" s="20" t="n">
        <v>4.47066673</v>
      </c>
      <c r="G10" s="18" t="n">
        <v>503.56500993</v>
      </c>
      <c r="H10" s="20" t="n">
        <v>5.95911898</v>
      </c>
      <c r="I10" s="18" t="n">
        <v>416.75504725</v>
      </c>
      <c r="J10" s="20" t="n">
        <v>11.58610701</v>
      </c>
      <c r="K10" s="18" t="n">
        <v>430.20380384</v>
      </c>
      <c r="L10" s="20" t="n">
        <v>23.7787976</v>
      </c>
      <c r="M10" s="18" t="s">
        <v>481</v>
      </c>
      <c r="N10" s="20" t="s">
        <v>481</v>
      </c>
      <c r="O10" s="18" t="s">
        <v>481</v>
      </c>
      <c r="P10" s="20" t="s">
        <v>481</v>
      </c>
      <c r="Q10" s="18" t="s">
        <v>481</v>
      </c>
      <c r="R10" s="20" t="s">
        <v>481</v>
      </c>
      <c r="S10" s="18" t="s">
        <v>481</v>
      </c>
      <c r="T10" s="20" t="s">
        <v>481</v>
      </c>
      <c r="U10" s="18" t="n">
        <v>414.21828727</v>
      </c>
      <c r="V10" s="20" t="n">
        <v>19.21045543</v>
      </c>
    </row>
    <row r="11" spans="1:22">
      <c r="A11" s="15" t="s">
        <v>486</v>
      </c>
      <c r="B11" s="17" t="n">
        <v>7053</v>
      </c>
      <c r="C11" s="18">
        <f>(50.0/B11*100)</f>
        <v/>
      </c>
      <c r="D11" s="19" t="n">
        <v>7003</v>
      </c>
      <c r="E11" s="18" t="n">
        <v>461.09058495</v>
      </c>
      <c r="F11" s="20" t="n">
        <v>4.35156263</v>
      </c>
      <c r="G11" s="18" t="n">
        <v>406.94502072</v>
      </c>
      <c r="H11" s="20" t="n">
        <v>4.73187412</v>
      </c>
      <c r="I11" s="18" t="n">
        <v>356.80659785</v>
      </c>
      <c r="J11" s="20" t="n">
        <v>7.83555137</v>
      </c>
      <c r="K11" s="18" t="n">
        <v>342.57145441</v>
      </c>
      <c r="L11" s="20" t="n">
        <v>10.13402326</v>
      </c>
      <c r="M11" s="18" t="s">
        <v>481</v>
      </c>
      <c r="N11" s="20" t="s">
        <v>481</v>
      </c>
      <c r="O11" s="18" t="s">
        <v>481</v>
      </c>
      <c r="P11" s="20" t="s">
        <v>481</v>
      </c>
      <c r="Q11" s="18" t="s">
        <v>481</v>
      </c>
      <c r="R11" s="20" t="s">
        <v>481</v>
      </c>
      <c r="S11" s="18" t="s">
        <v>481</v>
      </c>
      <c r="T11" s="20" t="s">
        <v>481</v>
      </c>
      <c r="U11" s="18" t="n">
        <v>356.40926753</v>
      </c>
      <c r="V11" s="20" t="n">
        <v>14.86209378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(220.0/B23*100)</f>
        <v/>
      </c>
      <c r="D23" s="19" t="n">
        <v>11363</v>
      </c>
      <c r="E23" s="18" t="n">
        <v>503.4641576</v>
      </c>
      <c r="F23" s="20" t="n">
        <v>2.78536309</v>
      </c>
      <c r="G23" s="18" t="n">
        <v>466.07565634</v>
      </c>
      <c r="H23" s="20" t="n">
        <v>3.89754845</v>
      </c>
      <c r="I23" s="18" t="n">
        <v>412.93692116</v>
      </c>
      <c r="J23" s="20" t="n">
        <v>8.933798039999999</v>
      </c>
      <c r="K23" s="18" t="n">
        <v>402.91536754</v>
      </c>
      <c r="L23" s="20" t="n">
        <v>15.70371789</v>
      </c>
      <c r="M23" s="18" t="s">
        <v>481</v>
      </c>
      <c r="N23" s="20" t="s">
        <v>481</v>
      </c>
      <c r="O23" s="18" t="s">
        <v>481</v>
      </c>
      <c r="P23" s="20" t="s">
        <v>481</v>
      </c>
      <c r="Q23" s="18" t="s">
        <v>481</v>
      </c>
      <c r="R23" s="20" t="s">
        <v>481</v>
      </c>
      <c r="S23" s="18" t="s">
        <v>481</v>
      </c>
      <c r="T23" s="20" t="s">
        <v>481</v>
      </c>
      <c r="U23" s="18" t="n">
        <v>410.34620064</v>
      </c>
      <c r="V23" s="20" t="n">
        <v>15.37785681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535.48834922</v>
      </c>
      <c r="F29" s="20" t="n">
        <v>3.19592566</v>
      </c>
      <c r="G29" s="18" t="n">
        <v>503.04948193</v>
      </c>
      <c r="H29" s="20" t="n">
        <v>4.15540496</v>
      </c>
      <c r="I29" s="18" t="n">
        <v>410.22925051</v>
      </c>
      <c r="J29" s="20" t="n">
        <v>8.69582655</v>
      </c>
      <c r="K29" s="18" t="n">
        <v>386.61918261</v>
      </c>
      <c r="L29" s="20" t="n">
        <v>24.1700916</v>
      </c>
      <c r="M29" s="18" t="s">
        <v>481</v>
      </c>
      <c r="N29" s="20" t="s">
        <v>481</v>
      </c>
      <c r="O29" s="18" t="s">
        <v>481</v>
      </c>
      <c r="P29" s="20" t="s">
        <v>481</v>
      </c>
      <c r="Q29" s="18" t="n">
        <v>312.41250141</v>
      </c>
      <c r="R29" s="20" t="n">
        <v>62.61666854</v>
      </c>
      <c r="S29" s="18" t="s">
        <v>481</v>
      </c>
      <c r="T29" s="20" t="s">
        <v>481</v>
      </c>
      <c r="U29" s="18" t="n">
        <v>361.29225041</v>
      </c>
      <c r="V29" s="20" t="n">
        <v>20.71895036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509.84021243</v>
      </c>
      <c r="F32" s="20" t="n">
        <v>3.10983737</v>
      </c>
      <c r="G32" s="18" t="n">
        <v>454.48553449</v>
      </c>
      <c r="H32" s="20" t="n">
        <v>4.04056275</v>
      </c>
      <c r="I32" s="18" t="n">
        <v>386.87997201</v>
      </c>
      <c r="J32" s="20" t="n">
        <v>7.99491429</v>
      </c>
      <c r="K32" s="18" t="n">
        <v>446.92284293</v>
      </c>
      <c r="L32" s="20" t="n">
        <v>12.04133906</v>
      </c>
      <c r="M32" s="18" t="s">
        <v>481</v>
      </c>
      <c r="N32" s="20" t="s">
        <v>481</v>
      </c>
      <c r="O32" s="18" t="s">
        <v>481</v>
      </c>
      <c r="P32" s="20" t="s">
        <v>481</v>
      </c>
      <c r="Q32" s="18" t="s">
        <v>481</v>
      </c>
      <c r="R32" s="20" t="s">
        <v>481</v>
      </c>
      <c r="S32" s="18" t="s">
        <v>481</v>
      </c>
      <c r="T32" s="20" t="s">
        <v>481</v>
      </c>
      <c r="U32" s="18" t="n">
        <v>385.89582019</v>
      </c>
      <c r="V32" s="20" t="n">
        <v>22.18219782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475.85190253</v>
      </c>
      <c r="F34" s="20" t="n">
        <v>4.21801631</v>
      </c>
      <c r="G34" s="18" t="n">
        <v>433.28149882</v>
      </c>
      <c r="H34" s="20" t="n">
        <v>4.75771676</v>
      </c>
      <c r="I34" s="18" t="n">
        <v>350.66535079</v>
      </c>
      <c r="J34" s="20" t="n">
        <v>8.58272491</v>
      </c>
      <c r="K34" s="18" t="n">
        <v>382.36450253</v>
      </c>
      <c r="L34" s="20" t="n">
        <v>15.59099746</v>
      </c>
      <c r="M34" s="18" t="s">
        <v>481</v>
      </c>
      <c r="N34" s="20" t="s">
        <v>481</v>
      </c>
      <c r="O34" s="18" t="s">
        <v>481</v>
      </c>
      <c r="P34" s="20" t="s">
        <v>481</v>
      </c>
      <c r="Q34" s="18" t="n">
        <v>425.79595373</v>
      </c>
      <c r="R34" s="20" t="n">
        <v>68.66277131</v>
      </c>
      <c r="S34" s="18" t="s">
        <v>481</v>
      </c>
      <c r="T34" s="20" t="s">
        <v>481</v>
      </c>
      <c r="U34" s="18" t="n">
        <v>329.18733728</v>
      </c>
      <c r="V34" s="20" t="n">
        <v>18.1954422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(29.0/B36*100)</f>
        <v/>
      </c>
      <c r="D36" s="19" t="n">
        <v>6707</v>
      </c>
      <c r="E36" s="18" t="n">
        <v>486.54162013</v>
      </c>
      <c r="F36" s="20" t="n">
        <v>3.00457894</v>
      </c>
      <c r="G36" s="18" t="n">
        <v>446.30987211</v>
      </c>
      <c r="H36" s="20" t="n">
        <v>4.68538635</v>
      </c>
      <c r="I36" s="18" t="n">
        <v>385.51716615</v>
      </c>
      <c r="J36" s="20" t="n">
        <v>6.48610862</v>
      </c>
      <c r="K36" s="18" t="n">
        <v>372.94316982</v>
      </c>
      <c r="L36" s="20" t="n">
        <v>13.58500249</v>
      </c>
      <c r="M36" s="18" t="s">
        <v>481</v>
      </c>
      <c r="N36" s="20" t="s">
        <v>481</v>
      </c>
      <c r="O36" s="18" t="s">
        <v>481</v>
      </c>
      <c r="P36" s="20" t="s">
        <v>481</v>
      </c>
      <c r="Q36" s="18" t="s">
        <v>481</v>
      </c>
      <c r="R36" s="20" t="s">
        <v>481</v>
      </c>
      <c r="S36" s="18" t="s">
        <v>481</v>
      </c>
      <c r="T36" s="20" t="s">
        <v>481</v>
      </c>
      <c r="U36" s="18" t="n">
        <v>368.24554533</v>
      </c>
      <c r="V36" s="20" t="n">
        <v>16.07579357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510.06919315</v>
      </c>
      <c r="F41" s="20" t="n">
        <v>3.27432459</v>
      </c>
      <c r="G41" s="18" t="n">
        <v>456.12456286</v>
      </c>
      <c r="H41" s="20" t="n">
        <v>5.14634209</v>
      </c>
      <c r="I41" s="18" t="n">
        <v>359.69581541</v>
      </c>
      <c r="J41" s="20" t="n">
        <v>9.13867014</v>
      </c>
      <c r="K41" s="18" t="n">
        <v>393.26396192</v>
      </c>
      <c r="L41" s="20" t="n">
        <v>20.00072289</v>
      </c>
      <c r="M41" s="18" t="s">
        <v>481</v>
      </c>
      <c r="N41" s="20" t="s">
        <v>481</v>
      </c>
      <c r="O41" s="18" t="s">
        <v>481</v>
      </c>
      <c r="P41" s="20" t="s">
        <v>481</v>
      </c>
      <c r="Q41" s="18" t="n">
        <v>394.70031876</v>
      </c>
      <c r="R41" s="20" t="n">
        <v>62.09586627</v>
      </c>
      <c r="S41" s="18" t="s">
        <v>481</v>
      </c>
      <c r="T41" s="20" t="s">
        <v>481</v>
      </c>
      <c r="U41" s="18" t="n">
        <v>355.28144844</v>
      </c>
      <c r="V41" s="20" t="n">
        <v>18.37452532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(1266.0/B46*100)</f>
        <v/>
      </c>
      <c r="D46" s="19" t="n">
        <v>21875</v>
      </c>
      <c r="E46" s="18" t="n">
        <v>436.44176526</v>
      </c>
      <c r="F46" s="20" t="n">
        <v>4.14789758</v>
      </c>
      <c r="G46" s="18" t="n">
        <v>382.7582421</v>
      </c>
      <c r="H46" s="20" t="n">
        <v>4.22347857</v>
      </c>
      <c r="I46" s="18" t="n">
        <v>328.20250242</v>
      </c>
      <c r="J46" s="20" t="n">
        <v>6.05982465</v>
      </c>
      <c r="K46" s="18" t="n">
        <v>353.52082081</v>
      </c>
      <c r="L46" s="20" t="n">
        <v>15.91372172</v>
      </c>
      <c r="M46" s="18" t="s">
        <v>481</v>
      </c>
      <c r="N46" s="20" t="s">
        <v>481</v>
      </c>
      <c r="O46" s="18" t="s">
        <v>481</v>
      </c>
      <c r="P46" s="20" t="s">
        <v>481</v>
      </c>
      <c r="Q46" s="18" t="s">
        <v>481</v>
      </c>
      <c r="R46" s="20" t="s">
        <v>481</v>
      </c>
      <c r="S46" s="18" t="s">
        <v>481</v>
      </c>
      <c r="T46" s="20" t="s">
        <v>481</v>
      </c>
      <c r="U46" s="18" t="n">
        <v>321.0262827</v>
      </c>
      <c r="V46" s="20" t="n">
        <v>6.43818635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586.75519299</v>
      </c>
      <c r="F48" s="20" t="n">
        <v>5.88416054</v>
      </c>
      <c r="G48" s="18" t="n">
        <v>527.44664317</v>
      </c>
      <c r="H48" s="20" t="n">
        <v>6.72072387</v>
      </c>
      <c r="I48" s="18" t="n">
        <v>411.46814228</v>
      </c>
      <c r="J48" s="20" t="n">
        <v>11.86744874</v>
      </c>
      <c r="K48" s="18" t="n">
        <v>451.19960343</v>
      </c>
      <c r="L48" s="20" t="n">
        <v>23.4656176</v>
      </c>
      <c r="M48" s="18" t="s">
        <v>481</v>
      </c>
      <c r="N48" s="20" t="s">
        <v>481</v>
      </c>
      <c r="O48" s="18" t="s">
        <v>481</v>
      </c>
      <c r="P48" s="20" t="s">
        <v>481</v>
      </c>
      <c r="Q48" s="18" t="s">
        <v>481</v>
      </c>
      <c r="R48" s="20" t="s">
        <v>481</v>
      </c>
      <c r="S48" s="18" t="s">
        <v>481</v>
      </c>
      <c r="T48" s="20" t="s">
        <v>481</v>
      </c>
      <c r="U48" s="18" t="n">
        <v>498.25372325</v>
      </c>
      <c r="V48" s="20" t="n">
        <v>48.74126434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474.06714934</v>
      </c>
      <c r="F61" s="20" t="n">
        <v>3.18459215</v>
      </c>
      <c r="G61" s="18" t="n">
        <v>409.96520569</v>
      </c>
      <c r="H61" s="20" t="n">
        <v>5.7978402</v>
      </c>
      <c r="I61" s="18" t="n">
        <v>370.24663386</v>
      </c>
      <c r="J61" s="20" t="n">
        <v>4.37903095</v>
      </c>
      <c r="K61" s="18" t="n">
        <v>366.29128378</v>
      </c>
      <c r="L61" s="20" t="n">
        <v>11.76615819</v>
      </c>
      <c r="M61" s="18" t="s">
        <v>481</v>
      </c>
      <c r="N61" s="20" t="s">
        <v>481</v>
      </c>
      <c r="O61" s="18" t="s">
        <v>481</v>
      </c>
      <c r="P61" s="20" t="s">
        <v>481</v>
      </c>
      <c r="Q61" s="18" t="s">
        <v>481</v>
      </c>
      <c r="R61" s="20" t="s">
        <v>481</v>
      </c>
      <c r="S61" s="18" t="s">
        <v>481</v>
      </c>
      <c r="T61" s="20" t="s">
        <v>481</v>
      </c>
      <c r="U61" s="18" t="n">
        <v>357.03730422</v>
      </c>
      <c r="V61" s="20" t="n">
        <v>10.48294533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(66.0/B67*100)</f>
        <v/>
      </c>
      <c r="D67" s="19" t="n">
        <v>6905</v>
      </c>
      <c r="E67" s="18" t="n">
        <v>440.15522768</v>
      </c>
      <c r="F67" s="20" t="n">
        <v>3.73886996</v>
      </c>
      <c r="G67" s="18" t="n">
        <v>388.29520578</v>
      </c>
      <c r="H67" s="20" t="n">
        <v>3.5608626</v>
      </c>
      <c r="I67" s="18" t="n">
        <v>319.87777538</v>
      </c>
      <c r="J67" s="20" t="n">
        <v>5.24039816</v>
      </c>
      <c r="K67" s="18" t="n">
        <v>348.64881011</v>
      </c>
      <c r="L67" s="20" t="n">
        <v>12.12043349</v>
      </c>
      <c r="M67" s="18" t="s">
        <v>481</v>
      </c>
      <c r="N67" s="20" t="s">
        <v>481</v>
      </c>
      <c r="O67" s="18" t="s">
        <v>481</v>
      </c>
      <c r="P67" s="20" t="s">
        <v>481</v>
      </c>
      <c r="Q67" s="18" t="s">
        <v>481</v>
      </c>
      <c r="R67" s="20" t="s">
        <v>481</v>
      </c>
      <c r="S67" s="18" t="s">
        <v>481</v>
      </c>
      <c r="T67" s="20" t="s">
        <v>481</v>
      </c>
      <c r="U67" s="18" t="n">
        <v>268.79065556</v>
      </c>
      <c r="V67" s="20" t="n">
        <v>9.79181406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538.61539041</v>
      </c>
      <c r="F70" s="20" t="n">
        <v>3.466893</v>
      </c>
      <c r="G70" s="18" t="n">
        <v>499.94494081</v>
      </c>
      <c r="H70" s="20" t="n">
        <v>3.62141693</v>
      </c>
      <c r="I70" s="18" t="n">
        <v>451.23637639</v>
      </c>
      <c r="J70" s="20" t="n">
        <v>7.44855188</v>
      </c>
      <c r="K70" s="18" t="n">
        <v>462.41791223</v>
      </c>
      <c r="L70" s="20" t="n">
        <v>17.98345189</v>
      </c>
      <c r="M70" s="18" t="s">
        <v>481</v>
      </c>
      <c r="N70" s="20" t="s">
        <v>481</v>
      </c>
      <c r="O70" s="18" t="s">
        <v>481</v>
      </c>
      <c r="P70" s="20" t="s">
        <v>481</v>
      </c>
      <c r="Q70" s="18" t="s">
        <v>481</v>
      </c>
      <c r="R70" s="20" t="s">
        <v>481</v>
      </c>
      <c r="S70" s="18" t="s">
        <v>481</v>
      </c>
      <c r="T70" s="20" t="s">
        <v>481</v>
      </c>
      <c r="U70" s="18" t="n">
        <v>462.66316828</v>
      </c>
      <c r="V70" s="20" t="n">
        <v>12.81395045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717</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404.57147357</v>
      </c>
      <c r="F7" s="20" t="n">
        <v>12.33120782</v>
      </c>
      <c r="G7" s="18" t="n">
        <v>486.68755829</v>
      </c>
      <c r="H7" s="20" t="n">
        <v>4.54808762</v>
      </c>
      <c r="I7" s="18" t="n">
        <v>521.0979329199999</v>
      </c>
      <c r="J7" s="20" t="n">
        <v>2.09122716</v>
      </c>
      <c r="K7" s="18" t="n">
        <v>486.80528501</v>
      </c>
      <c r="L7" s="20" t="n">
        <v>2.76778139</v>
      </c>
      <c r="M7" s="18" t="s">
        <v>481</v>
      </c>
      <c r="N7" s="20" t="s">
        <v>481</v>
      </c>
      <c r="O7" s="18" t="s">
        <v>481</v>
      </c>
      <c r="P7" s="20" t="s">
        <v>481</v>
      </c>
      <c r="Q7" s="18" t="s">
        <v>481</v>
      </c>
      <c r="R7" s="20" t="s">
        <v>481</v>
      </c>
      <c r="S7" s="18" t="s">
        <v>481</v>
      </c>
      <c r="T7" s="20" t="s">
        <v>481</v>
      </c>
      <c r="U7" s="18" t="n">
        <v>373.25575366</v>
      </c>
      <c r="V7" s="20" t="n">
        <v>8.42494026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(70.0/B9*100)</f>
        <v/>
      </c>
      <c r="D9" s="19" t="n">
        <v>5605</v>
      </c>
      <c r="E9" s="18" t="n">
        <v>464.37870324</v>
      </c>
      <c r="F9" s="20" t="n">
        <v>15.34177352</v>
      </c>
      <c r="G9" s="18" t="n">
        <v>494.29012596</v>
      </c>
      <c r="H9" s="20" t="n">
        <v>9.11980262</v>
      </c>
      <c r="I9" s="18" t="n">
        <v>548.46675383</v>
      </c>
      <c r="J9" s="20" t="n">
        <v>3.35566687</v>
      </c>
      <c r="K9" s="18" t="n">
        <v>560.67135277</v>
      </c>
      <c r="L9" s="20" t="n">
        <v>3.34376469</v>
      </c>
      <c r="M9" s="18" t="s">
        <v>481</v>
      </c>
      <c r="N9" s="20" t="s">
        <v>481</v>
      </c>
      <c r="O9" s="18" t="s">
        <v>481</v>
      </c>
      <c r="P9" s="20" t="s">
        <v>481</v>
      </c>
      <c r="Q9" s="18" t="n">
        <v>363.74174124</v>
      </c>
      <c r="R9" s="20" t="n">
        <v>33.3778787</v>
      </c>
      <c r="S9" s="18" t="s">
        <v>481</v>
      </c>
      <c r="T9" s="20" t="s">
        <v>481</v>
      </c>
      <c r="U9" s="18" t="n">
        <v>397.53724945</v>
      </c>
      <c r="V9" s="20" t="n">
        <v>10.35998625</v>
      </c>
    </row>
    <row r="10" spans="1:22">
      <c r="A10" s="15" t="s">
        <v>485</v>
      </c>
      <c r="B10" s="17" t="n">
        <v>13082</v>
      </c>
      <c r="C10" s="18">
        <f>(319.0/B10*100)</f>
        <v/>
      </c>
      <c r="D10" s="19" t="n">
        <v>12763</v>
      </c>
      <c r="E10" s="18" t="n">
        <v>481.6240204</v>
      </c>
      <c r="F10" s="20" t="n">
        <v>18.64368322</v>
      </c>
      <c r="G10" s="18" t="n">
        <v>525.55228772</v>
      </c>
      <c r="H10" s="20" t="n">
        <v>9.59012397</v>
      </c>
      <c r="I10" s="18" t="n">
        <v>547.28965945</v>
      </c>
      <c r="J10" s="20" t="n">
        <v>4.93646521</v>
      </c>
      <c r="K10" s="18" t="n">
        <v>517.44709574</v>
      </c>
      <c r="L10" s="20" t="n">
        <v>5.52863726</v>
      </c>
      <c r="M10" s="18" t="s">
        <v>481</v>
      </c>
      <c r="N10" s="20" t="s">
        <v>481</v>
      </c>
      <c r="O10" s="18" t="s">
        <v>481</v>
      </c>
      <c r="P10" s="20" t="s">
        <v>481</v>
      </c>
      <c r="Q10" s="18" t="s">
        <v>481</v>
      </c>
      <c r="R10" s="20" t="s">
        <v>481</v>
      </c>
      <c r="S10" s="18" t="s">
        <v>481</v>
      </c>
      <c r="T10" s="20" t="s">
        <v>481</v>
      </c>
      <c r="U10" s="18" t="n">
        <v>409.72678489</v>
      </c>
      <c r="V10" s="20" t="n">
        <v>16.45053152</v>
      </c>
    </row>
    <row r="11" spans="1:22">
      <c r="A11" s="15" t="s">
        <v>486</v>
      </c>
      <c r="B11" s="17" t="n">
        <v>7053</v>
      </c>
      <c r="C11" s="18">
        <f>(50.0/B11*100)</f>
        <v/>
      </c>
      <c r="D11" s="19" t="n">
        <v>7003</v>
      </c>
      <c r="E11" s="18" t="n">
        <v>373.80335004</v>
      </c>
      <c r="F11" s="20" t="n">
        <v>11.3433519</v>
      </c>
      <c r="G11" s="18" t="n">
        <v>368.26886631</v>
      </c>
      <c r="H11" s="20" t="n">
        <v>10.08722006</v>
      </c>
      <c r="I11" s="18" t="n">
        <v>436.56339779</v>
      </c>
      <c r="J11" s="20" t="n">
        <v>3.85916767</v>
      </c>
      <c r="K11" s="18" t="n">
        <v>444.16930364</v>
      </c>
      <c r="L11" s="20" t="n">
        <v>4.52893672</v>
      </c>
      <c r="M11" s="18" t="s">
        <v>481</v>
      </c>
      <c r="N11" s="20" t="s">
        <v>481</v>
      </c>
      <c r="O11" s="18" t="s">
        <v>481</v>
      </c>
      <c r="P11" s="20" t="s">
        <v>481</v>
      </c>
      <c r="Q11" s="18" t="s">
        <v>481</v>
      </c>
      <c r="R11" s="20" t="s">
        <v>481</v>
      </c>
      <c r="S11" s="18" t="s">
        <v>481</v>
      </c>
      <c r="T11" s="20" t="s">
        <v>481</v>
      </c>
      <c r="U11" s="18" t="n">
        <v>341.58256695</v>
      </c>
      <c r="V11" s="20" t="n">
        <v>14.45877118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(220.0/B23*100)</f>
        <v/>
      </c>
      <c r="D23" s="19" t="n">
        <v>11363</v>
      </c>
      <c r="E23" s="18" t="n">
        <v>421.13543935</v>
      </c>
      <c r="F23" s="20" t="n">
        <v>10.164133</v>
      </c>
      <c r="G23" s="18" t="n">
        <v>459.67629501</v>
      </c>
      <c r="H23" s="20" t="n">
        <v>6.61170331</v>
      </c>
      <c r="I23" s="18" t="n">
        <v>483.81212786</v>
      </c>
      <c r="J23" s="20" t="n">
        <v>3.47539188</v>
      </c>
      <c r="K23" s="18" t="n">
        <v>501.8406717</v>
      </c>
      <c r="L23" s="20" t="n">
        <v>3.13931496</v>
      </c>
      <c r="M23" s="18" t="s">
        <v>481</v>
      </c>
      <c r="N23" s="20" t="s">
        <v>481</v>
      </c>
      <c r="O23" s="18" t="s">
        <v>481</v>
      </c>
      <c r="P23" s="20" t="s">
        <v>481</v>
      </c>
      <c r="Q23" s="18" t="s">
        <v>481</v>
      </c>
      <c r="R23" s="20" t="s">
        <v>481</v>
      </c>
      <c r="S23" s="18" t="s">
        <v>481</v>
      </c>
      <c r="T23" s="20" t="s">
        <v>481</v>
      </c>
      <c r="U23" s="18" t="n">
        <v>412.67901092</v>
      </c>
      <c r="V23" s="20" t="n">
        <v>11.58496002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401.09867663</v>
      </c>
      <c r="F29" s="20" t="n">
        <v>17.37440106</v>
      </c>
      <c r="G29" s="18" t="n">
        <v>424.68485276</v>
      </c>
      <c r="H29" s="20" t="n">
        <v>10.05384307</v>
      </c>
      <c r="I29" s="18" t="n">
        <v>518.90773003</v>
      </c>
      <c r="J29" s="20" t="n">
        <v>3.42874344</v>
      </c>
      <c r="K29" s="18" t="n">
        <v>527.22875931</v>
      </c>
      <c r="L29" s="20" t="n">
        <v>3.100665</v>
      </c>
      <c r="M29" s="18" t="s">
        <v>481</v>
      </c>
      <c r="N29" s="20" t="s">
        <v>481</v>
      </c>
      <c r="O29" s="18" t="s">
        <v>481</v>
      </c>
      <c r="P29" s="20" t="s">
        <v>481</v>
      </c>
      <c r="Q29" s="18" t="n">
        <v>312.41250141</v>
      </c>
      <c r="R29" s="20" t="n">
        <v>62.61666854</v>
      </c>
      <c r="S29" s="18" t="s">
        <v>481</v>
      </c>
      <c r="T29" s="20" t="s">
        <v>481</v>
      </c>
      <c r="U29" s="18" t="n">
        <v>359.81560317</v>
      </c>
      <c r="V29" s="20" t="n">
        <v>23.50070138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440.44756275</v>
      </c>
      <c r="F32" s="20" t="n">
        <v>13.03857822</v>
      </c>
      <c r="G32" s="18" t="n">
        <v>445.75329467</v>
      </c>
      <c r="H32" s="20" t="n">
        <v>7.04532492</v>
      </c>
      <c r="I32" s="18" t="n">
        <v>493.68115402</v>
      </c>
      <c r="J32" s="20" t="n">
        <v>3.68899303</v>
      </c>
      <c r="K32" s="18" t="n">
        <v>486.13006198</v>
      </c>
      <c r="L32" s="20" t="n">
        <v>4.56944204</v>
      </c>
      <c r="M32" s="18" t="s">
        <v>481</v>
      </c>
      <c r="N32" s="20" t="s">
        <v>481</v>
      </c>
      <c r="O32" s="18" t="s">
        <v>481</v>
      </c>
      <c r="P32" s="20" t="s">
        <v>481</v>
      </c>
      <c r="Q32" s="18" t="s">
        <v>481</v>
      </c>
      <c r="R32" s="20" t="s">
        <v>481</v>
      </c>
      <c r="S32" s="18" t="s">
        <v>481</v>
      </c>
      <c r="T32" s="20" t="s">
        <v>481</v>
      </c>
      <c r="U32" s="18" t="n">
        <v>355.24159162</v>
      </c>
      <c r="V32" s="20" t="n">
        <v>22.76603004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378.83065781</v>
      </c>
      <c r="F34" s="20" t="n">
        <v>10.84190515</v>
      </c>
      <c r="G34" s="18" t="n">
        <v>393.94711804</v>
      </c>
      <c r="H34" s="20" t="n">
        <v>7.30771008</v>
      </c>
      <c r="I34" s="18" t="n">
        <v>454.3759777</v>
      </c>
      <c r="J34" s="20" t="n">
        <v>4.258363</v>
      </c>
      <c r="K34" s="18" t="n">
        <v>472.55781335</v>
      </c>
      <c r="L34" s="20" t="n">
        <v>4.61115137</v>
      </c>
      <c r="M34" s="18" t="s">
        <v>481</v>
      </c>
      <c r="N34" s="20" t="s">
        <v>481</v>
      </c>
      <c r="O34" s="18" t="s">
        <v>481</v>
      </c>
      <c r="P34" s="20" t="s">
        <v>481</v>
      </c>
      <c r="Q34" s="18" t="n">
        <v>425.79595373</v>
      </c>
      <c r="R34" s="20" t="n">
        <v>68.66277131</v>
      </c>
      <c r="S34" s="18" t="s">
        <v>481</v>
      </c>
      <c r="T34" s="20" t="s">
        <v>481</v>
      </c>
      <c r="U34" s="18" t="n">
        <v>302.12942582</v>
      </c>
      <c r="V34" s="20" t="n">
        <v>20.67023733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(29.0/B36*100)</f>
        <v/>
      </c>
      <c r="D36" s="19" t="n">
        <v>6707</v>
      </c>
      <c r="E36" s="18" t="n">
        <v>408.82406759</v>
      </c>
      <c r="F36" s="20" t="n">
        <v>13.05735503</v>
      </c>
      <c r="G36" s="18" t="n">
        <v>435.79008812</v>
      </c>
      <c r="H36" s="20" t="n">
        <v>7.59907936</v>
      </c>
      <c r="I36" s="18" t="n">
        <v>472.39491295</v>
      </c>
      <c r="J36" s="20" t="n">
        <v>3.793624</v>
      </c>
      <c r="K36" s="18" t="n">
        <v>475.07802596</v>
      </c>
      <c r="L36" s="20" t="n">
        <v>4.07886242</v>
      </c>
      <c r="M36" s="18" t="s">
        <v>481</v>
      </c>
      <c r="N36" s="20" t="s">
        <v>481</v>
      </c>
      <c r="O36" s="18" t="s">
        <v>481</v>
      </c>
      <c r="P36" s="20" t="s">
        <v>481</v>
      </c>
      <c r="Q36" s="18" t="s">
        <v>481</v>
      </c>
      <c r="R36" s="20" t="s">
        <v>481</v>
      </c>
      <c r="S36" s="18" t="s">
        <v>481</v>
      </c>
      <c r="T36" s="20" t="s">
        <v>481</v>
      </c>
      <c r="U36" s="18" t="n">
        <v>358.8734641</v>
      </c>
      <c r="V36" s="20" t="n">
        <v>15.4200956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407.90171115</v>
      </c>
      <c r="F41" s="20" t="n">
        <v>18.37274328</v>
      </c>
      <c r="G41" s="18" t="n">
        <v>480.06523151</v>
      </c>
      <c r="H41" s="20" t="n">
        <v>8.4870638</v>
      </c>
      <c r="I41" s="18" t="n">
        <v>501.95996833</v>
      </c>
      <c r="J41" s="20" t="n">
        <v>4.37447647</v>
      </c>
      <c r="K41" s="18" t="n">
        <v>478.48179919</v>
      </c>
      <c r="L41" s="20" t="n">
        <v>3.59083282</v>
      </c>
      <c r="M41" s="18" t="s">
        <v>481</v>
      </c>
      <c r="N41" s="20" t="s">
        <v>481</v>
      </c>
      <c r="O41" s="18" t="s">
        <v>481</v>
      </c>
      <c r="P41" s="20" t="s">
        <v>481</v>
      </c>
      <c r="Q41" s="18" t="n">
        <v>394.70031876</v>
      </c>
      <c r="R41" s="20" t="n">
        <v>62.09586627</v>
      </c>
      <c r="S41" s="18" t="s">
        <v>481</v>
      </c>
      <c r="T41" s="20" t="s">
        <v>481</v>
      </c>
      <c r="U41" s="18" t="n">
        <v>340.28538009</v>
      </c>
      <c r="V41" s="20" t="n">
        <v>18.59703106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(1266.0/B46*100)</f>
        <v/>
      </c>
      <c r="D46" s="19" t="n">
        <v>21875</v>
      </c>
      <c r="E46" s="18" t="n">
        <v>328.88010107</v>
      </c>
      <c r="F46" s="20" t="n">
        <v>8.80646572</v>
      </c>
      <c r="G46" s="18" t="n">
        <v>343.93707899</v>
      </c>
      <c r="H46" s="20" t="n">
        <v>7.47922495</v>
      </c>
      <c r="I46" s="18" t="n">
        <v>395.04169219</v>
      </c>
      <c r="J46" s="20" t="n">
        <v>4.27429428</v>
      </c>
      <c r="K46" s="18" t="n">
        <v>427.26474337</v>
      </c>
      <c r="L46" s="20" t="n">
        <v>4.25841386</v>
      </c>
      <c r="M46" s="18" t="s">
        <v>481</v>
      </c>
      <c r="N46" s="20" t="s">
        <v>481</v>
      </c>
      <c r="O46" s="18" t="s">
        <v>481</v>
      </c>
      <c r="P46" s="20" t="s">
        <v>481</v>
      </c>
      <c r="Q46" s="18" t="s">
        <v>481</v>
      </c>
      <c r="R46" s="20" t="s">
        <v>481</v>
      </c>
      <c r="S46" s="18" t="s">
        <v>481</v>
      </c>
      <c r="T46" s="20" t="s">
        <v>481</v>
      </c>
      <c r="U46" s="18" t="n">
        <v>320.06324756</v>
      </c>
      <c r="V46" s="20" t="n">
        <v>6.28717138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505.55239817</v>
      </c>
      <c r="F48" s="20" t="n">
        <v>18.15353366</v>
      </c>
      <c r="G48" s="18" t="n">
        <v>512.50391832</v>
      </c>
      <c r="H48" s="20" t="n">
        <v>10.2808272</v>
      </c>
      <c r="I48" s="18" t="n">
        <v>559.85002303</v>
      </c>
      <c r="J48" s="20" t="n">
        <v>6.64260541</v>
      </c>
      <c r="K48" s="18" t="n">
        <v>588.64828977</v>
      </c>
      <c r="L48" s="20" t="n">
        <v>6.06066543</v>
      </c>
      <c r="M48" s="18" t="s">
        <v>481</v>
      </c>
      <c r="N48" s="20" t="s">
        <v>481</v>
      </c>
      <c r="O48" s="18" t="s">
        <v>481</v>
      </c>
      <c r="P48" s="20" t="s">
        <v>481</v>
      </c>
      <c r="Q48" s="18" t="s">
        <v>481</v>
      </c>
      <c r="R48" s="20" t="s">
        <v>481</v>
      </c>
      <c r="S48" s="18" t="s">
        <v>481</v>
      </c>
      <c r="T48" s="20" t="s">
        <v>481</v>
      </c>
      <c r="U48" s="18" t="n">
        <v>486.66424754</v>
      </c>
      <c r="V48" s="20" t="n">
        <v>50.37947324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370.68314135</v>
      </c>
      <c r="F61" s="20" t="n">
        <v>8.94736793</v>
      </c>
      <c r="G61" s="18" t="n">
        <v>381.03599909</v>
      </c>
      <c r="H61" s="20" t="n">
        <v>6.90215613</v>
      </c>
      <c r="I61" s="18" t="n">
        <v>459.72626861</v>
      </c>
      <c r="J61" s="20" t="n">
        <v>3.86517296</v>
      </c>
      <c r="K61" s="18" t="n">
        <v>466.22041747</v>
      </c>
      <c r="L61" s="20" t="n">
        <v>3.79072709</v>
      </c>
      <c r="M61" s="18" t="s">
        <v>481</v>
      </c>
      <c r="N61" s="20" t="s">
        <v>481</v>
      </c>
      <c r="O61" s="18" t="s">
        <v>481</v>
      </c>
      <c r="P61" s="20" t="s">
        <v>481</v>
      </c>
      <c r="Q61" s="18" t="s">
        <v>481</v>
      </c>
      <c r="R61" s="20" t="s">
        <v>481</v>
      </c>
      <c r="S61" s="18" t="s">
        <v>481</v>
      </c>
      <c r="T61" s="20" t="s">
        <v>481</v>
      </c>
      <c r="U61" s="18" t="n">
        <v>354.91470632</v>
      </c>
      <c r="V61" s="20" t="n">
        <v>11.94865411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(66.0/B67*100)</f>
        <v/>
      </c>
      <c r="D67" s="19" t="n">
        <v>6905</v>
      </c>
      <c r="E67" s="18" t="n">
        <v>328.38040615</v>
      </c>
      <c r="F67" s="20" t="n">
        <v>9.84863767</v>
      </c>
      <c r="G67" s="18" t="n">
        <v>310.90422288</v>
      </c>
      <c r="H67" s="20" t="n">
        <v>7.30593725</v>
      </c>
      <c r="I67" s="18" t="n">
        <v>399.79880634</v>
      </c>
      <c r="J67" s="20" t="n">
        <v>3.71047798</v>
      </c>
      <c r="K67" s="18" t="n">
        <v>427.50916012</v>
      </c>
      <c r="L67" s="20" t="n">
        <v>3.76795647</v>
      </c>
      <c r="M67" s="18" t="s">
        <v>481</v>
      </c>
      <c r="N67" s="20" t="s">
        <v>481</v>
      </c>
      <c r="O67" s="18" t="s">
        <v>481</v>
      </c>
      <c r="P67" s="20" t="s">
        <v>481</v>
      </c>
      <c r="Q67" s="18" t="s">
        <v>481</v>
      </c>
      <c r="R67" s="20" t="s">
        <v>481</v>
      </c>
      <c r="S67" s="18" t="s">
        <v>481</v>
      </c>
      <c r="T67" s="20" t="s">
        <v>481</v>
      </c>
      <c r="U67" s="18" t="n">
        <v>269.62186213</v>
      </c>
      <c r="V67" s="20" t="n">
        <v>8.61293173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477.25595376</v>
      </c>
      <c r="F70" s="20" t="n">
        <v>13.36238777</v>
      </c>
      <c r="G70" s="18" t="n">
        <v>480.34837741</v>
      </c>
      <c r="H70" s="20" t="n">
        <v>7.64890834</v>
      </c>
      <c r="I70" s="18" t="n">
        <v>512.04091048</v>
      </c>
      <c r="J70" s="20" t="n">
        <v>3.71187525</v>
      </c>
      <c r="K70" s="18" t="n">
        <v>528.7110957800001</v>
      </c>
      <c r="L70" s="20" t="n">
        <v>4.07915405</v>
      </c>
      <c r="M70" s="18" t="s">
        <v>481</v>
      </c>
      <c r="N70" s="20" t="s">
        <v>481</v>
      </c>
      <c r="O70" s="18" t="s">
        <v>481</v>
      </c>
      <c r="P70" s="20" t="s">
        <v>481</v>
      </c>
      <c r="Q70" s="18" t="s">
        <v>481</v>
      </c>
      <c r="R70" s="20" t="s">
        <v>481</v>
      </c>
      <c r="S70" s="18" t="s">
        <v>481</v>
      </c>
      <c r="T70" s="20" t="s">
        <v>481</v>
      </c>
      <c r="U70" s="18" t="n">
        <v>458.48029507</v>
      </c>
      <c r="V70" s="20" t="n">
        <v>12.20232232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718</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357.24741909</v>
      </c>
      <c r="F7" s="20" t="n">
        <v>11.00100647</v>
      </c>
      <c r="G7" s="18" t="n">
        <v>399.44281442</v>
      </c>
      <c r="H7" s="20" t="n">
        <v>6.82812683</v>
      </c>
      <c r="I7" s="18" t="n">
        <v>437.96185099</v>
      </c>
      <c r="J7" s="20" t="n">
        <v>3.65783216</v>
      </c>
      <c r="K7" s="18" t="n">
        <v>527.28320982</v>
      </c>
      <c r="L7" s="20" t="n">
        <v>1.88209913</v>
      </c>
      <c r="M7" s="18" t="s">
        <v>481</v>
      </c>
      <c r="N7" s="20" t="s">
        <v>481</v>
      </c>
      <c r="O7" s="18" t="s">
        <v>481</v>
      </c>
      <c r="P7" s="20" t="s">
        <v>481</v>
      </c>
      <c r="Q7" s="18" t="s">
        <v>481</v>
      </c>
      <c r="R7" s="20" t="s">
        <v>481</v>
      </c>
      <c r="S7" s="18" t="s">
        <v>481</v>
      </c>
      <c r="T7" s="20" t="s">
        <v>481</v>
      </c>
      <c r="U7" s="18" t="n">
        <v>370.41253855</v>
      </c>
      <c r="V7" s="20" t="n">
        <v>8.390909110000001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(70.0/B9*100)</f>
        <v/>
      </c>
      <c r="D9" s="19" t="n">
        <v>5605</v>
      </c>
      <c r="E9" s="18" t="n">
        <v>486.67995557</v>
      </c>
      <c r="F9" s="20" t="n">
        <v>10.31224744</v>
      </c>
      <c r="G9" s="18" t="n">
        <v>494.19164051</v>
      </c>
      <c r="H9" s="20" t="n">
        <v>8.244965390000001</v>
      </c>
      <c r="I9" s="18" t="n">
        <v>516.5529573699999</v>
      </c>
      <c r="J9" s="20" t="n">
        <v>4.63470023</v>
      </c>
      <c r="K9" s="18" t="n">
        <v>566.60520601</v>
      </c>
      <c r="L9" s="20" t="n">
        <v>3.33839242</v>
      </c>
      <c r="M9" s="18" t="s">
        <v>481</v>
      </c>
      <c r="N9" s="20" t="s">
        <v>481</v>
      </c>
      <c r="O9" s="18" t="s">
        <v>481</v>
      </c>
      <c r="P9" s="20" t="s">
        <v>481</v>
      </c>
      <c r="Q9" s="18" t="n">
        <v>363.74174124</v>
      </c>
      <c r="R9" s="20" t="n">
        <v>33.3778787</v>
      </c>
      <c r="S9" s="18" t="s">
        <v>481</v>
      </c>
      <c r="T9" s="20" t="s">
        <v>481</v>
      </c>
      <c r="U9" s="18" t="n">
        <v>404.16064974</v>
      </c>
      <c r="V9" s="20" t="n">
        <v>10.65086754</v>
      </c>
    </row>
    <row r="10" spans="1:22">
      <c r="A10" s="15" t="s">
        <v>485</v>
      </c>
      <c r="B10" s="17" t="n">
        <v>13082</v>
      </c>
      <c r="C10" s="18">
        <f>(319.0/B10*100)</f>
        <v/>
      </c>
      <c r="D10" s="19" t="n">
        <v>12763</v>
      </c>
      <c r="E10" s="18" t="n">
        <v>445.14917041</v>
      </c>
      <c r="F10" s="20" t="n">
        <v>23.01119962</v>
      </c>
      <c r="G10" s="18" t="n">
        <v>410.65988315</v>
      </c>
      <c r="H10" s="20" t="n">
        <v>14.16972464</v>
      </c>
      <c r="I10" s="18" t="n">
        <v>476.81903284</v>
      </c>
      <c r="J10" s="20" t="n">
        <v>5.73551818</v>
      </c>
      <c r="K10" s="18" t="n">
        <v>553.35814949</v>
      </c>
      <c r="L10" s="20" t="n">
        <v>4.71386694</v>
      </c>
      <c r="M10" s="18" t="s">
        <v>481</v>
      </c>
      <c r="N10" s="20" t="s">
        <v>481</v>
      </c>
      <c r="O10" s="18" t="s">
        <v>481</v>
      </c>
      <c r="P10" s="20" t="s">
        <v>481</v>
      </c>
      <c r="Q10" s="18" t="s">
        <v>481</v>
      </c>
      <c r="R10" s="20" t="s">
        <v>481</v>
      </c>
      <c r="S10" s="18" t="s">
        <v>481</v>
      </c>
      <c r="T10" s="20" t="s">
        <v>481</v>
      </c>
      <c r="U10" s="18" t="n">
        <v>415.35297393</v>
      </c>
      <c r="V10" s="20" t="n">
        <v>16.61138725</v>
      </c>
    </row>
    <row r="11" spans="1:22">
      <c r="A11" s="15" t="s">
        <v>486</v>
      </c>
      <c r="B11" s="17" t="n">
        <v>7053</v>
      </c>
      <c r="C11" s="18">
        <f>(50.0/B11*100)</f>
        <v/>
      </c>
      <c r="D11" s="19" t="n">
        <v>7003</v>
      </c>
      <c r="E11" s="18" t="n">
        <v>377.11368303</v>
      </c>
      <c r="F11" s="20" t="n">
        <v>11.68162708</v>
      </c>
      <c r="G11" s="18" t="n">
        <v>369.24420104</v>
      </c>
      <c r="H11" s="20" t="n">
        <v>11.95006606</v>
      </c>
      <c r="I11" s="18" t="n">
        <v>418.17625637</v>
      </c>
      <c r="J11" s="20" t="n">
        <v>4.6409922</v>
      </c>
      <c r="K11" s="18" t="n">
        <v>446.41357783</v>
      </c>
      <c r="L11" s="20" t="n">
        <v>4.13506522</v>
      </c>
      <c r="M11" s="18" t="s">
        <v>481</v>
      </c>
      <c r="N11" s="20" t="s">
        <v>481</v>
      </c>
      <c r="O11" s="18" t="s">
        <v>481</v>
      </c>
      <c r="P11" s="20" t="s">
        <v>481</v>
      </c>
      <c r="Q11" s="18" t="s">
        <v>481</v>
      </c>
      <c r="R11" s="20" t="s">
        <v>481</v>
      </c>
      <c r="S11" s="18" t="s">
        <v>481</v>
      </c>
      <c r="T11" s="20" t="s">
        <v>481</v>
      </c>
      <c r="U11" s="18" t="n">
        <v>345.56436007</v>
      </c>
      <c r="V11" s="20" t="n">
        <v>13.83934606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(220.0/B23*100)</f>
        <v/>
      </c>
      <c r="D23" s="19" t="n">
        <v>11363</v>
      </c>
      <c r="E23" s="18" t="n">
        <v>437.95049147</v>
      </c>
      <c r="F23" s="20" t="n">
        <v>10.29083824</v>
      </c>
      <c r="G23" s="18" t="n">
        <v>470.6069811</v>
      </c>
      <c r="H23" s="20" t="n">
        <v>7.27889375</v>
      </c>
      <c r="I23" s="18" t="n">
        <v>475.77850129</v>
      </c>
      <c r="J23" s="20" t="n">
        <v>3.49320487</v>
      </c>
      <c r="K23" s="18" t="n">
        <v>499.27324769</v>
      </c>
      <c r="L23" s="20" t="n">
        <v>2.96325803</v>
      </c>
      <c r="M23" s="18" t="s">
        <v>481</v>
      </c>
      <c r="N23" s="20" t="s">
        <v>481</v>
      </c>
      <c r="O23" s="18" t="s">
        <v>481</v>
      </c>
      <c r="P23" s="20" t="s">
        <v>481</v>
      </c>
      <c r="Q23" s="18" t="s">
        <v>481</v>
      </c>
      <c r="R23" s="20" t="s">
        <v>481</v>
      </c>
      <c r="S23" s="18" t="s">
        <v>481</v>
      </c>
      <c r="T23" s="20" t="s">
        <v>481</v>
      </c>
      <c r="U23" s="18" t="n">
        <v>417.20224021</v>
      </c>
      <c r="V23" s="20" t="n">
        <v>12.00824084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410.4521022</v>
      </c>
      <c r="F29" s="20" t="n">
        <v>16.23175845</v>
      </c>
      <c r="G29" s="18" t="n">
        <v>448.98122602</v>
      </c>
      <c r="H29" s="20" t="n">
        <v>10.77409748</v>
      </c>
      <c r="I29" s="18" t="n">
        <v>477.91051713</v>
      </c>
      <c r="J29" s="20" t="n">
        <v>5.15136032</v>
      </c>
      <c r="K29" s="18" t="n">
        <v>534.66731789</v>
      </c>
      <c r="L29" s="20" t="n">
        <v>3.13262602</v>
      </c>
      <c r="M29" s="18" t="s">
        <v>481</v>
      </c>
      <c r="N29" s="20" t="s">
        <v>481</v>
      </c>
      <c r="O29" s="18" t="s">
        <v>481</v>
      </c>
      <c r="P29" s="20" t="s">
        <v>481</v>
      </c>
      <c r="Q29" s="18" t="n">
        <v>312.41250141</v>
      </c>
      <c r="R29" s="20" t="n">
        <v>62.61666854</v>
      </c>
      <c r="S29" s="18" t="s">
        <v>481</v>
      </c>
      <c r="T29" s="20" t="s">
        <v>481</v>
      </c>
      <c r="U29" s="18" t="n">
        <v>381.92050372</v>
      </c>
      <c r="V29" s="20" t="n">
        <v>23.07320423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429.91533763</v>
      </c>
      <c r="F32" s="20" t="n">
        <v>10.92660151</v>
      </c>
      <c r="G32" s="18" t="n">
        <v>405.81628175</v>
      </c>
      <c r="H32" s="20" t="n">
        <v>9.260096150000001</v>
      </c>
      <c r="I32" s="18" t="n">
        <v>455.03048274</v>
      </c>
      <c r="J32" s="20" t="n">
        <v>4.35604504</v>
      </c>
      <c r="K32" s="18" t="n">
        <v>504.57855987</v>
      </c>
      <c r="L32" s="20" t="n">
        <v>3.06653386</v>
      </c>
      <c r="M32" s="18" t="s">
        <v>481</v>
      </c>
      <c r="N32" s="20" t="s">
        <v>481</v>
      </c>
      <c r="O32" s="18" t="s">
        <v>481</v>
      </c>
      <c r="P32" s="20" t="s">
        <v>481</v>
      </c>
      <c r="Q32" s="18" t="s">
        <v>481</v>
      </c>
      <c r="R32" s="20" t="s">
        <v>481</v>
      </c>
      <c r="S32" s="18" t="s">
        <v>481</v>
      </c>
      <c r="T32" s="20" t="s">
        <v>481</v>
      </c>
      <c r="U32" s="18" t="n">
        <v>373.96033867</v>
      </c>
      <c r="V32" s="20" t="n">
        <v>18.92949826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369.33151529</v>
      </c>
      <c r="F34" s="20" t="n">
        <v>8.99810237</v>
      </c>
      <c r="G34" s="18" t="n">
        <v>386.29345817</v>
      </c>
      <c r="H34" s="20" t="n">
        <v>8.28509137</v>
      </c>
      <c r="I34" s="18" t="n">
        <v>427.82553839</v>
      </c>
      <c r="J34" s="20" t="n">
        <v>4.91648106</v>
      </c>
      <c r="K34" s="18" t="n">
        <v>480.38342221</v>
      </c>
      <c r="L34" s="20" t="n">
        <v>4.55378325</v>
      </c>
      <c r="M34" s="18" t="s">
        <v>481</v>
      </c>
      <c r="N34" s="20" t="s">
        <v>481</v>
      </c>
      <c r="O34" s="18" t="s">
        <v>481</v>
      </c>
      <c r="P34" s="20" t="s">
        <v>481</v>
      </c>
      <c r="Q34" s="18" t="n">
        <v>425.79595373</v>
      </c>
      <c r="R34" s="20" t="n">
        <v>68.66277131</v>
      </c>
      <c r="S34" s="18" t="s">
        <v>481</v>
      </c>
      <c r="T34" s="20" t="s">
        <v>481</v>
      </c>
      <c r="U34" s="18" t="n">
        <v>312.06642548</v>
      </c>
      <c r="V34" s="20" t="n">
        <v>19.73292841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(29.0/B36*100)</f>
        <v/>
      </c>
      <c r="D36" s="19" t="n">
        <v>6707</v>
      </c>
      <c r="E36" s="18" t="n">
        <v>409.25607336</v>
      </c>
      <c r="F36" s="20" t="n">
        <v>13.11746156</v>
      </c>
      <c r="G36" s="18" t="n">
        <v>420.23432729</v>
      </c>
      <c r="H36" s="20" t="n">
        <v>8.47040498</v>
      </c>
      <c r="I36" s="18" t="n">
        <v>454.81966886</v>
      </c>
      <c r="J36" s="20" t="n">
        <v>5.18702592</v>
      </c>
      <c r="K36" s="18" t="n">
        <v>480.34530544</v>
      </c>
      <c r="L36" s="20" t="n">
        <v>3.05362323</v>
      </c>
      <c r="M36" s="18" t="s">
        <v>481</v>
      </c>
      <c r="N36" s="20" t="s">
        <v>481</v>
      </c>
      <c r="O36" s="18" t="s">
        <v>481</v>
      </c>
      <c r="P36" s="20" t="s">
        <v>481</v>
      </c>
      <c r="Q36" s="18" t="s">
        <v>481</v>
      </c>
      <c r="R36" s="20" t="s">
        <v>481</v>
      </c>
      <c r="S36" s="18" t="s">
        <v>481</v>
      </c>
      <c r="T36" s="20" t="s">
        <v>481</v>
      </c>
      <c r="U36" s="18" t="n">
        <v>356.62884449</v>
      </c>
      <c r="V36" s="20" t="n">
        <v>14.3448958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(38.0/B41*100)</f>
        <v/>
      </c>
      <c r="D41" s="19" t="n">
        <v>5674</v>
      </c>
      <c r="E41" s="18" t="n">
        <v>414.68966257</v>
      </c>
      <c r="F41" s="20" t="n">
        <v>21.21197932</v>
      </c>
      <c r="G41" s="18" t="n">
        <v>394.16417587</v>
      </c>
      <c r="H41" s="20" t="n">
        <v>12.52508583</v>
      </c>
      <c r="I41" s="18" t="n">
        <v>426.39415803</v>
      </c>
      <c r="J41" s="20" t="n">
        <v>5.84385146</v>
      </c>
      <c r="K41" s="18" t="n">
        <v>506.85931086</v>
      </c>
      <c r="L41" s="20" t="n">
        <v>3.47414602</v>
      </c>
      <c r="M41" s="18" t="s">
        <v>481</v>
      </c>
      <c r="N41" s="20" t="s">
        <v>481</v>
      </c>
      <c r="O41" s="18" t="s">
        <v>481</v>
      </c>
      <c r="P41" s="20" t="s">
        <v>481</v>
      </c>
      <c r="Q41" s="18" t="n">
        <v>394.70031876</v>
      </c>
      <c r="R41" s="20" t="n">
        <v>62.09586627</v>
      </c>
      <c r="S41" s="18" t="s">
        <v>481</v>
      </c>
      <c r="T41" s="20" t="s">
        <v>481</v>
      </c>
      <c r="U41" s="18" t="n">
        <v>355.54797842</v>
      </c>
      <c r="V41" s="20" t="n">
        <v>17.85347926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(1266.0/B46*100)</f>
        <v/>
      </c>
      <c r="D46" s="19" t="n">
        <v>21875</v>
      </c>
      <c r="E46" s="18" t="n">
        <v>328.65162645</v>
      </c>
      <c r="F46" s="20" t="n">
        <v>9.79322915</v>
      </c>
      <c r="G46" s="18" t="n">
        <v>330.15715257</v>
      </c>
      <c r="H46" s="20" t="n">
        <v>7.92698111</v>
      </c>
      <c r="I46" s="18" t="n">
        <v>382.01580041</v>
      </c>
      <c r="J46" s="20" t="n">
        <v>3.76005548</v>
      </c>
      <c r="K46" s="18" t="n">
        <v>427.65896275</v>
      </c>
      <c r="L46" s="20" t="n">
        <v>4.43086598</v>
      </c>
      <c r="M46" s="18" t="s">
        <v>481</v>
      </c>
      <c r="N46" s="20" t="s">
        <v>481</v>
      </c>
      <c r="O46" s="18" t="s">
        <v>481</v>
      </c>
      <c r="P46" s="20" t="s">
        <v>481</v>
      </c>
      <c r="Q46" s="18" t="s">
        <v>481</v>
      </c>
      <c r="R46" s="20" t="s">
        <v>481</v>
      </c>
      <c r="S46" s="18" t="s">
        <v>481</v>
      </c>
      <c r="T46" s="20" t="s">
        <v>481</v>
      </c>
      <c r="U46" s="18" t="n">
        <v>318.68883934</v>
      </c>
      <c r="V46" s="20" t="n">
        <v>6.09746153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522.78386619</v>
      </c>
      <c r="F48" s="20" t="n">
        <v>14.18012573</v>
      </c>
      <c r="G48" s="18" t="n">
        <v>558.1145269899999</v>
      </c>
      <c r="H48" s="20" t="n">
        <v>13.17372685</v>
      </c>
      <c r="I48" s="18" t="n">
        <v>558.96478258</v>
      </c>
      <c r="J48" s="20" t="n">
        <v>7.74971613</v>
      </c>
      <c r="K48" s="18" t="n">
        <v>576.0565547</v>
      </c>
      <c r="L48" s="20" t="n">
        <v>6.03638276</v>
      </c>
      <c r="M48" s="18" t="s">
        <v>481</v>
      </c>
      <c r="N48" s="20" t="s">
        <v>481</v>
      </c>
      <c r="O48" s="18" t="s">
        <v>481</v>
      </c>
      <c r="P48" s="20" t="s">
        <v>481</v>
      </c>
      <c r="Q48" s="18" t="s">
        <v>481</v>
      </c>
      <c r="R48" s="20" t="s">
        <v>481</v>
      </c>
      <c r="S48" s="18" t="s">
        <v>481</v>
      </c>
      <c r="T48" s="20" t="s">
        <v>481</v>
      </c>
      <c r="U48" s="18" t="n">
        <v>512.42064254</v>
      </c>
      <c r="V48" s="20" t="n">
        <v>39.12740659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373.03440101</v>
      </c>
      <c r="F61" s="20" t="n">
        <v>8.055820560000001</v>
      </c>
      <c r="G61" s="18" t="n">
        <v>384.09998418</v>
      </c>
      <c r="H61" s="20" t="n">
        <v>6.39902897</v>
      </c>
      <c r="I61" s="18" t="n">
        <v>419.26743255</v>
      </c>
      <c r="J61" s="20" t="n">
        <v>5.72386207</v>
      </c>
      <c r="K61" s="18" t="n">
        <v>473.73783327</v>
      </c>
      <c r="L61" s="20" t="n">
        <v>2.97505309</v>
      </c>
      <c r="M61" s="18" t="s">
        <v>481</v>
      </c>
      <c r="N61" s="20" t="s">
        <v>481</v>
      </c>
      <c r="O61" s="18" t="s">
        <v>481</v>
      </c>
      <c r="P61" s="20" t="s">
        <v>481</v>
      </c>
      <c r="Q61" s="18" t="s">
        <v>481</v>
      </c>
      <c r="R61" s="20" t="s">
        <v>481</v>
      </c>
      <c r="S61" s="18" t="s">
        <v>481</v>
      </c>
      <c r="T61" s="20" t="s">
        <v>481</v>
      </c>
      <c r="U61" s="18" t="n">
        <v>342.62145972</v>
      </c>
      <c r="V61" s="20" t="n">
        <v>12.81511306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(66.0/B67*100)</f>
        <v/>
      </c>
      <c r="D67" s="19" t="n">
        <v>6905</v>
      </c>
      <c r="E67" s="18" t="n">
        <v>343.18726131</v>
      </c>
      <c r="F67" s="20" t="n">
        <v>10.35798637</v>
      </c>
      <c r="G67" s="18" t="n">
        <v>337.05262799</v>
      </c>
      <c r="H67" s="20" t="n">
        <v>10.18704948</v>
      </c>
      <c r="I67" s="18" t="n">
        <v>387.87547971</v>
      </c>
      <c r="J67" s="20" t="n">
        <v>3.98616997</v>
      </c>
      <c r="K67" s="18" t="n">
        <v>422.34385405</v>
      </c>
      <c r="L67" s="20" t="n">
        <v>3.72104062</v>
      </c>
      <c r="M67" s="18" t="s">
        <v>481</v>
      </c>
      <c r="N67" s="20" t="s">
        <v>481</v>
      </c>
      <c r="O67" s="18" t="s">
        <v>481</v>
      </c>
      <c r="P67" s="20" t="s">
        <v>481</v>
      </c>
      <c r="Q67" s="18" t="s">
        <v>481</v>
      </c>
      <c r="R67" s="20" t="s">
        <v>481</v>
      </c>
      <c r="S67" s="18" t="s">
        <v>481</v>
      </c>
      <c r="T67" s="20" t="s">
        <v>481</v>
      </c>
      <c r="U67" s="18" t="n">
        <v>283.37053476</v>
      </c>
      <c r="V67" s="20" t="n">
        <v>10.72189627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478.70367863</v>
      </c>
      <c r="F70" s="20" t="n">
        <v>11.71188448</v>
      </c>
      <c r="G70" s="18" t="n">
        <v>473.20423377</v>
      </c>
      <c r="H70" s="20" t="n">
        <v>11.12172043</v>
      </c>
      <c r="I70" s="18" t="n">
        <v>488.70334257</v>
      </c>
      <c r="J70" s="20" t="n">
        <v>4.80062307</v>
      </c>
      <c r="K70" s="18" t="n">
        <v>531.60053973</v>
      </c>
      <c r="L70" s="20" t="n">
        <v>3.4084461</v>
      </c>
      <c r="M70" s="18" t="s">
        <v>481</v>
      </c>
      <c r="N70" s="20" t="s">
        <v>481</v>
      </c>
      <c r="O70" s="18" t="s">
        <v>481</v>
      </c>
      <c r="P70" s="20" t="s">
        <v>481</v>
      </c>
      <c r="Q70" s="18" t="s">
        <v>481</v>
      </c>
      <c r="R70" s="20" t="s">
        <v>481</v>
      </c>
      <c r="S70" s="18" t="s">
        <v>481</v>
      </c>
      <c r="T70" s="20" t="s">
        <v>481</v>
      </c>
      <c r="U70" s="18" t="n">
        <v>463.88627297</v>
      </c>
      <c r="V70" s="20" t="n">
        <v>11.65435604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719</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523.22834744</v>
      </c>
      <c r="F7" s="20" t="n">
        <v>5.18298632</v>
      </c>
      <c r="G7" s="18" t="n">
        <v>536.32047138</v>
      </c>
      <c r="H7" s="20" t="n">
        <v>2.82129888</v>
      </c>
      <c r="I7" s="18" t="n">
        <v>499.35206198</v>
      </c>
      <c r="J7" s="20" t="n">
        <v>2.25742053</v>
      </c>
      <c r="K7" s="18" t="n">
        <v>471.17648283</v>
      </c>
      <c r="L7" s="20" t="n">
        <v>3.6817174</v>
      </c>
      <c r="M7" s="18" t="s">
        <v>481</v>
      </c>
      <c r="N7" s="20" t="s">
        <v>481</v>
      </c>
      <c r="O7" s="18" t="s">
        <v>481</v>
      </c>
      <c r="P7" s="20" t="s">
        <v>481</v>
      </c>
      <c r="Q7" s="18" t="s">
        <v>481</v>
      </c>
      <c r="R7" s="20" t="s">
        <v>481</v>
      </c>
      <c r="S7" s="18" t="s">
        <v>481</v>
      </c>
      <c r="T7" s="20" t="s">
        <v>481</v>
      </c>
      <c r="U7" s="18" t="n">
        <v>399.73675824</v>
      </c>
      <c r="V7" s="20" t="n">
        <v>10.27661231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544.18783065</v>
      </c>
      <c r="F9" s="20" t="n">
        <v>7.46693062</v>
      </c>
      <c r="G9" s="18" t="n">
        <v>570.16998685</v>
      </c>
      <c r="H9" s="20" t="n">
        <v>4.32306075</v>
      </c>
      <c r="I9" s="18" t="n">
        <v>543.01235257</v>
      </c>
      <c r="J9" s="20" t="n">
        <v>3.05598637</v>
      </c>
      <c r="K9" s="18" t="n">
        <v>522.72273348</v>
      </c>
      <c r="L9" s="20" t="n">
        <v>5.72783949</v>
      </c>
      <c r="M9" s="18" t="s">
        <v>481</v>
      </c>
      <c r="N9" s="20" t="s">
        <v>481</v>
      </c>
      <c r="O9" s="18" t="s">
        <v>481</v>
      </c>
      <c r="P9" s="20" t="s">
        <v>481</v>
      </c>
      <c r="Q9" s="18" t="n">
        <v>363.74174124</v>
      </c>
      <c r="R9" s="20" t="n">
        <v>33.3778787</v>
      </c>
      <c r="S9" s="18" t="s">
        <v>481</v>
      </c>
      <c r="T9" s="20" t="s">
        <v>481</v>
      </c>
      <c r="U9" s="18" t="n">
        <v>411.13165921</v>
      </c>
      <c r="V9" s="20" t="n">
        <v>17.58205741</v>
      </c>
    </row>
    <row r="10" spans="1:22">
      <c r="A10" s="15" t="s">
        <v>485</v>
      </c>
      <c r="B10" s="17" t="n">
        <v>13082</v>
      </c>
      <c r="C10" s="18">
        <f>(320.0/B10*100)</f>
        <v/>
      </c>
      <c r="D10" s="19" t="n">
        <v>12762</v>
      </c>
      <c r="E10" s="18" t="n">
        <v>549.63762867</v>
      </c>
      <c r="F10" s="20" t="n">
        <v>6.98603703</v>
      </c>
      <c r="G10" s="18" t="n">
        <v>566.58953657</v>
      </c>
      <c r="H10" s="20" t="n">
        <v>5.7238349</v>
      </c>
      <c r="I10" s="18" t="n">
        <v>523.41860578</v>
      </c>
      <c r="J10" s="20" t="n">
        <v>4.91693096</v>
      </c>
      <c r="K10" s="18" t="n">
        <v>513.13593736</v>
      </c>
      <c r="L10" s="20" t="n">
        <v>8.475746429999999</v>
      </c>
      <c r="M10" s="18" t="s">
        <v>481</v>
      </c>
      <c r="N10" s="20" t="s">
        <v>481</v>
      </c>
      <c r="O10" s="18" t="s">
        <v>481</v>
      </c>
      <c r="P10" s="20" t="s">
        <v>481</v>
      </c>
      <c r="Q10" s="18" t="s">
        <v>481</v>
      </c>
      <c r="R10" s="20" t="s">
        <v>481</v>
      </c>
      <c r="S10" s="18" t="s">
        <v>481</v>
      </c>
      <c r="T10" s="20" t="s">
        <v>481</v>
      </c>
      <c r="U10" s="18" t="n">
        <v>441.21330078</v>
      </c>
      <c r="V10" s="20" t="n">
        <v>21.9452512</v>
      </c>
    </row>
    <row r="11" spans="1:22">
      <c r="A11" s="15" t="s">
        <v>486</v>
      </c>
      <c r="B11" s="17" t="n">
        <v>7053</v>
      </c>
      <c r="C11" s="18">
        <f>(51.0/B11*100)</f>
        <v/>
      </c>
      <c r="D11" s="19" t="n">
        <v>7002</v>
      </c>
      <c r="E11" s="18" t="n">
        <v>427.70188832</v>
      </c>
      <c r="F11" s="20" t="n">
        <v>7.53901892</v>
      </c>
      <c r="G11" s="18" t="n">
        <v>438.60052092</v>
      </c>
      <c r="H11" s="20" t="n">
        <v>5.16499747</v>
      </c>
      <c r="I11" s="18" t="n">
        <v>437.48894905</v>
      </c>
      <c r="J11" s="20" t="n">
        <v>4.45723228</v>
      </c>
      <c r="K11" s="18" t="n">
        <v>420.77761797</v>
      </c>
      <c r="L11" s="20" t="n">
        <v>5.15762986</v>
      </c>
      <c r="M11" s="18" t="s">
        <v>481</v>
      </c>
      <c r="N11" s="20" t="s">
        <v>481</v>
      </c>
      <c r="O11" s="18" t="s">
        <v>481</v>
      </c>
      <c r="P11" s="20" t="s">
        <v>481</v>
      </c>
      <c r="Q11" s="18" t="s">
        <v>481</v>
      </c>
      <c r="R11" s="20" t="s">
        <v>481</v>
      </c>
      <c r="S11" s="18" t="s">
        <v>481</v>
      </c>
      <c r="T11" s="20" t="s">
        <v>481</v>
      </c>
      <c r="U11" s="18" t="n">
        <v>336.64166764</v>
      </c>
      <c r="V11" s="20" t="n">
        <v>17.00792497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490.57926436</v>
      </c>
      <c r="F23" s="20" t="n">
        <v>6.17861558</v>
      </c>
      <c r="G23" s="18" t="n">
        <v>503.89021536</v>
      </c>
      <c r="H23" s="20" t="n">
        <v>4.02984487</v>
      </c>
      <c r="I23" s="18" t="n">
        <v>482.57904334</v>
      </c>
      <c r="J23" s="20" t="n">
        <v>3.53546481</v>
      </c>
      <c r="K23" s="18" t="n">
        <v>470.69344595</v>
      </c>
      <c r="L23" s="20" t="n">
        <v>4.75172471</v>
      </c>
      <c r="M23" s="18" t="s">
        <v>481</v>
      </c>
      <c r="N23" s="20" t="s">
        <v>481</v>
      </c>
      <c r="O23" s="18" t="s">
        <v>481</v>
      </c>
      <c r="P23" s="20" t="s">
        <v>481</v>
      </c>
      <c r="Q23" s="18" t="s">
        <v>481</v>
      </c>
      <c r="R23" s="20" t="s">
        <v>481</v>
      </c>
      <c r="S23" s="18" t="s">
        <v>481</v>
      </c>
      <c r="T23" s="20" t="s">
        <v>481</v>
      </c>
      <c r="U23" s="18" t="n">
        <v>433.4284112</v>
      </c>
      <c r="V23" s="20" t="n">
        <v>15.87675703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502.28929674</v>
      </c>
      <c r="F29" s="20" t="n">
        <v>8.93788996</v>
      </c>
      <c r="G29" s="18" t="n">
        <v>530.33197782</v>
      </c>
      <c r="H29" s="20" t="n">
        <v>4.91039394</v>
      </c>
      <c r="I29" s="18" t="n">
        <v>513.93742952</v>
      </c>
      <c r="J29" s="20" t="n">
        <v>3.51073534</v>
      </c>
      <c r="K29" s="18" t="n">
        <v>492.45397744</v>
      </c>
      <c r="L29" s="20" t="n">
        <v>7.49167967</v>
      </c>
      <c r="M29" s="18" t="s">
        <v>481</v>
      </c>
      <c r="N29" s="20" t="s">
        <v>481</v>
      </c>
      <c r="O29" s="18" t="s">
        <v>481</v>
      </c>
      <c r="P29" s="20" t="s">
        <v>481</v>
      </c>
      <c r="Q29" s="18" t="n">
        <v>312.41250141</v>
      </c>
      <c r="R29" s="20" t="n">
        <v>62.61666854</v>
      </c>
      <c r="S29" s="18" t="s">
        <v>481</v>
      </c>
      <c r="T29" s="20" t="s">
        <v>481</v>
      </c>
      <c r="U29" s="18" t="n">
        <v>365.57363082</v>
      </c>
      <c r="V29" s="20" t="n">
        <v>27.7730647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504.64448358</v>
      </c>
      <c r="F32" s="20" t="n">
        <v>7.03321049</v>
      </c>
      <c r="G32" s="18" t="n">
        <v>520.61218918</v>
      </c>
      <c r="H32" s="20" t="n">
        <v>5.08045681</v>
      </c>
      <c r="I32" s="18" t="n">
        <v>478.4850346</v>
      </c>
      <c r="J32" s="20" t="n">
        <v>3.13259884</v>
      </c>
      <c r="K32" s="18" t="n">
        <v>466.8085513</v>
      </c>
      <c r="L32" s="20" t="n">
        <v>4.50099615</v>
      </c>
      <c r="M32" s="18" t="s">
        <v>481</v>
      </c>
      <c r="N32" s="20" t="s">
        <v>481</v>
      </c>
      <c r="O32" s="18" t="s">
        <v>481</v>
      </c>
      <c r="P32" s="20" t="s">
        <v>481</v>
      </c>
      <c r="Q32" s="18" t="s">
        <v>481</v>
      </c>
      <c r="R32" s="20" t="s">
        <v>481</v>
      </c>
      <c r="S32" s="18" t="s">
        <v>481</v>
      </c>
      <c r="T32" s="20" t="s">
        <v>481</v>
      </c>
      <c r="U32" s="18" t="n">
        <v>363.63387006</v>
      </c>
      <c r="V32" s="20" t="n">
        <v>36.77118597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432.58435018</v>
      </c>
      <c r="F34" s="20" t="n">
        <v>9.207100840000001</v>
      </c>
      <c r="G34" s="18" t="n">
        <v>460.50152777</v>
      </c>
      <c r="H34" s="20" t="n">
        <v>6.38783163</v>
      </c>
      <c r="I34" s="18" t="n">
        <v>449.34515753</v>
      </c>
      <c r="J34" s="20" t="n">
        <v>4.89241287</v>
      </c>
      <c r="K34" s="18" t="n">
        <v>441.29539959</v>
      </c>
      <c r="L34" s="20" t="n">
        <v>5.39394691</v>
      </c>
      <c r="M34" s="18" t="s">
        <v>481</v>
      </c>
      <c r="N34" s="20" t="s">
        <v>481</v>
      </c>
      <c r="O34" s="18" t="s">
        <v>481</v>
      </c>
      <c r="P34" s="20" t="s">
        <v>481</v>
      </c>
      <c r="Q34" s="18" t="n">
        <v>425.79595373</v>
      </c>
      <c r="R34" s="20" t="n">
        <v>68.66277131</v>
      </c>
      <c r="S34" s="18" t="s">
        <v>481</v>
      </c>
      <c r="T34" s="20" t="s">
        <v>481</v>
      </c>
      <c r="U34" s="18" t="n">
        <v>278.0992911</v>
      </c>
      <c r="V34" s="20" t="n">
        <v>21.76018832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471.54389515</v>
      </c>
      <c r="F36" s="20" t="n">
        <v>5.9442849</v>
      </c>
      <c r="G36" s="18" t="n">
        <v>489.44739415</v>
      </c>
      <c r="H36" s="20" t="n">
        <v>4.50231991</v>
      </c>
      <c r="I36" s="18" t="n">
        <v>468.17881546</v>
      </c>
      <c r="J36" s="20" t="n">
        <v>3.61988027</v>
      </c>
      <c r="K36" s="18" t="n">
        <v>447.44683758</v>
      </c>
      <c r="L36" s="20" t="n">
        <v>4.87538295</v>
      </c>
      <c r="M36" s="18" t="s">
        <v>481</v>
      </c>
      <c r="N36" s="20" t="s">
        <v>481</v>
      </c>
      <c r="O36" s="18" t="s">
        <v>481</v>
      </c>
      <c r="P36" s="20" t="s">
        <v>481</v>
      </c>
      <c r="Q36" s="18" t="s">
        <v>481</v>
      </c>
      <c r="R36" s="20" t="s">
        <v>481</v>
      </c>
      <c r="S36" s="18" t="s">
        <v>481</v>
      </c>
      <c r="T36" s="20" t="s">
        <v>481</v>
      </c>
      <c r="U36" s="18" t="n">
        <v>351.40629953</v>
      </c>
      <c r="V36" s="20" t="n">
        <v>24.74539704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501.62756191</v>
      </c>
      <c r="F41" s="20" t="n">
        <v>7.20640633</v>
      </c>
      <c r="G41" s="18" t="n">
        <v>511.53244049</v>
      </c>
      <c r="H41" s="20" t="n">
        <v>5.3250362</v>
      </c>
      <c r="I41" s="18" t="n">
        <v>488.94356661</v>
      </c>
      <c r="J41" s="20" t="n">
        <v>3.80086257</v>
      </c>
      <c r="K41" s="18" t="n">
        <v>462.17519805</v>
      </c>
      <c r="L41" s="20" t="n">
        <v>5.40278766</v>
      </c>
      <c r="M41" s="18" t="s">
        <v>481</v>
      </c>
      <c r="N41" s="20" t="s">
        <v>481</v>
      </c>
      <c r="O41" s="18" t="s">
        <v>481</v>
      </c>
      <c r="P41" s="20" t="s">
        <v>481</v>
      </c>
      <c r="Q41" s="18" t="n">
        <v>394.70031876</v>
      </c>
      <c r="R41" s="20" t="n">
        <v>62.09586627</v>
      </c>
      <c r="S41" s="18" t="s">
        <v>481</v>
      </c>
      <c r="T41" s="20" t="s">
        <v>481</v>
      </c>
      <c r="U41" s="18" t="n">
        <v>343.45207257</v>
      </c>
      <c r="V41" s="20" t="n">
        <v>24.62677718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387.80567682</v>
      </c>
      <c r="F46" s="20" t="n">
        <v>6.30846262</v>
      </c>
      <c r="G46" s="18" t="n">
        <v>389.83734504</v>
      </c>
      <c r="H46" s="20" t="n">
        <v>4.83434786</v>
      </c>
      <c r="I46" s="18" t="n">
        <v>403.90872286</v>
      </c>
      <c r="J46" s="20" t="n">
        <v>3.88754884</v>
      </c>
      <c r="K46" s="18" t="n">
        <v>412.91779041</v>
      </c>
      <c r="L46" s="20" t="n">
        <v>5.69394505</v>
      </c>
      <c r="M46" s="18" t="s">
        <v>481</v>
      </c>
      <c r="N46" s="20" t="s">
        <v>481</v>
      </c>
      <c r="O46" s="18" t="s">
        <v>481</v>
      </c>
      <c r="P46" s="20" t="s">
        <v>481</v>
      </c>
      <c r="Q46" s="18" t="s">
        <v>481</v>
      </c>
      <c r="R46" s="20" t="s">
        <v>481</v>
      </c>
      <c r="S46" s="18" t="s">
        <v>481</v>
      </c>
      <c r="T46" s="20" t="s">
        <v>481</v>
      </c>
      <c r="U46" s="18" t="n">
        <v>319.86167139</v>
      </c>
      <c r="V46" s="20" t="n">
        <v>6.90648359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559.06484948</v>
      </c>
      <c r="F48" s="20" t="n">
        <v>14.39432279</v>
      </c>
      <c r="G48" s="18" t="n">
        <v>589.94320406</v>
      </c>
      <c r="H48" s="20" t="n">
        <v>10.71587333</v>
      </c>
      <c r="I48" s="18" t="n">
        <v>561.66746911</v>
      </c>
      <c r="J48" s="20" t="n">
        <v>6.1776506</v>
      </c>
      <c r="K48" s="18" t="n">
        <v>569.13218832</v>
      </c>
      <c r="L48" s="20" t="n">
        <v>6.2646347</v>
      </c>
      <c r="M48" s="18" t="s">
        <v>481</v>
      </c>
      <c r="N48" s="20" t="s">
        <v>481</v>
      </c>
      <c r="O48" s="18" t="s">
        <v>481</v>
      </c>
      <c r="P48" s="20" t="s">
        <v>481</v>
      </c>
      <c r="Q48" s="18" t="s">
        <v>481</v>
      </c>
      <c r="R48" s="20" t="s">
        <v>481</v>
      </c>
      <c r="S48" s="18" t="s">
        <v>481</v>
      </c>
      <c r="T48" s="20" t="s">
        <v>481</v>
      </c>
      <c r="U48" s="18" t="n">
        <v>505.65630676</v>
      </c>
      <c r="V48" s="20" t="n">
        <v>60.81154529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441.61645315</v>
      </c>
      <c r="F61" s="20" t="n">
        <v>6.85291099</v>
      </c>
      <c r="G61" s="18" t="n">
        <v>468.2554296</v>
      </c>
      <c r="H61" s="20" t="n">
        <v>4.83084028</v>
      </c>
      <c r="I61" s="18" t="n">
        <v>460.96090557</v>
      </c>
      <c r="J61" s="20" t="n">
        <v>3.9151107</v>
      </c>
      <c r="K61" s="18" t="n">
        <v>432.5495508</v>
      </c>
      <c r="L61" s="20" t="n">
        <v>4.01560033</v>
      </c>
      <c r="M61" s="18" t="s">
        <v>481</v>
      </c>
      <c r="N61" s="20" t="s">
        <v>481</v>
      </c>
      <c r="O61" s="18" t="s">
        <v>481</v>
      </c>
      <c r="P61" s="20" t="s">
        <v>481</v>
      </c>
      <c r="Q61" s="18" t="s">
        <v>481</v>
      </c>
      <c r="R61" s="20" t="s">
        <v>481</v>
      </c>
      <c r="S61" s="18" t="s">
        <v>481</v>
      </c>
      <c r="T61" s="20" t="s">
        <v>481</v>
      </c>
      <c r="U61" s="18" t="n">
        <v>324.80821162</v>
      </c>
      <c r="V61" s="20" t="n">
        <v>17.87733157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386.75550896</v>
      </c>
      <c r="F67" s="20" t="n">
        <v>6.36436033</v>
      </c>
      <c r="G67" s="18" t="n">
        <v>408.59917428</v>
      </c>
      <c r="H67" s="20" t="n">
        <v>4.48768129</v>
      </c>
      <c r="I67" s="18" t="n">
        <v>409.32527874</v>
      </c>
      <c r="J67" s="20" t="n">
        <v>3.60189589</v>
      </c>
      <c r="K67" s="18" t="n">
        <v>396.2452219</v>
      </c>
      <c r="L67" s="20" t="n">
        <v>4.67249174</v>
      </c>
      <c r="M67" s="18" t="s">
        <v>481</v>
      </c>
      <c r="N67" s="20" t="s">
        <v>481</v>
      </c>
      <c r="O67" s="18" t="s">
        <v>481</v>
      </c>
      <c r="P67" s="20" t="s">
        <v>481</v>
      </c>
      <c r="Q67" s="18" t="s">
        <v>481</v>
      </c>
      <c r="R67" s="20" t="s">
        <v>481</v>
      </c>
      <c r="S67" s="18" t="s">
        <v>481</v>
      </c>
      <c r="T67" s="20" t="s">
        <v>481</v>
      </c>
      <c r="U67" s="18" t="n">
        <v>257.097612</v>
      </c>
      <c r="V67" s="20" t="n">
        <v>11.21657291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519.67952542</v>
      </c>
      <c r="F70" s="20" t="n">
        <v>7.10974741</v>
      </c>
      <c r="G70" s="18" t="n">
        <v>524.76939191</v>
      </c>
      <c r="H70" s="20" t="n">
        <v>4.10219154</v>
      </c>
      <c r="I70" s="18" t="n">
        <v>509.87088423</v>
      </c>
      <c r="J70" s="20" t="n">
        <v>3.68713604</v>
      </c>
      <c r="K70" s="18" t="n">
        <v>514.26847515</v>
      </c>
      <c r="L70" s="20" t="n">
        <v>5.58184565</v>
      </c>
      <c r="M70" s="18" t="s">
        <v>481</v>
      </c>
      <c r="N70" s="20" t="s">
        <v>481</v>
      </c>
      <c r="O70" s="18" t="s">
        <v>481</v>
      </c>
      <c r="P70" s="20" t="s">
        <v>481</v>
      </c>
      <c r="Q70" s="18" t="s">
        <v>481</v>
      </c>
      <c r="R70" s="20" t="s">
        <v>481</v>
      </c>
      <c r="S70" s="18" t="s">
        <v>481</v>
      </c>
      <c r="T70" s="20" t="s">
        <v>481</v>
      </c>
      <c r="U70" s="18" t="n">
        <v>447.54878203</v>
      </c>
      <c r="V70" s="20" t="n">
        <v>15.97510244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720</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409.61308443</v>
      </c>
      <c r="F7" s="20" t="n">
        <v>12.31725663</v>
      </c>
      <c r="G7" s="18" t="n">
        <v>461.16055994</v>
      </c>
      <c r="H7" s="20" t="n">
        <v>3.93154824</v>
      </c>
      <c r="I7" s="18" t="n">
        <v>508.13474678</v>
      </c>
      <c r="J7" s="20" t="n">
        <v>1.99838846</v>
      </c>
      <c r="K7" s="18" t="n">
        <v>531.99945164</v>
      </c>
      <c r="L7" s="20" t="n">
        <v>3.25494989</v>
      </c>
      <c r="M7" s="18" t="s">
        <v>481</v>
      </c>
      <c r="N7" s="20" t="s">
        <v>481</v>
      </c>
      <c r="O7" s="18" t="s">
        <v>481</v>
      </c>
      <c r="P7" s="20" t="s">
        <v>481</v>
      </c>
      <c r="Q7" s="18" t="s">
        <v>481</v>
      </c>
      <c r="R7" s="20" t="s">
        <v>481</v>
      </c>
      <c r="S7" s="18" t="s">
        <v>481</v>
      </c>
      <c r="T7" s="20" t="s">
        <v>481</v>
      </c>
      <c r="U7" s="18" t="n">
        <v>391.20671216</v>
      </c>
      <c r="V7" s="20" t="n">
        <v>10.73917432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500.32420846</v>
      </c>
      <c r="F9" s="20" t="n">
        <v>16.52569853</v>
      </c>
      <c r="G9" s="18" t="n">
        <v>541.38914339</v>
      </c>
      <c r="H9" s="20" t="n">
        <v>6.01394334</v>
      </c>
      <c r="I9" s="18" t="n">
        <v>549.68996716</v>
      </c>
      <c r="J9" s="20" t="n">
        <v>3.33424566</v>
      </c>
      <c r="K9" s="18" t="n">
        <v>547.14719067</v>
      </c>
      <c r="L9" s="20" t="n">
        <v>6.06258088</v>
      </c>
      <c r="M9" s="18" t="s">
        <v>481</v>
      </c>
      <c r="N9" s="20" t="s">
        <v>481</v>
      </c>
      <c r="O9" s="18" t="s">
        <v>481</v>
      </c>
      <c r="P9" s="20" t="s">
        <v>481</v>
      </c>
      <c r="Q9" s="18" t="n">
        <v>363.74174124</v>
      </c>
      <c r="R9" s="20" t="n">
        <v>33.3778787</v>
      </c>
      <c r="S9" s="18" t="s">
        <v>481</v>
      </c>
      <c r="T9" s="20" t="s">
        <v>481</v>
      </c>
      <c r="U9" s="18" t="n">
        <v>425.73016439</v>
      </c>
      <c r="V9" s="20" t="n">
        <v>17.23904601</v>
      </c>
    </row>
    <row r="10" spans="1:22">
      <c r="A10" s="15" t="s">
        <v>485</v>
      </c>
      <c r="B10" s="17" t="n">
        <v>13082</v>
      </c>
      <c r="C10" s="18">
        <f>(320.0/B10*100)</f>
        <v/>
      </c>
      <c r="D10" s="19" t="n">
        <v>12762</v>
      </c>
      <c r="E10" s="18" t="n">
        <v>449.58343275</v>
      </c>
      <c r="F10" s="20" t="n">
        <v>19.11834972</v>
      </c>
      <c r="G10" s="18" t="n">
        <v>498.96371731</v>
      </c>
      <c r="H10" s="20" t="n">
        <v>8.06346714</v>
      </c>
      <c r="I10" s="18" t="n">
        <v>533.70739489</v>
      </c>
      <c r="J10" s="20" t="n">
        <v>4.36182869</v>
      </c>
      <c r="K10" s="18" t="n">
        <v>558.34400134</v>
      </c>
      <c r="L10" s="20" t="n">
        <v>6.49480037</v>
      </c>
      <c r="M10" s="18" t="s">
        <v>481</v>
      </c>
      <c r="N10" s="20" t="s">
        <v>481</v>
      </c>
      <c r="O10" s="18" t="s">
        <v>481</v>
      </c>
      <c r="P10" s="20" t="s">
        <v>481</v>
      </c>
      <c r="Q10" s="18" t="s">
        <v>481</v>
      </c>
      <c r="R10" s="20" t="s">
        <v>481</v>
      </c>
      <c r="S10" s="18" t="s">
        <v>481</v>
      </c>
      <c r="T10" s="20" t="s">
        <v>481</v>
      </c>
      <c r="U10" s="18" t="n">
        <v>451.8772182</v>
      </c>
      <c r="V10" s="20" t="n">
        <v>20.76178252</v>
      </c>
    </row>
    <row r="11" spans="1:22">
      <c r="A11" s="15" t="s">
        <v>486</v>
      </c>
      <c r="B11" s="17" t="n">
        <v>7053</v>
      </c>
      <c r="C11" s="18">
        <f>(51.0/B11*100)</f>
        <v/>
      </c>
      <c r="D11" s="19" t="n">
        <v>7002</v>
      </c>
      <c r="E11" s="18" t="n">
        <v>375.36847113</v>
      </c>
      <c r="F11" s="20" t="n">
        <v>11.86752727</v>
      </c>
      <c r="G11" s="18" t="n">
        <v>409.98265129</v>
      </c>
      <c r="H11" s="20" t="n">
        <v>6.335902</v>
      </c>
      <c r="I11" s="18" t="n">
        <v>433.39885435</v>
      </c>
      <c r="J11" s="20" t="n">
        <v>4.18604238</v>
      </c>
      <c r="K11" s="18" t="n">
        <v>447.16125053</v>
      </c>
      <c r="L11" s="20" t="n">
        <v>4.87417827</v>
      </c>
      <c r="M11" s="18" t="s">
        <v>481</v>
      </c>
      <c r="N11" s="20" t="s">
        <v>481</v>
      </c>
      <c r="O11" s="18" t="s">
        <v>481</v>
      </c>
      <c r="P11" s="20" t="s">
        <v>481</v>
      </c>
      <c r="Q11" s="18" t="s">
        <v>481</v>
      </c>
      <c r="R11" s="20" t="s">
        <v>481</v>
      </c>
      <c r="S11" s="18" t="s">
        <v>481</v>
      </c>
      <c r="T11" s="20" t="s">
        <v>481</v>
      </c>
      <c r="U11" s="18" t="n">
        <v>346.98520493</v>
      </c>
      <c r="V11" s="20" t="n">
        <v>17.93013352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455.062269</v>
      </c>
      <c r="F23" s="20" t="n">
        <v>13.68673801</v>
      </c>
      <c r="G23" s="18" t="n">
        <v>463.02340606</v>
      </c>
      <c r="H23" s="20" t="n">
        <v>4.84159466</v>
      </c>
      <c r="I23" s="18" t="n">
        <v>487.35642259</v>
      </c>
      <c r="J23" s="20" t="n">
        <v>2.88557594</v>
      </c>
      <c r="K23" s="18" t="n">
        <v>495.11101304</v>
      </c>
      <c r="L23" s="20" t="n">
        <v>4.18613395</v>
      </c>
      <c r="M23" s="18" t="s">
        <v>481</v>
      </c>
      <c r="N23" s="20" t="s">
        <v>481</v>
      </c>
      <c r="O23" s="18" t="s">
        <v>481</v>
      </c>
      <c r="P23" s="20" t="s">
        <v>481</v>
      </c>
      <c r="Q23" s="18" t="s">
        <v>481</v>
      </c>
      <c r="R23" s="20" t="s">
        <v>481</v>
      </c>
      <c r="S23" s="18" t="s">
        <v>481</v>
      </c>
      <c r="T23" s="20" t="s">
        <v>481</v>
      </c>
      <c r="U23" s="18" t="n">
        <v>442.95574915</v>
      </c>
      <c r="V23" s="20" t="n">
        <v>13.29669941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443.77117251</v>
      </c>
      <c r="F29" s="20" t="n">
        <v>21.36201906</v>
      </c>
      <c r="G29" s="18" t="n">
        <v>484.32943331</v>
      </c>
      <c r="H29" s="20" t="n">
        <v>7.37503417</v>
      </c>
      <c r="I29" s="18" t="n">
        <v>516.59770303</v>
      </c>
      <c r="J29" s="20" t="n">
        <v>3.19546811</v>
      </c>
      <c r="K29" s="18" t="n">
        <v>536.29201108</v>
      </c>
      <c r="L29" s="20" t="n">
        <v>5.14422616</v>
      </c>
      <c r="M29" s="18" t="s">
        <v>481</v>
      </c>
      <c r="N29" s="20" t="s">
        <v>481</v>
      </c>
      <c r="O29" s="18" t="s">
        <v>481</v>
      </c>
      <c r="P29" s="20" t="s">
        <v>481</v>
      </c>
      <c r="Q29" s="18" t="n">
        <v>312.41250141</v>
      </c>
      <c r="R29" s="20" t="n">
        <v>62.61666854</v>
      </c>
      <c r="S29" s="18" t="s">
        <v>481</v>
      </c>
      <c r="T29" s="20" t="s">
        <v>481</v>
      </c>
      <c r="U29" s="18" t="n">
        <v>393.85254233</v>
      </c>
      <c r="V29" s="20" t="n">
        <v>28.34288056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430.75934319</v>
      </c>
      <c r="F32" s="20" t="n">
        <v>17.02904807</v>
      </c>
      <c r="G32" s="18" t="n">
        <v>446.02697325</v>
      </c>
      <c r="H32" s="20" t="n">
        <v>5.81245038</v>
      </c>
      <c r="I32" s="18" t="n">
        <v>483.61973648</v>
      </c>
      <c r="J32" s="20" t="n">
        <v>3.19610108</v>
      </c>
      <c r="K32" s="18" t="n">
        <v>520.09612903</v>
      </c>
      <c r="L32" s="20" t="n">
        <v>4.95858039</v>
      </c>
      <c r="M32" s="18" t="s">
        <v>481</v>
      </c>
      <c r="N32" s="20" t="s">
        <v>481</v>
      </c>
      <c r="O32" s="18" t="s">
        <v>481</v>
      </c>
      <c r="P32" s="20" t="s">
        <v>481</v>
      </c>
      <c r="Q32" s="18" t="s">
        <v>481</v>
      </c>
      <c r="R32" s="20" t="s">
        <v>481</v>
      </c>
      <c r="S32" s="18" t="s">
        <v>481</v>
      </c>
      <c r="T32" s="20" t="s">
        <v>481</v>
      </c>
      <c r="U32" s="18" t="n">
        <v>382.25590695</v>
      </c>
      <c r="V32" s="20" t="n">
        <v>30.41819165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377.56192137</v>
      </c>
      <c r="F34" s="20" t="n">
        <v>12.18046828</v>
      </c>
      <c r="G34" s="18" t="n">
        <v>423.99522357</v>
      </c>
      <c r="H34" s="20" t="n">
        <v>5.38451101</v>
      </c>
      <c r="I34" s="18" t="n">
        <v>455.19505905</v>
      </c>
      <c r="J34" s="20" t="n">
        <v>4.33190109</v>
      </c>
      <c r="K34" s="18" t="n">
        <v>471.55691843</v>
      </c>
      <c r="L34" s="20" t="n">
        <v>6.89306079</v>
      </c>
      <c r="M34" s="18" t="s">
        <v>481</v>
      </c>
      <c r="N34" s="20" t="s">
        <v>481</v>
      </c>
      <c r="O34" s="18" t="s">
        <v>481</v>
      </c>
      <c r="P34" s="20" t="s">
        <v>481</v>
      </c>
      <c r="Q34" s="18" t="n">
        <v>425.79595373</v>
      </c>
      <c r="R34" s="20" t="n">
        <v>68.66277131</v>
      </c>
      <c r="S34" s="18" t="s">
        <v>481</v>
      </c>
      <c r="T34" s="20" t="s">
        <v>481</v>
      </c>
      <c r="U34" s="18" t="n">
        <v>305.94426109</v>
      </c>
      <c r="V34" s="20" t="n">
        <v>18.65183391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417.55575177</v>
      </c>
      <c r="F36" s="20" t="n">
        <v>17.28079205</v>
      </c>
      <c r="G36" s="18" t="n">
        <v>438.60472156</v>
      </c>
      <c r="H36" s="20" t="n">
        <v>9.56966918</v>
      </c>
      <c r="I36" s="18" t="n">
        <v>469.63111007</v>
      </c>
      <c r="J36" s="20" t="n">
        <v>3.40580448</v>
      </c>
      <c r="K36" s="18" t="n">
        <v>476.17495769</v>
      </c>
      <c r="L36" s="20" t="n">
        <v>4.06841038</v>
      </c>
      <c r="M36" s="18" t="s">
        <v>481</v>
      </c>
      <c r="N36" s="20" t="s">
        <v>481</v>
      </c>
      <c r="O36" s="18" t="s">
        <v>481</v>
      </c>
      <c r="P36" s="20" t="s">
        <v>481</v>
      </c>
      <c r="Q36" s="18" t="s">
        <v>481</v>
      </c>
      <c r="R36" s="20" t="s">
        <v>481</v>
      </c>
      <c r="S36" s="18" t="s">
        <v>481</v>
      </c>
      <c r="T36" s="20" t="s">
        <v>481</v>
      </c>
      <c r="U36" s="18" t="n">
        <v>375.70673519</v>
      </c>
      <c r="V36" s="20" t="n">
        <v>19.6230277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425.10091424</v>
      </c>
      <c r="F41" s="20" t="n">
        <v>19.72292238</v>
      </c>
      <c r="G41" s="18" t="n">
        <v>453.51433546</v>
      </c>
      <c r="H41" s="20" t="n">
        <v>6.40634418</v>
      </c>
      <c r="I41" s="18" t="n">
        <v>490.02266693</v>
      </c>
      <c r="J41" s="20" t="n">
        <v>3.92812541</v>
      </c>
      <c r="K41" s="18" t="n">
        <v>506.88729242</v>
      </c>
      <c r="L41" s="20" t="n">
        <v>4.76956503</v>
      </c>
      <c r="M41" s="18" t="s">
        <v>481</v>
      </c>
      <c r="N41" s="20" t="s">
        <v>481</v>
      </c>
      <c r="O41" s="18" t="s">
        <v>481</v>
      </c>
      <c r="P41" s="20" t="s">
        <v>481</v>
      </c>
      <c r="Q41" s="18" t="n">
        <v>394.70031876</v>
      </c>
      <c r="R41" s="20" t="n">
        <v>62.09586627</v>
      </c>
      <c r="S41" s="18" t="s">
        <v>481</v>
      </c>
      <c r="T41" s="20" t="s">
        <v>481</v>
      </c>
      <c r="U41" s="18" t="n">
        <v>344.80646514</v>
      </c>
      <c r="V41" s="20" t="n">
        <v>25.04380305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352.33161599</v>
      </c>
      <c r="F46" s="20" t="n">
        <v>10.34537404</v>
      </c>
      <c r="G46" s="18" t="n">
        <v>371.52125926</v>
      </c>
      <c r="H46" s="20" t="n">
        <v>6.26327972</v>
      </c>
      <c r="I46" s="18" t="n">
        <v>402.98704196</v>
      </c>
      <c r="J46" s="20" t="n">
        <v>3.86493274</v>
      </c>
      <c r="K46" s="18" t="n">
        <v>426.36506776</v>
      </c>
      <c r="L46" s="20" t="n">
        <v>5.07539352</v>
      </c>
      <c r="M46" s="18" t="s">
        <v>481</v>
      </c>
      <c r="N46" s="20" t="s">
        <v>481</v>
      </c>
      <c r="O46" s="18" t="s">
        <v>481</v>
      </c>
      <c r="P46" s="20" t="s">
        <v>481</v>
      </c>
      <c r="Q46" s="18" t="s">
        <v>481</v>
      </c>
      <c r="R46" s="20" t="s">
        <v>481</v>
      </c>
      <c r="S46" s="18" t="s">
        <v>481</v>
      </c>
      <c r="T46" s="20" t="s">
        <v>481</v>
      </c>
      <c r="U46" s="18" t="n">
        <v>316.65274386</v>
      </c>
      <c r="V46" s="20" t="n">
        <v>6.64013175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540.18290304</v>
      </c>
      <c r="F48" s="20" t="n">
        <v>16.95550235</v>
      </c>
      <c r="G48" s="18" t="n">
        <v>527.0624884600001</v>
      </c>
      <c r="H48" s="20" t="n">
        <v>8.689310300000001</v>
      </c>
      <c r="I48" s="18" t="n">
        <v>564.27321991</v>
      </c>
      <c r="J48" s="20" t="n">
        <v>5.95209753</v>
      </c>
      <c r="K48" s="18" t="n">
        <v>597.25627286</v>
      </c>
      <c r="L48" s="20" t="n">
        <v>7.80162253</v>
      </c>
      <c r="M48" s="18" t="s">
        <v>481</v>
      </c>
      <c r="N48" s="20" t="s">
        <v>481</v>
      </c>
      <c r="O48" s="18" t="s">
        <v>481</v>
      </c>
      <c r="P48" s="20" t="s">
        <v>481</v>
      </c>
      <c r="Q48" s="18" t="s">
        <v>481</v>
      </c>
      <c r="R48" s="20" t="s">
        <v>481</v>
      </c>
      <c r="S48" s="18" t="s">
        <v>481</v>
      </c>
      <c r="T48" s="20" t="s">
        <v>481</v>
      </c>
      <c r="U48" s="18" t="n">
        <v>504.20333324</v>
      </c>
      <c r="V48" s="20" t="n">
        <v>47.7497606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374.99816636</v>
      </c>
      <c r="F61" s="20" t="n">
        <v>9.91779607</v>
      </c>
      <c r="G61" s="18" t="n">
        <v>425.88891117</v>
      </c>
      <c r="H61" s="20" t="n">
        <v>6.80054003</v>
      </c>
      <c r="I61" s="18" t="n">
        <v>450.98226548</v>
      </c>
      <c r="J61" s="20" t="n">
        <v>3.26843097</v>
      </c>
      <c r="K61" s="18" t="n">
        <v>466.87465167</v>
      </c>
      <c r="L61" s="20" t="n">
        <v>4.73599613</v>
      </c>
      <c r="M61" s="18" t="s">
        <v>481</v>
      </c>
      <c r="N61" s="20" t="s">
        <v>481</v>
      </c>
      <c r="O61" s="18" t="s">
        <v>481</v>
      </c>
      <c r="P61" s="20" t="s">
        <v>481</v>
      </c>
      <c r="Q61" s="18" t="s">
        <v>481</v>
      </c>
      <c r="R61" s="20" t="s">
        <v>481</v>
      </c>
      <c r="S61" s="18" t="s">
        <v>481</v>
      </c>
      <c r="T61" s="20" t="s">
        <v>481</v>
      </c>
      <c r="U61" s="18" t="n">
        <v>354.18196479</v>
      </c>
      <c r="V61" s="20" t="n">
        <v>16.67570873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340.76452256</v>
      </c>
      <c r="F67" s="20" t="n">
        <v>13.21674913</v>
      </c>
      <c r="G67" s="18" t="n">
        <v>389.79862994</v>
      </c>
      <c r="H67" s="20" t="n">
        <v>6.08625962</v>
      </c>
      <c r="I67" s="18" t="n">
        <v>403.00726033</v>
      </c>
      <c r="J67" s="20" t="n">
        <v>3.75018262</v>
      </c>
      <c r="K67" s="18" t="n">
        <v>424.20772629</v>
      </c>
      <c r="L67" s="20" t="n">
        <v>4.61700705</v>
      </c>
      <c r="M67" s="18" t="s">
        <v>481</v>
      </c>
      <c r="N67" s="20" t="s">
        <v>481</v>
      </c>
      <c r="O67" s="18" t="s">
        <v>481</v>
      </c>
      <c r="P67" s="20" t="s">
        <v>481</v>
      </c>
      <c r="Q67" s="18" t="s">
        <v>481</v>
      </c>
      <c r="R67" s="20" t="s">
        <v>481</v>
      </c>
      <c r="S67" s="18" t="s">
        <v>481</v>
      </c>
      <c r="T67" s="20" t="s">
        <v>481</v>
      </c>
      <c r="U67" s="18" t="n">
        <v>271.03508872</v>
      </c>
      <c r="V67" s="20" t="n">
        <v>11.42246008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507.69196164</v>
      </c>
      <c r="F70" s="20" t="n">
        <v>20.1020242</v>
      </c>
      <c r="G70" s="18" t="n">
        <v>500.08090601</v>
      </c>
      <c r="H70" s="20" t="n">
        <v>8.104704829999999</v>
      </c>
      <c r="I70" s="18" t="n">
        <v>512.88917942</v>
      </c>
      <c r="J70" s="20" t="n">
        <v>3.39812095</v>
      </c>
      <c r="K70" s="18" t="n">
        <v>525.68555041</v>
      </c>
      <c r="L70" s="20" t="n">
        <v>4.85144037</v>
      </c>
      <c r="M70" s="18" t="s">
        <v>481</v>
      </c>
      <c r="N70" s="20" t="s">
        <v>481</v>
      </c>
      <c r="O70" s="18" t="s">
        <v>481</v>
      </c>
      <c r="P70" s="20" t="s">
        <v>481</v>
      </c>
      <c r="Q70" s="18" t="s">
        <v>481</v>
      </c>
      <c r="R70" s="20" t="s">
        <v>481</v>
      </c>
      <c r="S70" s="18" t="s">
        <v>481</v>
      </c>
      <c r="T70" s="20" t="s">
        <v>481</v>
      </c>
      <c r="U70" s="18" t="n">
        <v>463.01472111</v>
      </c>
      <c r="V70" s="20" t="n">
        <v>14.43834651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721</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460.40255219</v>
      </c>
      <c r="F7" s="20" t="n">
        <v>12.80842742</v>
      </c>
      <c r="G7" s="18" t="n">
        <v>490.24742763</v>
      </c>
      <c r="H7" s="20" t="n">
        <v>5.56445327</v>
      </c>
      <c r="I7" s="18" t="n">
        <v>506.40664564</v>
      </c>
      <c r="J7" s="20" t="n">
        <v>1.95574705</v>
      </c>
      <c r="K7" s="18" t="n">
        <v>514.98477616</v>
      </c>
      <c r="L7" s="20" t="n">
        <v>2.97081432</v>
      </c>
      <c r="M7" s="18" t="s">
        <v>481</v>
      </c>
      <c r="N7" s="20" t="s">
        <v>481</v>
      </c>
      <c r="O7" s="18" t="s">
        <v>481</v>
      </c>
      <c r="P7" s="20" t="s">
        <v>481</v>
      </c>
      <c r="Q7" s="18" t="s">
        <v>481</v>
      </c>
      <c r="R7" s="20" t="s">
        <v>481</v>
      </c>
      <c r="S7" s="18" t="s">
        <v>481</v>
      </c>
      <c r="T7" s="20" t="s">
        <v>481</v>
      </c>
      <c r="U7" s="18" t="n">
        <v>394.4198154</v>
      </c>
      <c r="V7" s="20" t="n">
        <v>9.88917554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454.01430719</v>
      </c>
      <c r="F9" s="20" t="n">
        <v>11.27865524</v>
      </c>
      <c r="G9" s="18" t="n">
        <v>498.21288381</v>
      </c>
      <c r="H9" s="20" t="n">
        <v>10.3883725</v>
      </c>
      <c r="I9" s="18" t="n">
        <v>549.16636219</v>
      </c>
      <c r="J9" s="20" t="n">
        <v>3.31149486</v>
      </c>
      <c r="K9" s="18" t="n">
        <v>563.10083581</v>
      </c>
      <c r="L9" s="20" t="n">
        <v>4.73215025</v>
      </c>
      <c r="M9" s="18" t="s">
        <v>481</v>
      </c>
      <c r="N9" s="20" t="s">
        <v>481</v>
      </c>
      <c r="O9" s="18" t="s">
        <v>481</v>
      </c>
      <c r="P9" s="20" t="s">
        <v>481</v>
      </c>
      <c r="Q9" s="18" t="n">
        <v>363.74174124</v>
      </c>
      <c r="R9" s="20" t="n">
        <v>33.3778787</v>
      </c>
      <c r="S9" s="18" t="s">
        <v>481</v>
      </c>
      <c r="T9" s="20" t="s">
        <v>481</v>
      </c>
      <c r="U9" s="18" t="n">
        <v>413.35703524</v>
      </c>
      <c r="V9" s="20" t="n">
        <v>14.97918911</v>
      </c>
    </row>
    <row r="10" spans="1:22">
      <c r="A10" s="15" t="s">
        <v>485</v>
      </c>
      <c r="B10" s="17" t="n">
        <v>13082</v>
      </c>
      <c r="C10" s="18">
        <f>(320.0/B10*100)</f>
        <v/>
      </c>
      <c r="D10" s="19" t="n">
        <v>12762</v>
      </c>
      <c r="E10" s="18" t="n">
        <v>501.11234196</v>
      </c>
      <c r="F10" s="20" t="n">
        <v>18.39328132</v>
      </c>
      <c r="G10" s="18" t="n">
        <v>530.43796975</v>
      </c>
      <c r="H10" s="20" t="n">
        <v>9.122479009999999</v>
      </c>
      <c r="I10" s="18" t="n">
        <v>532.58841866</v>
      </c>
      <c r="J10" s="20" t="n">
        <v>4.77470546</v>
      </c>
      <c r="K10" s="18" t="n">
        <v>548.18613238</v>
      </c>
      <c r="L10" s="20" t="n">
        <v>6.4593639</v>
      </c>
      <c r="M10" s="18" t="s">
        <v>481</v>
      </c>
      <c r="N10" s="20" t="s">
        <v>481</v>
      </c>
      <c r="O10" s="18" t="s">
        <v>481</v>
      </c>
      <c r="P10" s="20" t="s">
        <v>481</v>
      </c>
      <c r="Q10" s="18" t="s">
        <v>481</v>
      </c>
      <c r="R10" s="20" t="s">
        <v>481</v>
      </c>
      <c r="S10" s="18" t="s">
        <v>481</v>
      </c>
      <c r="T10" s="20" t="s">
        <v>481</v>
      </c>
      <c r="U10" s="18" t="n">
        <v>460.01041828</v>
      </c>
      <c r="V10" s="20" t="n">
        <v>20.38301894</v>
      </c>
    </row>
    <row r="11" spans="1:22">
      <c r="A11" s="15" t="s">
        <v>486</v>
      </c>
      <c r="B11" s="17" t="n">
        <v>7053</v>
      </c>
      <c r="C11" s="18">
        <f>(51.0/B11*100)</f>
        <v/>
      </c>
      <c r="D11" s="19" t="n">
        <v>7002</v>
      </c>
      <c r="E11" s="18" t="n">
        <v>379.33883946</v>
      </c>
      <c r="F11" s="20" t="n">
        <v>13.32212079</v>
      </c>
      <c r="G11" s="18" t="n">
        <v>405.26220733</v>
      </c>
      <c r="H11" s="20" t="n">
        <v>8.9068209</v>
      </c>
      <c r="I11" s="18" t="n">
        <v>434.39614317</v>
      </c>
      <c r="J11" s="20" t="n">
        <v>4.17233163</v>
      </c>
      <c r="K11" s="18" t="n">
        <v>442.39756173</v>
      </c>
      <c r="L11" s="20" t="n">
        <v>4.33506698</v>
      </c>
      <c r="M11" s="18" t="s">
        <v>481</v>
      </c>
      <c r="N11" s="20" t="s">
        <v>481</v>
      </c>
      <c r="O11" s="18" t="s">
        <v>481</v>
      </c>
      <c r="P11" s="20" t="s">
        <v>481</v>
      </c>
      <c r="Q11" s="18" t="s">
        <v>481</v>
      </c>
      <c r="R11" s="20" t="s">
        <v>481</v>
      </c>
      <c r="S11" s="18" t="s">
        <v>481</v>
      </c>
      <c r="T11" s="20" t="s">
        <v>481</v>
      </c>
      <c r="U11" s="18" t="n">
        <v>364.52509499</v>
      </c>
      <c r="V11" s="20" t="n">
        <v>16.51797009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463.79379808</v>
      </c>
      <c r="F23" s="20" t="n">
        <v>9.859887069999999</v>
      </c>
      <c r="G23" s="18" t="n">
        <v>475.90368615</v>
      </c>
      <c r="H23" s="20" t="n">
        <v>5.16273326</v>
      </c>
      <c r="I23" s="18" t="n">
        <v>488.14443285</v>
      </c>
      <c r="J23" s="20" t="n">
        <v>3.27563037</v>
      </c>
      <c r="K23" s="18" t="n">
        <v>487.4869442</v>
      </c>
      <c r="L23" s="20" t="n">
        <v>4.90594288</v>
      </c>
      <c r="M23" s="18" t="s">
        <v>481</v>
      </c>
      <c r="N23" s="20" t="s">
        <v>481</v>
      </c>
      <c r="O23" s="18" t="s">
        <v>481</v>
      </c>
      <c r="P23" s="20" t="s">
        <v>481</v>
      </c>
      <c r="Q23" s="18" t="s">
        <v>481</v>
      </c>
      <c r="R23" s="20" t="s">
        <v>481</v>
      </c>
      <c r="S23" s="18" t="s">
        <v>481</v>
      </c>
      <c r="T23" s="20" t="s">
        <v>481</v>
      </c>
      <c r="U23" s="18" t="n">
        <v>428.80344893</v>
      </c>
      <c r="V23" s="20" t="n">
        <v>19.30396128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455.54237926</v>
      </c>
      <c r="F29" s="20" t="n">
        <v>23.86048804</v>
      </c>
      <c r="G29" s="18" t="n">
        <v>503.93546461</v>
      </c>
      <c r="H29" s="20" t="n">
        <v>7.54709339</v>
      </c>
      <c r="I29" s="18" t="n">
        <v>516.52600653</v>
      </c>
      <c r="J29" s="20" t="n">
        <v>3.05576079</v>
      </c>
      <c r="K29" s="18" t="n">
        <v>523.4924567</v>
      </c>
      <c r="L29" s="20" t="n">
        <v>6.34704584</v>
      </c>
      <c r="M29" s="18" t="s">
        <v>481</v>
      </c>
      <c r="N29" s="20" t="s">
        <v>481</v>
      </c>
      <c r="O29" s="18" t="s">
        <v>481</v>
      </c>
      <c r="P29" s="20" t="s">
        <v>481</v>
      </c>
      <c r="Q29" s="18" t="n">
        <v>312.41250141</v>
      </c>
      <c r="R29" s="20" t="n">
        <v>62.61666854</v>
      </c>
      <c r="S29" s="18" t="s">
        <v>481</v>
      </c>
      <c r="T29" s="20" t="s">
        <v>481</v>
      </c>
      <c r="U29" s="18" t="n">
        <v>363.76985842</v>
      </c>
      <c r="V29" s="20" t="n">
        <v>29.17790342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463.23298003</v>
      </c>
      <c r="F32" s="20" t="n">
        <v>10.89130001</v>
      </c>
      <c r="G32" s="18" t="n">
        <v>472.1008345</v>
      </c>
      <c r="H32" s="20" t="n">
        <v>5.89125855</v>
      </c>
      <c r="I32" s="18" t="n">
        <v>488.2088474</v>
      </c>
      <c r="J32" s="20" t="n">
        <v>3.34901325</v>
      </c>
      <c r="K32" s="18" t="n">
        <v>494.82435542</v>
      </c>
      <c r="L32" s="20" t="n">
        <v>4.68970605</v>
      </c>
      <c r="M32" s="18" t="s">
        <v>481</v>
      </c>
      <c r="N32" s="20" t="s">
        <v>481</v>
      </c>
      <c r="O32" s="18" t="s">
        <v>481</v>
      </c>
      <c r="P32" s="20" t="s">
        <v>481</v>
      </c>
      <c r="Q32" s="18" t="s">
        <v>481</v>
      </c>
      <c r="R32" s="20" t="s">
        <v>481</v>
      </c>
      <c r="S32" s="18" t="s">
        <v>481</v>
      </c>
      <c r="T32" s="20" t="s">
        <v>481</v>
      </c>
      <c r="U32" s="18" t="n">
        <v>372.56324142</v>
      </c>
      <c r="V32" s="20" t="n">
        <v>27.4228396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406.43553014</v>
      </c>
      <c r="F34" s="20" t="n">
        <v>9.346295530000001</v>
      </c>
      <c r="G34" s="18" t="n">
        <v>419.3602207</v>
      </c>
      <c r="H34" s="20" t="n">
        <v>6.56029565</v>
      </c>
      <c r="I34" s="18" t="n">
        <v>456.33321465</v>
      </c>
      <c r="J34" s="20" t="n">
        <v>4.29687782</v>
      </c>
      <c r="K34" s="18" t="n">
        <v>471.35309733</v>
      </c>
      <c r="L34" s="20" t="n">
        <v>7.36736659</v>
      </c>
      <c r="M34" s="18" t="s">
        <v>481</v>
      </c>
      <c r="N34" s="20" t="s">
        <v>481</v>
      </c>
      <c r="O34" s="18" t="s">
        <v>481</v>
      </c>
      <c r="P34" s="20" t="s">
        <v>481</v>
      </c>
      <c r="Q34" s="18" t="n">
        <v>425.79595373</v>
      </c>
      <c r="R34" s="20" t="n">
        <v>68.66277131</v>
      </c>
      <c r="S34" s="18" t="s">
        <v>481</v>
      </c>
      <c r="T34" s="20" t="s">
        <v>481</v>
      </c>
      <c r="U34" s="18" t="n">
        <v>305.86214762</v>
      </c>
      <c r="V34" s="20" t="n">
        <v>21.71306405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414.9059871</v>
      </c>
      <c r="F36" s="20" t="n">
        <v>11.97798676</v>
      </c>
      <c r="G36" s="18" t="n">
        <v>455.14148227</v>
      </c>
      <c r="H36" s="20" t="n">
        <v>6.47380181</v>
      </c>
      <c r="I36" s="18" t="n">
        <v>471.78776932</v>
      </c>
      <c r="J36" s="20" t="n">
        <v>3.54149826</v>
      </c>
      <c r="K36" s="18" t="n">
        <v>474.27060594</v>
      </c>
      <c r="L36" s="20" t="n">
        <v>4.3806695</v>
      </c>
      <c r="M36" s="18" t="s">
        <v>481</v>
      </c>
      <c r="N36" s="20" t="s">
        <v>481</v>
      </c>
      <c r="O36" s="18" t="s">
        <v>481</v>
      </c>
      <c r="P36" s="20" t="s">
        <v>481</v>
      </c>
      <c r="Q36" s="18" t="s">
        <v>481</v>
      </c>
      <c r="R36" s="20" t="s">
        <v>481</v>
      </c>
      <c r="S36" s="18" t="s">
        <v>481</v>
      </c>
      <c r="T36" s="20" t="s">
        <v>481</v>
      </c>
      <c r="U36" s="18" t="n">
        <v>357.29439375</v>
      </c>
      <c r="V36" s="20" t="n">
        <v>17.28962824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454.73722754</v>
      </c>
      <c r="F41" s="20" t="n">
        <v>16.02494138</v>
      </c>
      <c r="G41" s="18" t="n">
        <v>462.68385775</v>
      </c>
      <c r="H41" s="20" t="n">
        <v>10.73672635</v>
      </c>
      <c r="I41" s="18" t="n">
        <v>488.90796721</v>
      </c>
      <c r="J41" s="20" t="n">
        <v>3.65265565</v>
      </c>
      <c r="K41" s="18" t="n">
        <v>502.20896811</v>
      </c>
      <c r="L41" s="20" t="n">
        <v>4.79406539</v>
      </c>
      <c r="M41" s="18" t="s">
        <v>481</v>
      </c>
      <c r="N41" s="20" t="s">
        <v>481</v>
      </c>
      <c r="O41" s="18" t="s">
        <v>481</v>
      </c>
      <c r="P41" s="20" t="s">
        <v>481</v>
      </c>
      <c r="Q41" s="18" t="n">
        <v>394.70031876</v>
      </c>
      <c r="R41" s="20" t="n">
        <v>62.09586627</v>
      </c>
      <c r="S41" s="18" t="s">
        <v>481</v>
      </c>
      <c r="T41" s="20" t="s">
        <v>481</v>
      </c>
      <c r="U41" s="18" t="n">
        <v>347.9152713</v>
      </c>
      <c r="V41" s="20" t="n">
        <v>21.64713544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350.85005633</v>
      </c>
      <c r="F46" s="20" t="n">
        <v>10.15336122</v>
      </c>
      <c r="G46" s="18" t="n">
        <v>377.89378943</v>
      </c>
      <c r="H46" s="20" t="n">
        <v>9.93398958</v>
      </c>
      <c r="I46" s="18" t="n">
        <v>399.81695439</v>
      </c>
      <c r="J46" s="20" t="n">
        <v>3.89687113</v>
      </c>
      <c r="K46" s="18" t="n">
        <v>413.60409086</v>
      </c>
      <c r="L46" s="20" t="n">
        <v>4.74018189</v>
      </c>
      <c r="M46" s="18" t="s">
        <v>481</v>
      </c>
      <c r="N46" s="20" t="s">
        <v>481</v>
      </c>
      <c r="O46" s="18" t="s">
        <v>481</v>
      </c>
      <c r="P46" s="20" t="s">
        <v>481</v>
      </c>
      <c r="Q46" s="18" t="s">
        <v>481</v>
      </c>
      <c r="R46" s="20" t="s">
        <v>481</v>
      </c>
      <c r="S46" s="18" t="s">
        <v>481</v>
      </c>
      <c r="T46" s="20" t="s">
        <v>481</v>
      </c>
      <c r="U46" s="18" t="n">
        <v>319.02449325</v>
      </c>
      <c r="V46" s="20" t="n">
        <v>6.40575206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542.12323445</v>
      </c>
      <c r="F48" s="20" t="n">
        <v>11.30134221</v>
      </c>
      <c r="G48" s="18" t="n">
        <v>566.64957106</v>
      </c>
      <c r="H48" s="20" t="n">
        <v>11.61472365</v>
      </c>
      <c r="I48" s="18" t="n">
        <v>566.9843766400001</v>
      </c>
      <c r="J48" s="20" t="n">
        <v>6.0134113</v>
      </c>
      <c r="K48" s="18" t="n">
        <v>567.39623303</v>
      </c>
      <c r="L48" s="20" t="n">
        <v>7.37024412</v>
      </c>
      <c r="M48" s="18" t="s">
        <v>481</v>
      </c>
      <c r="N48" s="20" t="s">
        <v>481</v>
      </c>
      <c r="O48" s="18" t="s">
        <v>481</v>
      </c>
      <c r="P48" s="20" t="s">
        <v>481</v>
      </c>
      <c r="Q48" s="18" t="s">
        <v>481</v>
      </c>
      <c r="R48" s="20" t="s">
        <v>481</v>
      </c>
      <c r="S48" s="18" t="s">
        <v>481</v>
      </c>
      <c r="T48" s="20" t="s">
        <v>481</v>
      </c>
      <c r="U48" s="18" t="n">
        <v>510.41976542</v>
      </c>
      <c r="V48" s="20" t="n">
        <v>43.32776788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395.16953233</v>
      </c>
      <c r="F61" s="20" t="n">
        <v>8.39140986</v>
      </c>
      <c r="G61" s="18" t="n">
        <v>422.42272167</v>
      </c>
      <c r="H61" s="20" t="n">
        <v>6.47316165</v>
      </c>
      <c r="I61" s="18" t="n">
        <v>450.8334818</v>
      </c>
      <c r="J61" s="20" t="n">
        <v>3.76039276</v>
      </c>
      <c r="K61" s="18" t="n">
        <v>468.93162506</v>
      </c>
      <c r="L61" s="20" t="n">
        <v>3.82226842</v>
      </c>
      <c r="M61" s="18" t="s">
        <v>481</v>
      </c>
      <c r="N61" s="20" t="s">
        <v>481</v>
      </c>
      <c r="O61" s="18" t="s">
        <v>481</v>
      </c>
      <c r="P61" s="20" t="s">
        <v>481</v>
      </c>
      <c r="Q61" s="18" t="s">
        <v>481</v>
      </c>
      <c r="R61" s="20" t="s">
        <v>481</v>
      </c>
      <c r="S61" s="18" t="s">
        <v>481</v>
      </c>
      <c r="T61" s="20" t="s">
        <v>481</v>
      </c>
      <c r="U61" s="18" t="n">
        <v>332.68724119</v>
      </c>
      <c r="V61" s="20" t="n">
        <v>14.94127016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356.67992755</v>
      </c>
      <c r="F67" s="20" t="n">
        <v>8.280430620000001</v>
      </c>
      <c r="G67" s="18" t="n">
        <v>381.0677384</v>
      </c>
      <c r="H67" s="20" t="n">
        <v>5.15580759</v>
      </c>
      <c r="I67" s="18" t="n">
        <v>411.2470897</v>
      </c>
      <c r="J67" s="20" t="n">
        <v>3.70928554</v>
      </c>
      <c r="K67" s="18" t="n">
        <v>416.41040814</v>
      </c>
      <c r="L67" s="20" t="n">
        <v>4.8963846</v>
      </c>
      <c r="M67" s="18" t="s">
        <v>481</v>
      </c>
      <c r="N67" s="20" t="s">
        <v>481</v>
      </c>
      <c r="O67" s="18" t="s">
        <v>481</v>
      </c>
      <c r="P67" s="20" t="s">
        <v>481</v>
      </c>
      <c r="Q67" s="18" t="s">
        <v>481</v>
      </c>
      <c r="R67" s="20" t="s">
        <v>481</v>
      </c>
      <c r="S67" s="18" t="s">
        <v>481</v>
      </c>
      <c r="T67" s="20" t="s">
        <v>481</v>
      </c>
      <c r="U67" s="18" t="n">
        <v>270.01039753</v>
      </c>
      <c r="V67" s="20" t="n">
        <v>9.29660861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492.81779044</v>
      </c>
      <c r="F70" s="20" t="n">
        <v>7.75796591</v>
      </c>
      <c r="G70" s="18" t="n">
        <v>502.11346621</v>
      </c>
      <c r="H70" s="20" t="n">
        <v>4.84218605</v>
      </c>
      <c r="I70" s="18" t="n">
        <v>517.88772832</v>
      </c>
      <c r="J70" s="20" t="n">
        <v>3.60194272</v>
      </c>
      <c r="K70" s="18" t="n">
        <v>524.15021025</v>
      </c>
      <c r="L70" s="20" t="n">
        <v>6.93846353</v>
      </c>
      <c r="M70" s="18" t="s">
        <v>481</v>
      </c>
      <c r="N70" s="20" t="s">
        <v>481</v>
      </c>
      <c r="O70" s="18" t="s">
        <v>481</v>
      </c>
      <c r="P70" s="20" t="s">
        <v>481</v>
      </c>
      <c r="Q70" s="18" t="s">
        <v>481</v>
      </c>
      <c r="R70" s="20" t="s">
        <v>481</v>
      </c>
      <c r="S70" s="18" t="s">
        <v>481</v>
      </c>
      <c r="T70" s="20" t="s">
        <v>481</v>
      </c>
      <c r="U70" s="18" t="n">
        <v>457.27172312</v>
      </c>
      <c r="V70" s="20" t="n">
        <v>12.59357654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722</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423.24544985</v>
      </c>
      <c r="F7" s="20" t="n">
        <v>12.30006107</v>
      </c>
      <c r="G7" s="18" t="n">
        <v>458.28862386</v>
      </c>
      <c r="H7" s="20" t="n">
        <v>4.75007395</v>
      </c>
      <c r="I7" s="18" t="n">
        <v>508.68382921</v>
      </c>
      <c r="J7" s="20" t="n">
        <v>2.00836781</v>
      </c>
      <c r="K7" s="18" t="n">
        <v>524.00846947</v>
      </c>
      <c r="L7" s="20" t="n">
        <v>3.18308553</v>
      </c>
      <c r="M7" s="18" t="s">
        <v>481</v>
      </c>
      <c r="N7" s="20" t="s">
        <v>481</v>
      </c>
      <c r="O7" s="18" t="s">
        <v>481</v>
      </c>
      <c r="P7" s="20" t="s">
        <v>481</v>
      </c>
      <c r="Q7" s="18" t="s">
        <v>481</v>
      </c>
      <c r="R7" s="20" t="s">
        <v>481</v>
      </c>
      <c r="S7" s="18" t="s">
        <v>481</v>
      </c>
      <c r="T7" s="20" t="s">
        <v>481</v>
      </c>
      <c r="U7" s="18" t="n">
        <v>395.51276612</v>
      </c>
      <c r="V7" s="20" t="n">
        <v>10.40214199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464.02120569</v>
      </c>
      <c r="F9" s="20" t="n">
        <v>14.80238628</v>
      </c>
      <c r="G9" s="18" t="n">
        <v>517.61860241</v>
      </c>
      <c r="H9" s="20" t="n">
        <v>6.83789617</v>
      </c>
      <c r="I9" s="18" t="n">
        <v>553.32837905</v>
      </c>
      <c r="J9" s="20" t="n">
        <v>3.09668282</v>
      </c>
      <c r="K9" s="18" t="n">
        <v>545.26035484</v>
      </c>
      <c r="L9" s="20" t="n">
        <v>6.58206562</v>
      </c>
      <c r="M9" s="18" t="s">
        <v>481</v>
      </c>
      <c r="N9" s="20" t="s">
        <v>481</v>
      </c>
      <c r="O9" s="18" t="s">
        <v>481</v>
      </c>
      <c r="P9" s="20" t="s">
        <v>481</v>
      </c>
      <c r="Q9" s="18" t="n">
        <v>363.74174124</v>
      </c>
      <c r="R9" s="20" t="n">
        <v>33.3778787</v>
      </c>
      <c r="S9" s="18" t="s">
        <v>481</v>
      </c>
      <c r="T9" s="20" t="s">
        <v>481</v>
      </c>
      <c r="U9" s="18" t="n">
        <v>435.89433754</v>
      </c>
      <c r="V9" s="20" t="n">
        <v>19.0190739</v>
      </c>
    </row>
    <row r="10" spans="1:22">
      <c r="A10" s="15" t="s">
        <v>485</v>
      </c>
      <c r="B10" s="17" t="n">
        <v>13082</v>
      </c>
      <c r="C10" s="18">
        <f>(320.0/B10*100)</f>
        <v/>
      </c>
      <c r="D10" s="19" t="n">
        <v>12762</v>
      </c>
      <c r="E10" s="18" t="n">
        <v>464.6608327</v>
      </c>
      <c r="F10" s="20" t="n">
        <v>22.84293227</v>
      </c>
      <c r="G10" s="18" t="n">
        <v>512.73584022</v>
      </c>
      <c r="H10" s="20" t="n">
        <v>6.94485476</v>
      </c>
      <c r="I10" s="18" t="n">
        <v>535.72117695</v>
      </c>
      <c r="J10" s="20" t="n">
        <v>4.65062704</v>
      </c>
      <c r="K10" s="18" t="n">
        <v>551.3891086899999</v>
      </c>
      <c r="L10" s="20" t="n">
        <v>6.56156469</v>
      </c>
      <c r="M10" s="18" t="s">
        <v>481</v>
      </c>
      <c r="N10" s="20" t="s">
        <v>481</v>
      </c>
      <c r="O10" s="18" t="s">
        <v>481</v>
      </c>
      <c r="P10" s="20" t="s">
        <v>481</v>
      </c>
      <c r="Q10" s="18" t="s">
        <v>481</v>
      </c>
      <c r="R10" s="20" t="s">
        <v>481</v>
      </c>
      <c r="S10" s="18" t="s">
        <v>481</v>
      </c>
      <c r="T10" s="20" t="s">
        <v>481</v>
      </c>
      <c r="U10" s="18" t="n">
        <v>460.30191592</v>
      </c>
      <c r="V10" s="20" t="n">
        <v>19.99617464</v>
      </c>
    </row>
    <row r="11" spans="1:22">
      <c r="A11" s="15" t="s">
        <v>486</v>
      </c>
      <c r="B11" s="17" t="n">
        <v>7053</v>
      </c>
      <c r="C11" s="18">
        <f>(51.0/B11*100)</f>
        <v/>
      </c>
      <c r="D11" s="19" t="n">
        <v>7002</v>
      </c>
      <c r="E11" s="18" t="n">
        <v>393.71670625</v>
      </c>
      <c r="F11" s="20" t="n">
        <v>9.7107355</v>
      </c>
      <c r="G11" s="18" t="n">
        <v>408.01233304</v>
      </c>
      <c r="H11" s="20" t="n">
        <v>6.23980495</v>
      </c>
      <c r="I11" s="18" t="n">
        <v>438.84110872</v>
      </c>
      <c r="J11" s="20" t="n">
        <v>4.09345437</v>
      </c>
      <c r="K11" s="18" t="n">
        <v>448.11081289</v>
      </c>
      <c r="L11" s="20" t="n">
        <v>5.48308044</v>
      </c>
      <c r="M11" s="18" t="s">
        <v>481</v>
      </c>
      <c r="N11" s="20" t="s">
        <v>481</v>
      </c>
      <c r="O11" s="18" t="s">
        <v>481</v>
      </c>
      <c r="P11" s="20" t="s">
        <v>481</v>
      </c>
      <c r="Q11" s="18" t="s">
        <v>481</v>
      </c>
      <c r="R11" s="20" t="s">
        <v>481</v>
      </c>
      <c r="S11" s="18" t="s">
        <v>481</v>
      </c>
      <c r="T11" s="20" t="s">
        <v>481</v>
      </c>
      <c r="U11" s="18" t="n">
        <v>362.46926648</v>
      </c>
      <c r="V11" s="20" t="n">
        <v>13.34812498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443.26850154</v>
      </c>
      <c r="F23" s="20" t="n">
        <v>6.71593346</v>
      </c>
      <c r="G23" s="18" t="n">
        <v>468.57533842</v>
      </c>
      <c r="H23" s="20" t="n">
        <v>5.18802868</v>
      </c>
      <c r="I23" s="18" t="n">
        <v>493.51776838</v>
      </c>
      <c r="J23" s="20" t="n">
        <v>2.81646232</v>
      </c>
      <c r="K23" s="18" t="n">
        <v>488.39419842</v>
      </c>
      <c r="L23" s="20" t="n">
        <v>5.57860842</v>
      </c>
      <c r="M23" s="18" t="s">
        <v>481</v>
      </c>
      <c r="N23" s="20" t="s">
        <v>481</v>
      </c>
      <c r="O23" s="18" t="s">
        <v>481</v>
      </c>
      <c r="P23" s="20" t="s">
        <v>481</v>
      </c>
      <c r="Q23" s="18" t="s">
        <v>481</v>
      </c>
      <c r="R23" s="20" t="s">
        <v>481</v>
      </c>
      <c r="S23" s="18" t="s">
        <v>481</v>
      </c>
      <c r="T23" s="20" t="s">
        <v>481</v>
      </c>
      <c r="U23" s="18" t="n">
        <v>429.35500853</v>
      </c>
      <c r="V23" s="20" t="n">
        <v>15.34798714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411.93839635</v>
      </c>
      <c r="F29" s="20" t="n">
        <v>24.1627653</v>
      </c>
      <c r="G29" s="18" t="n">
        <v>497.43921718</v>
      </c>
      <c r="H29" s="20" t="n">
        <v>9.60119572</v>
      </c>
      <c r="I29" s="18" t="n">
        <v>516.8100037299999</v>
      </c>
      <c r="J29" s="20" t="n">
        <v>3.14918155</v>
      </c>
      <c r="K29" s="18" t="n">
        <v>522.83608544</v>
      </c>
      <c r="L29" s="20" t="n">
        <v>7.29821566</v>
      </c>
      <c r="M29" s="18" t="s">
        <v>481</v>
      </c>
      <c r="N29" s="20" t="s">
        <v>481</v>
      </c>
      <c r="O29" s="18" t="s">
        <v>481</v>
      </c>
      <c r="P29" s="20" t="s">
        <v>481</v>
      </c>
      <c r="Q29" s="18" t="n">
        <v>312.41250141</v>
      </c>
      <c r="R29" s="20" t="n">
        <v>62.61666854</v>
      </c>
      <c r="S29" s="18" t="s">
        <v>481</v>
      </c>
      <c r="T29" s="20" t="s">
        <v>481</v>
      </c>
      <c r="U29" s="18" t="n">
        <v>395.3258346</v>
      </c>
      <c r="V29" s="20" t="n">
        <v>27.39675077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458.14687281</v>
      </c>
      <c r="F32" s="20" t="n">
        <v>10.17788857</v>
      </c>
      <c r="G32" s="18" t="n">
        <v>458.46213199</v>
      </c>
      <c r="H32" s="20" t="n">
        <v>5.02099468</v>
      </c>
      <c r="I32" s="18" t="n">
        <v>492.06698954</v>
      </c>
      <c r="J32" s="20" t="n">
        <v>3.43523264</v>
      </c>
      <c r="K32" s="18" t="n">
        <v>501.5809894</v>
      </c>
      <c r="L32" s="20" t="n">
        <v>5.4255976</v>
      </c>
      <c r="M32" s="18" t="s">
        <v>481</v>
      </c>
      <c r="N32" s="20" t="s">
        <v>481</v>
      </c>
      <c r="O32" s="18" t="s">
        <v>481</v>
      </c>
      <c r="P32" s="20" t="s">
        <v>481</v>
      </c>
      <c r="Q32" s="18" t="s">
        <v>481</v>
      </c>
      <c r="R32" s="20" t="s">
        <v>481</v>
      </c>
      <c r="S32" s="18" t="s">
        <v>481</v>
      </c>
      <c r="T32" s="20" t="s">
        <v>481</v>
      </c>
      <c r="U32" s="18" t="n">
        <v>392.53556614</v>
      </c>
      <c r="V32" s="20" t="n">
        <v>26.8777742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393.62415981</v>
      </c>
      <c r="F34" s="20" t="n">
        <v>10.69896631</v>
      </c>
      <c r="G34" s="18" t="n">
        <v>415.95267129</v>
      </c>
      <c r="H34" s="20" t="n">
        <v>7.14723702</v>
      </c>
      <c r="I34" s="18" t="n">
        <v>454.49122047</v>
      </c>
      <c r="J34" s="20" t="n">
        <v>4.17931504</v>
      </c>
      <c r="K34" s="18" t="n">
        <v>473.15261359</v>
      </c>
      <c r="L34" s="20" t="n">
        <v>6.73823781</v>
      </c>
      <c r="M34" s="18" t="s">
        <v>481</v>
      </c>
      <c r="N34" s="20" t="s">
        <v>481</v>
      </c>
      <c r="O34" s="18" t="s">
        <v>481</v>
      </c>
      <c r="P34" s="20" t="s">
        <v>481</v>
      </c>
      <c r="Q34" s="18" t="n">
        <v>425.79595373</v>
      </c>
      <c r="R34" s="20" t="n">
        <v>68.66277131</v>
      </c>
      <c r="S34" s="18" t="s">
        <v>481</v>
      </c>
      <c r="T34" s="20" t="s">
        <v>481</v>
      </c>
      <c r="U34" s="18" t="n">
        <v>295.57926479</v>
      </c>
      <c r="V34" s="20" t="n">
        <v>21.39143841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395.7325227</v>
      </c>
      <c r="F36" s="20" t="n">
        <v>11.73675489</v>
      </c>
      <c r="G36" s="18" t="n">
        <v>439.91060071</v>
      </c>
      <c r="H36" s="20" t="n">
        <v>6.18861755</v>
      </c>
      <c r="I36" s="18" t="n">
        <v>476.48724696</v>
      </c>
      <c r="J36" s="20" t="n">
        <v>3.22745836</v>
      </c>
      <c r="K36" s="18" t="n">
        <v>474.09566763</v>
      </c>
      <c r="L36" s="20" t="n">
        <v>4.99264328</v>
      </c>
      <c r="M36" s="18" t="s">
        <v>481</v>
      </c>
      <c r="N36" s="20" t="s">
        <v>481</v>
      </c>
      <c r="O36" s="18" t="s">
        <v>481</v>
      </c>
      <c r="P36" s="20" t="s">
        <v>481</v>
      </c>
      <c r="Q36" s="18" t="s">
        <v>481</v>
      </c>
      <c r="R36" s="20" t="s">
        <v>481</v>
      </c>
      <c r="S36" s="18" t="s">
        <v>481</v>
      </c>
      <c r="T36" s="20" t="s">
        <v>481</v>
      </c>
      <c r="U36" s="18" t="n">
        <v>402.36078961</v>
      </c>
      <c r="V36" s="20" t="n">
        <v>17.4540321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435.88759766</v>
      </c>
      <c r="F41" s="20" t="n">
        <v>12.50427928</v>
      </c>
      <c r="G41" s="18" t="n">
        <v>448.76144629</v>
      </c>
      <c r="H41" s="20" t="n">
        <v>7.34505862</v>
      </c>
      <c r="I41" s="18" t="n">
        <v>493.99548024</v>
      </c>
      <c r="J41" s="20" t="n">
        <v>3.45304263</v>
      </c>
      <c r="K41" s="18" t="n">
        <v>510.14449347</v>
      </c>
      <c r="L41" s="20" t="n">
        <v>5.32381658</v>
      </c>
      <c r="M41" s="18" t="s">
        <v>481</v>
      </c>
      <c r="N41" s="20" t="s">
        <v>481</v>
      </c>
      <c r="O41" s="18" t="s">
        <v>481</v>
      </c>
      <c r="P41" s="20" t="s">
        <v>481</v>
      </c>
      <c r="Q41" s="18" t="n">
        <v>394.70031876</v>
      </c>
      <c r="R41" s="20" t="n">
        <v>62.09586627</v>
      </c>
      <c r="S41" s="18" t="s">
        <v>481</v>
      </c>
      <c r="T41" s="20" t="s">
        <v>481</v>
      </c>
      <c r="U41" s="18" t="n">
        <v>352.89005462</v>
      </c>
      <c r="V41" s="20" t="n">
        <v>19.95570449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367.47762545</v>
      </c>
      <c r="F46" s="20" t="n">
        <v>8.459549089999999</v>
      </c>
      <c r="G46" s="18" t="n">
        <v>401.53265081</v>
      </c>
      <c r="H46" s="20" t="n">
        <v>6.58242115</v>
      </c>
      <c r="I46" s="18" t="n">
        <v>402.4538877</v>
      </c>
      <c r="J46" s="20" t="n">
        <v>3.77327771</v>
      </c>
      <c r="K46" s="18" t="n">
        <v>405.48246888</v>
      </c>
      <c r="L46" s="20" t="n">
        <v>5.47840332</v>
      </c>
      <c r="M46" s="18" t="s">
        <v>481</v>
      </c>
      <c r="N46" s="20" t="s">
        <v>481</v>
      </c>
      <c r="O46" s="18" t="s">
        <v>481</v>
      </c>
      <c r="P46" s="20" t="s">
        <v>481</v>
      </c>
      <c r="Q46" s="18" t="s">
        <v>481</v>
      </c>
      <c r="R46" s="20" t="s">
        <v>481</v>
      </c>
      <c r="S46" s="18" t="s">
        <v>481</v>
      </c>
      <c r="T46" s="20" t="s">
        <v>481</v>
      </c>
      <c r="U46" s="18" t="n">
        <v>321.62155984</v>
      </c>
      <c r="V46" s="20" t="n">
        <v>6.74097589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503.25830894</v>
      </c>
      <c r="F48" s="20" t="n">
        <v>22.56296974</v>
      </c>
      <c r="G48" s="18" t="n">
        <v>515.02647609</v>
      </c>
      <c r="H48" s="20" t="n">
        <v>8.00730675</v>
      </c>
      <c r="I48" s="18" t="n">
        <v>567.43971903</v>
      </c>
      <c r="J48" s="20" t="n">
        <v>6.08982284</v>
      </c>
      <c r="K48" s="18" t="n">
        <v>594.93073982</v>
      </c>
      <c r="L48" s="20" t="n">
        <v>8.01014996</v>
      </c>
      <c r="M48" s="18" t="s">
        <v>481</v>
      </c>
      <c r="N48" s="20" t="s">
        <v>481</v>
      </c>
      <c r="O48" s="18" t="s">
        <v>481</v>
      </c>
      <c r="P48" s="20" t="s">
        <v>481</v>
      </c>
      <c r="Q48" s="18" t="s">
        <v>481</v>
      </c>
      <c r="R48" s="20" t="s">
        <v>481</v>
      </c>
      <c r="S48" s="18" t="s">
        <v>481</v>
      </c>
      <c r="T48" s="20" t="s">
        <v>481</v>
      </c>
      <c r="U48" s="18" t="n">
        <v>507.98637936</v>
      </c>
      <c r="V48" s="20" t="n">
        <v>40.1002079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400.66692615</v>
      </c>
      <c r="F61" s="20" t="n">
        <v>6.72366365</v>
      </c>
      <c r="G61" s="18" t="n">
        <v>432.43235668</v>
      </c>
      <c r="H61" s="20" t="n">
        <v>3.78237872</v>
      </c>
      <c r="I61" s="18" t="n">
        <v>458.74154047</v>
      </c>
      <c r="J61" s="20" t="n">
        <v>3.39362581</v>
      </c>
      <c r="K61" s="18" t="n">
        <v>461.67556145</v>
      </c>
      <c r="L61" s="20" t="n">
        <v>5.33643181</v>
      </c>
      <c r="M61" s="18" t="s">
        <v>481</v>
      </c>
      <c r="N61" s="20" t="s">
        <v>481</v>
      </c>
      <c r="O61" s="18" t="s">
        <v>481</v>
      </c>
      <c r="P61" s="20" t="s">
        <v>481</v>
      </c>
      <c r="Q61" s="18" t="s">
        <v>481</v>
      </c>
      <c r="R61" s="20" t="s">
        <v>481</v>
      </c>
      <c r="S61" s="18" t="s">
        <v>481</v>
      </c>
      <c r="T61" s="20" t="s">
        <v>481</v>
      </c>
      <c r="U61" s="18" t="n">
        <v>337.66304031</v>
      </c>
      <c r="V61" s="20" t="n">
        <v>15.03521605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346.50318366</v>
      </c>
      <c r="F67" s="20" t="n">
        <v>8.40273041</v>
      </c>
      <c r="G67" s="18" t="n">
        <v>363.60002968</v>
      </c>
      <c r="H67" s="20" t="n">
        <v>4.46821257</v>
      </c>
      <c r="I67" s="18" t="n">
        <v>418.29489441</v>
      </c>
      <c r="J67" s="20" t="n">
        <v>3.49376582</v>
      </c>
      <c r="K67" s="18" t="n">
        <v>425.85353107</v>
      </c>
      <c r="L67" s="20" t="n">
        <v>5.51043756</v>
      </c>
      <c r="M67" s="18" t="s">
        <v>481</v>
      </c>
      <c r="N67" s="20" t="s">
        <v>481</v>
      </c>
      <c r="O67" s="18" t="s">
        <v>481</v>
      </c>
      <c r="P67" s="20" t="s">
        <v>481</v>
      </c>
      <c r="Q67" s="18" t="s">
        <v>481</v>
      </c>
      <c r="R67" s="20" t="s">
        <v>481</v>
      </c>
      <c r="S67" s="18" t="s">
        <v>481</v>
      </c>
      <c r="T67" s="20" t="s">
        <v>481</v>
      </c>
      <c r="U67" s="18" t="n">
        <v>276.38311273</v>
      </c>
      <c r="V67" s="20" t="n">
        <v>9.494461449999999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489.57747285</v>
      </c>
      <c r="F70" s="20" t="n">
        <v>9.892119879999999</v>
      </c>
      <c r="G70" s="18" t="n">
        <v>497.65315409</v>
      </c>
      <c r="H70" s="20" t="n">
        <v>6.46796052</v>
      </c>
      <c r="I70" s="18" t="n">
        <v>516.68238336</v>
      </c>
      <c r="J70" s="20" t="n">
        <v>3.45374599</v>
      </c>
      <c r="K70" s="18" t="n">
        <v>529.16800715</v>
      </c>
      <c r="L70" s="20" t="n">
        <v>6.40474217</v>
      </c>
      <c r="M70" s="18" t="s">
        <v>481</v>
      </c>
      <c r="N70" s="20" t="s">
        <v>481</v>
      </c>
      <c r="O70" s="18" t="s">
        <v>481</v>
      </c>
      <c r="P70" s="20" t="s">
        <v>481</v>
      </c>
      <c r="Q70" s="18" t="s">
        <v>481</v>
      </c>
      <c r="R70" s="20" t="s">
        <v>481</v>
      </c>
      <c r="S70" s="18" t="s">
        <v>481</v>
      </c>
      <c r="T70" s="20" t="s">
        <v>481</v>
      </c>
      <c r="U70" s="18" t="n">
        <v>458.02809009</v>
      </c>
      <c r="V70" s="20" t="n">
        <v>12.62294415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723</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520.61483162</v>
      </c>
      <c r="F7" s="20" t="n">
        <v>7.30392552</v>
      </c>
      <c r="G7" s="18" t="n">
        <v>530.21224574</v>
      </c>
      <c r="H7" s="20" t="n">
        <v>2.75462306</v>
      </c>
      <c r="I7" s="18" t="n">
        <v>502.39936225</v>
      </c>
      <c r="J7" s="20" t="n">
        <v>2.21629982</v>
      </c>
      <c r="K7" s="18" t="n">
        <v>490.17150606</v>
      </c>
      <c r="L7" s="20" t="n">
        <v>3.52553823</v>
      </c>
      <c r="M7" s="18" t="s">
        <v>481</v>
      </c>
      <c r="N7" s="20" t="s">
        <v>481</v>
      </c>
      <c r="O7" s="18" t="s">
        <v>481</v>
      </c>
      <c r="P7" s="20" t="s">
        <v>481</v>
      </c>
      <c r="Q7" s="18" t="s">
        <v>481</v>
      </c>
      <c r="R7" s="20" t="s">
        <v>481</v>
      </c>
      <c r="S7" s="18" t="s">
        <v>481</v>
      </c>
      <c r="T7" s="20" t="s">
        <v>481</v>
      </c>
      <c r="U7" s="18" t="n">
        <v>404.91698638</v>
      </c>
      <c r="V7" s="20" t="n">
        <v>9.884658699999999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537.03067113</v>
      </c>
      <c r="F9" s="20" t="n">
        <v>9.111120339999999</v>
      </c>
      <c r="G9" s="18" t="n">
        <v>558.20210707</v>
      </c>
      <c r="H9" s="20" t="n">
        <v>4.19351612</v>
      </c>
      <c r="I9" s="18" t="n">
        <v>548.46672554</v>
      </c>
      <c r="J9" s="20" t="n">
        <v>3.34916859</v>
      </c>
      <c r="K9" s="18" t="n">
        <v>533.40445655</v>
      </c>
      <c r="L9" s="20" t="n">
        <v>5.25856908</v>
      </c>
      <c r="M9" s="18" t="s">
        <v>481</v>
      </c>
      <c r="N9" s="20" t="s">
        <v>481</v>
      </c>
      <c r="O9" s="18" t="s">
        <v>481</v>
      </c>
      <c r="P9" s="20" t="s">
        <v>481</v>
      </c>
      <c r="Q9" s="18" t="n">
        <v>363.74174124</v>
      </c>
      <c r="R9" s="20" t="n">
        <v>33.3778787</v>
      </c>
      <c r="S9" s="18" t="s">
        <v>481</v>
      </c>
      <c r="T9" s="20" t="s">
        <v>481</v>
      </c>
      <c r="U9" s="18" t="n">
        <v>421.15303537</v>
      </c>
      <c r="V9" s="20" t="n">
        <v>16.05965854</v>
      </c>
    </row>
    <row r="10" spans="1:22">
      <c r="A10" s="15" t="s">
        <v>485</v>
      </c>
      <c r="B10" s="17" t="n">
        <v>13082</v>
      </c>
      <c r="C10" s="18">
        <f>(320.0/B10*100)</f>
        <v/>
      </c>
      <c r="D10" s="19" t="n">
        <v>12762</v>
      </c>
      <c r="E10" s="18" t="n">
        <v>555.74606292</v>
      </c>
      <c r="F10" s="20" t="n">
        <v>10.23454958</v>
      </c>
      <c r="G10" s="18" t="n">
        <v>565.6249556</v>
      </c>
      <c r="H10" s="20" t="n">
        <v>5.78370661</v>
      </c>
      <c r="I10" s="18" t="n">
        <v>522.1811778</v>
      </c>
      <c r="J10" s="20" t="n">
        <v>5.11957152</v>
      </c>
      <c r="K10" s="18" t="n">
        <v>530.34808389</v>
      </c>
      <c r="L10" s="20" t="n">
        <v>7.58212309</v>
      </c>
      <c r="M10" s="18" t="s">
        <v>481</v>
      </c>
      <c r="N10" s="20" t="s">
        <v>481</v>
      </c>
      <c r="O10" s="18" t="s">
        <v>481</v>
      </c>
      <c r="P10" s="20" t="s">
        <v>481</v>
      </c>
      <c r="Q10" s="18" t="s">
        <v>481</v>
      </c>
      <c r="R10" s="20" t="s">
        <v>481</v>
      </c>
      <c r="S10" s="18" t="s">
        <v>481</v>
      </c>
      <c r="T10" s="20" t="s">
        <v>481</v>
      </c>
      <c r="U10" s="18" t="n">
        <v>444.88017109</v>
      </c>
      <c r="V10" s="20" t="n">
        <v>18.89052718</v>
      </c>
    </row>
    <row r="11" spans="1:22">
      <c r="A11" s="15" t="s">
        <v>486</v>
      </c>
      <c r="B11" s="17" t="n">
        <v>7053</v>
      </c>
      <c r="C11" s="18">
        <f>(51.0/B11*100)</f>
        <v/>
      </c>
      <c r="D11" s="19" t="n">
        <v>7002</v>
      </c>
      <c r="E11" s="18" t="n">
        <v>423.69768817</v>
      </c>
      <c r="F11" s="20" t="n">
        <v>9.65203034</v>
      </c>
      <c r="G11" s="18" t="n">
        <v>440.8608835</v>
      </c>
      <c r="H11" s="20" t="n">
        <v>4.93638018</v>
      </c>
      <c r="I11" s="18" t="n">
        <v>430.32413044</v>
      </c>
      <c r="J11" s="20" t="n">
        <v>4.22426145</v>
      </c>
      <c r="K11" s="18" t="n">
        <v>435.94628418</v>
      </c>
      <c r="L11" s="20" t="n">
        <v>4.44770525</v>
      </c>
      <c r="M11" s="18" t="s">
        <v>481</v>
      </c>
      <c r="N11" s="20" t="s">
        <v>481</v>
      </c>
      <c r="O11" s="18" t="s">
        <v>481</v>
      </c>
      <c r="P11" s="20" t="s">
        <v>481</v>
      </c>
      <c r="Q11" s="18" t="s">
        <v>481</v>
      </c>
      <c r="R11" s="20" t="s">
        <v>481</v>
      </c>
      <c r="S11" s="18" t="s">
        <v>481</v>
      </c>
      <c r="T11" s="20" t="s">
        <v>481</v>
      </c>
      <c r="U11" s="18" t="n">
        <v>364.22366163</v>
      </c>
      <c r="V11" s="20" t="n">
        <v>18.01708988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486.59713892</v>
      </c>
      <c r="F23" s="20" t="n">
        <v>6.62870078</v>
      </c>
      <c r="G23" s="18" t="n">
        <v>501.53993231</v>
      </c>
      <c r="H23" s="20" t="n">
        <v>4.71910909</v>
      </c>
      <c r="I23" s="18" t="n">
        <v>483.10894852</v>
      </c>
      <c r="J23" s="20" t="n">
        <v>4.02582722</v>
      </c>
      <c r="K23" s="18" t="n">
        <v>477.21595307</v>
      </c>
      <c r="L23" s="20" t="n">
        <v>3.92379161</v>
      </c>
      <c r="M23" s="18" t="s">
        <v>481</v>
      </c>
      <c r="N23" s="20" t="s">
        <v>481</v>
      </c>
      <c r="O23" s="18" t="s">
        <v>481</v>
      </c>
      <c r="P23" s="20" t="s">
        <v>481</v>
      </c>
      <c r="Q23" s="18" t="s">
        <v>481</v>
      </c>
      <c r="R23" s="20" t="s">
        <v>481</v>
      </c>
      <c r="S23" s="18" t="s">
        <v>481</v>
      </c>
      <c r="T23" s="20" t="s">
        <v>481</v>
      </c>
      <c r="U23" s="18" t="n">
        <v>426.93727945</v>
      </c>
      <c r="V23" s="20" t="n">
        <v>12.9536889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508.96768421</v>
      </c>
      <c r="F29" s="20" t="n">
        <v>8.834190639999999</v>
      </c>
      <c r="G29" s="18" t="n">
        <v>526.9417281999999</v>
      </c>
      <c r="H29" s="20" t="n">
        <v>5.18277483</v>
      </c>
      <c r="I29" s="18" t="n">
        <v>508.11446875</v>
      </c>
      <c r="J29" s="20" t="n">
        <v>3.74357163</v>
      </c>
      <c r="K29" s="18" t="n">
        <v>522.9912660799999</v>
      </c>
      <c r="L29" s="20" t="n">
        <v>7.14396211</v>
      </c>
      <c r="M29" s="18" t="s">
        <v>481</v>
      </c>
      <c r="N29" s="20" t="s">
        <v>481</v>
      </c>
      <c r="O29" s="18" t="s">
        <v>481</v>
      </c>
      <c r="P29" s="20" t="s">
        <v>481</v>
      </c>
      <c r="Q29" s="18" t="n">
        <v>312.41250141</v>
      </c>
      <c r="R29" s="20" t="n">
        <v>62.61666854</v>
      </c>
      <c r="S29" s="18" t="s">
        <v>481</v>
      </c>
      <c r="T29" s="20" t="s">
        <v>481</v>
      </c>
      <c r="U29" s="18" t="n">
        <v>378.04160786</v>
      </c>
      <c r="V29" s="20" t="n">
        <v>24.39592304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500.55437963</v>
      </c>
      <c r="F32" s="20" t="n">
        <v>8.03462405</v>
      </c>
      <c r="G32" s="18" t="n">
        <v>506.46515923</v>
      </c>
      <c r="H32" s="20" t="n">
        <v>4.31258984</v>
      </c>
      <c r="I32" s="18" t="n">
        <v>481.17229235</v>
      </c>
      <c r="J32" s="20" t="n">
        <v>3.33492738</v>
      </c>
      <c r="K32" s="18" t="n">
        <v>469.96738296</v>
      </c>
      <c r="L32" s="20" t="n">
        <v>4.58576044</v>
      </c>
      <c r="M32" s="18" t="s">
        <v>481</v>
      </c>
      <c r="N32" s="20" t="s">
        <v>481</v>
      </c>
      <c r="O32" s="18" t="s">
        <v>481</v>
      </c>
      <c r="P32" s="20" t="s">
        <v>481</v>
      </c>
      <c r="Q32" s="18" t="s">
        <v>481</v>
      </c>
      <c r="R32" s="20" t="s">
        <v>481</v>
      </c>
      <c r="S32" s="18" t="s">
        <v>481</v>
      </c>
      <c r="T32" s="20" t="s">
        <v>481</v>
      </c>
      <c r="U32" s="18" t="n">
        <v>346.21716578</v>
      </c>
      <c r="V32" s="20" t="n">
        <v>45.10350659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414.328135</v>
      </c>
      <c r="F34" s="20" t="n">
        <v>11.01238049</v>
      </c>
      <c r="G34" s="18" t="n">
        <v>455.08529196</v>
      </c>
      <c r="H34" s="20" t="n">
        <v>6.1166211</v>
      </c>
      <c r="I34" s="18" t="n">
        <v>451.04665271</v>
      </c>
      <c r="J34" s="20" t="n">
        <v>4.19491271</v>
      </c>
      <c r="K34" s="18" t="n">
        <v>450.0857264</v>
      </c>
      <c r="L34" s="20" t="n">
        <v>6.17757629</v>
      </c>
      <c r="M34" s="18" t="s">
        <v>481</v>
      </c>
      <c r="N34" s="20" t="s">
        <v>481</v>
      </c>
      <c r="O34" s="18" t="s">
        <v>481</v>
      </c>
      <c r="P34" s="20" t="s">
        <v>481</v>
      </c>
      <c r="Q34" s="18" t="n">
        <v>425.79595373</v>
      </c>
      <c r="R34" s="20" t="n">
        <v>68.66277131</v>
      </c>
      <c r="S34" s="18" t="s">
        <v>481</v>
      </c>
      <c r="T34" s="20" t="s">
        <v>481</v>
      </c>
      <c r="U34" s="18" t="n">
        <v>299.71513915</v>
      </c>
      <c r="V34" s="20" t="n">
        <v>19.54911594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453.34946605</v>
      </c>
      <c r="F36" s="20" t="n">
        <v>7.80909227</v>
      </c>
      <c r="G36" s="18" t="n">
        <v>480.9460833</v>
      </c>
      <c r="H36" s="20" t="n">
        <v>4.98103857</v>
      </c>
      <c r="I36" s="18" t="n">
        <v>472.95960492</v>
      </c>
      <c r="J36" s="20" t="n">
        <v>3.53099439</v>
      </c>
      <c r="K36" s="18" t="n">
        <v>460.02806447</v>
      </c>
      <c r="L36" s="20" t="n">
        <v>4.37140666</v>
      </c>
      <c r="M36" s="18" t="s">
        <v>481</v>
      </c>
      <c r="N36" s="20" t="s">
        <v>481</v>
      </c>
      <c r="O36" s="18" t="s">
        <v>481</v>
      </c>
      <c r="P36" s="20" t="s">
        <v>481</v>
      </c>
      <c r="Q36" s="18" t="s">
        <v>481</v>
      </c>
      <c r="R36" s="20" t="s">
        <v>481</v>
      </c>
      <c r="S36" s="18" t="s">
        <v>481</v>
      </c>
      <c r="T36" s="20" t="s">
        <v>481</v>
      </c>
      <c r="U36" s="18" t="n">
        <v>366.01680055</v>
      </c>
      <c r="V36" s="20" t="n">
        <v>19.25928066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510.91716137</v>
      </c>
      <c r="F41" s="20" t="n">
        <v>8.63326518</v>
      </c>
      <c r="G41" s="18" t="n">
        <v>508.13822145</v>
      </c>
      <c r="H41" s="20" t="n">
        <v>5.43390082</v>
      </c>
      <c r="I41" s="18" t="n">
        <v>486.10663043</v>
      </c>
      <c r="J41" s="20" t="n">
        <v>4.17967542</v>
      </c>
      <c r="K41" s="18" t="n">
        <v>480.38350042</v>
      </c>
      <c r="L41" s="20" t="n">
        <v>4.22727865</v>
      </c>
      <c r="M41" s="18" t="s">
        <v>481</v>
      </c>
      <c r="N41" s="20" t="s">
        <v>481</v>
      </c>
      <c r="O41" s="18" t="s">
        <v>481</v>
      </c>
      <c r="P41" s="20" t="s">
        <v>481</v>
      </c>
      <c r="Q41" s="18" t="n">
        <v>394.70031876</v>
      </c>
      <c r="R41" s="20" t="n">
        <v>62.09586627</v>
      </c>
      <c r="S41" s="18" t="s">
        <v>481</v>
      </c>
      <c r="T41" s="20" t="s">
        <v>481</v>
      </c>
      <c r="U41" s="18" t="n">
        <v>352.66268268</v>
      </c>
      <c r="V41" s="20" t="n">
        <v>25.56841193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408.14926279</v>
      </c>
      <c r="F46" s="20" t="n">
        <v>7.15226298</v>
      </c>
      <c r="G46" s="18" t="n">
        <v>403.36724492</v>
      </c>
      <c r="H46" s="20" t="n">
        <v>7.58790871</v>
      </c>
      <c r="I46" s="18" t="n">
        <v>398.323341</v>
      </c>
      <c r="J46" s="20" t="n">
        <v>4.53285546</v>
      </c>
      <c r="K46" s="18" t="n">
        <v>407.92635531</v>
      </c>
      <c r="L46" s="20" t="n">
        <v>4.5449842</v>
      </c>
      <c r="M46" s="18" t="s">
        <v>481</v>
      </c>
      <c r="N46" s="20" t="s">
        <v>481</v>
      </c>
      <c r="O46" s="18" t="s">
        <v>481</v>
      </c>
      <c r="P46" s="20" t="s">
        <v>481</v>
      </c>
      <c r="Q46" s="18" t="s">
        <v>481</v>
      </c>
      <c r="R46" s="20" t="s">
        <v>481</v>
      </c>
      <c r="S46" s="18" t="s">
        <v>481</v>
      </c>
      <c r="T46" s="20" t="s">
        <v>481</v>
      </c>
      <c r="U46" s="18" t="n">
        <v>317.33790478</v>
      </c>
      <c r="V46" s="20" t="n">
        <v>6.61454983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538.52475653</v>
      </c>
      <c r="F48" s="20" t="n">
        <v>13.69442307</v>
      </c>
      <c r="G48" s="18" t="n">
        <v>558.16131492</v>
      </c>
      <c r="H48" s="20" t="n">
        <v>8.651098490000001</v>
      </c>
      <c r="I48" s="18" t="n">
        <v>563.18600832</v>
      </c>
      <c r="J48" s="20" t="n">
        <v>6.27160195</v>
      </c>
      <c r="K48" s="18" t="n">
        <v>580.16694681</v>
      </c>
      <c r="L48" s="20" t="n">
        <v>6.61945481</v>
      </c>
      <c r="M48" s="18" t="s">
        <v>481</v>
      </c>
      <c r="N48" s="20" t="s">
        <v>481</v>
      </c>
      <c r="O48" s="18" t="s">
        <v>481</v>
      </c>
      <c r="P48" s="20" t="s">
        <v>481</v>
      </c>
      <c r="Q48" s="18" t="s">
        <v>481</v>
      </c>
      <c r="R48" s="20" t="s">
        <v>481</v>
      </c>
      <c r="S48" s="18" t="s">
        <v>481</v>
      </c>
      <c r="T48" s="20" t="s">
        <v>481</v>
      </c>
      <c r="U48" s="18" t="n">
        <v>489.95107121</v>
      </c>
      <c r="V48" s="20" t="n">
        <v>49.43905257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422.43941754</v>
      </c>
      <c r="F61" s="20" t="n">
        <v>7.79240886</v>
      </c>
      <c r="G61" s="18" t="n">
        <v>462.06093577</v>
      </c>
      <c r="H61" s="20" t="n">
        <v>5.22960205</v>
      </c>
      <c r="I61" s="18" t="n">
        <v>453.89318258</v>
      </c>
      <c r="J61" s="20" t="n">
        <v>3.72137126</v>
      </c>
      <c r="K61" s="18" t="n">
        <v>448.97241447</v>
      </c>
      <c r="L61" s="20" t="n">
        <v>4.07671601</v>
      </c>
      <c r="M61" s="18" t="s">
        <v>481</v>
      </c>
      <c r="N61" s="20" t="s">
        <v>481</v>
      </c>
      <c r="O61" s="18" t="s">
        <v>481</v>
      </c>
      <c r="P61" s="20" t="s">
        <v>481</v>
      </c>
      <c r="Q61" s="18" t="s">
        <v>481</v>
      </c>
      <c r="R61" s="20" t="s">
        <v>481</v>
      </c>
      <c r="S61" s="18" t="s">
        <v>481</v>
      </c>
      <c r="T61" s="20" t="s">
        <v>481</v>
      </c>
      <c r="U61" s="18" t="n">
        <v>331.81500463</v>
      </c>
      <c r="V61" s="20" t="n">
        <v>16.01064601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379.78654571</v>
      </c>
      <c r="F67" s="20" t="n">
        <v>8.31741476</v>
      </c>
      <c r="G67" s="18" t="n">
        <v>400.32651477</v>
      </c>
      <c r="H67" s="20" t="n">
        <v>5.99431783</v>
      </c>
      <c r="I67" s="18" t="n">
        <v>407.77712657</v>
      </c>
      <c r="J67" s="20" t="n">
        <v>3.59761803</v>
      </c>
      <c r="K67" s="18" t="n">
        <v>413.42745895</v>
      </c>
      <c r="L67" s="20" t="n">
        <v>3.87862785</v>
      </c>
      <c r="M67" s="18" t="s">
        <v>481</v>
      </c>
      <c r="N67" s="20" t="s">
        <v>481</v>
      </c>
      <c r="O67" s="18" t="s">
        <v>481</v>
      </c>
      <c r="P67" s="20" t="s">
        <v>481</v>
      </c>
      <c r="Q67" s="18" t="s">
        <v>481</v>
      </c>
      <c r="R67" s="20" t="s">
        <v>481</v>
      </c>
      <c r="S67" s="18" t="s">
        <v>481</v>
      </c>
      <c r="T67" s="20" t="s">
        <v>481</v>
      </c>
      <c r="U67" s="18" t="n">
        <v>261.50156262</v>
      </c>
      <c r="V67" s="20" t="n">
        <v>9.922086630000001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519.49348171</v>
      </c>
      <c r="F70" s="20" t="n">
        <v>9.170425979999999</v>
      </c>
      <c r="G70" s="18" t="n">
        <v>517.88287474</v>
      </c>
      <c r="H70" s="20" t="n">
        <v>4.26745552</v>
      </c>
      <c r="I70" s="18" t="n">
        <v>511.78635483</v>
      </c>
      <c r="J70" s="20" t="n">
        <v>3.65439547</v>
      </c>
      <c r="K70" s="18" t="n">
        <v>520.73895702</v>
      </c>
      <c r="L70" s="20" t="n">
        <v>5.9509906</v>
      </c>
      <c r="M70" s="18" t="s">
        <v>481</v>
      </c>
      <c r="N70" s="20" t="s">
        <v>481</v>
      </c>
      <c r="O70" s="18" t="s">
        <v>481</v>
      </c>
      <c r="P70" s="20" t="s">
        <v>481</v>
      </c>
      <c r="Q70" s="18" t="s">
        <v>481</v>
      </c>
      <c r="R70" s="20" t="s">
        <v>481</v>
      </c>
      <c r="S70" s="18" t="s">
        <v>481</v>
      </c>
      <c r="T70" s="20" t="s">
        <v>481</v>
      </c>
      <c r="U70" s="18" t="n">
        <v>458.40353374</v>
      </c>
      <c r="V70" s="20" t="n">
        <v>14.41631497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724</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445.31377069</v>
      </c>
      <c r="F7" s="20" t="n">
        <v>13.13590861</v>
      </c>
      <c r="G7" s="18" t="n">
        <v>497.20718777</v>
      </c>
      <c r="H7" s="20" t="n">
        <v>5.62870615</v>
      </c>
      <c r="I7" s="18" t="n">
        <v>502.45787148</v>
      </c>
      <c r="J7" s="20" t="n">
        <v>2.0614753</v>
      </c>
      <c r="K7" s="18" t="n">
        <v>528.0560374200001</v>
      </c>
      <c r="L7" s="20" t="n">
        <v>2.92949572</v>
      </c>
      <c r="M7" s="18" t="s">
        <v>481</v>
      </c>
      <c r="N7" s="20" t="s">
        <v>481</v>
      </c>
      <c r="O7" s="18" t="s">
        <v>481</v>
      </c>
      <c r="P7" s="20" t="s">
        <v>481</v>
      </c>
      <c r="Q7" s="18" t="s">
        <v>481</v>
      </c>
      <c r="R7" s="20" t="s">
        <v>481</v>
      </c>
      <c r="S7" s="18" t="s">
        <v>481</v>
      </c>
      <c r="T7" s="20" t="s">
        <v>481</v>
      </c>
      <c r="U7" s="18" t="n">
        <v>396.39697478</v>
      </c>
      <c r="V7" s="20" t="n">
        <v>8.929847580000001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437.9750139</v>
      </c>
      <c r="F9" s="20" t="n">
        <v>17.75777276</v>
      </c>
      <c r="G9" s="18" t="n">
        <v>548.0530522400001</v>
      </c>
      <c r="H9" s="20" t="n">
        <v>7.32002802</v>
      </c>
      <c r="I9" s="18" t="n">
        <v>547.66117192</v>
      </c>
      <c r="J9" s="20" t="n">
        <v>2.95621549</v>
      </c>
      <c r="K9" s="18" t="n">
        <v>556.9899291200001</v>
      </c>
      <c r="L9" s="20" t="n">
        <v>5.56626341</v>
      </c>
      <c r="M9" s="18" t="s">
        <v>481</v>
      </c>
      <c r="N9" s="20" t="s">
        <v>481</v>
      </c>
      <c r="O9" s="18" t="s">
        <v>481</v>
      </c>
      <c r="P9" s="20" t="s">
        <v>481</v>
      </c>
      <c r="Q9" s="18" t="n">
        <v>363.74174124</v>
      </c>
      <c r="R9" s="20" t="n">
        <v>33.3778787</v>
      </c>
      <c r="S9" s="18" t="s">
        <v>481</v>
      </c>
      <c r="T9" s="20" t="s">
        <v>481</v>
      </c>
      <c r="U9" s="18" t="n">
        <v>432.76319002</v>
      </c>
      <c r="V9" s="20" t="n">
        <v>17.08772888</v>
      </c>
    </row>
    <row r="10" spans="1:22">
      <c r="A10" s="15" t="s">
        <v>485</v>
      </c>
      <c r="B10" s="17" t="n">
        <v>13082</v>
      </c>
      <c r="C10" s="18">
        <f>(320.0/B10*100)</f>
        <v/>
      </c>
      <c r="D10" s="19" t="n">
        <v>12762</v>
      </c>
      <c r="E10" s="18" t="n">
        <v>488.4689222</v>
      </c>
      <c r="F10" s="20" t="n">
        <v>20.28271989</v>
      </c>
      <c r="G10" s="18" t="n">
        <v>525.08202386</v>
      </c>
      <c r="H10" s="20" t="n">
        <v>8.344625779999999</v>
      </c>
      <c r="I10" s="18" t="n">
        <v>531.43030693</v>
      </c>
      <c r="J10" s="20" t="n">
        <v>4.66114337</v>
      </c>
      <c r="K10" s="18" t="n">
        <v>552.82685348</v>
      </c>
      <c r="L10" s="20" t="n">
        <v>6.25947899</v>
      </c>
      <c r="M10" s="18" t="s">
        <v>481</v>
      </c>
      <c r="N10" s="20" t="s">
        <v>481</v>
      </c>
      <c r="O10" s="18" t="s">
        <v>481</v>
      </c>
      <c r="P10" s="20" t="s">
        <v>481</v>
      </c>
      <c r="Q10" s="18" t="s">
        <v>481</v>
      </c>
      <c r="R10" s="20" t="s">
        <v>481</v>
      </c>
      <c r="S10" s="18" t="s">
        <v>481</v>
      </c>
      <c r="T10" s="20" t="s">
        <v>481</v>
      </c>
      <c r="U10" s="18" t="n">
        <v>460.70966015</v>
      </c>
      <c r="V10" s="20" t="n">
        <v>16.03056271</v>
      </c>
    </row>
    <row r="11" spans="1:22">
      <c r="A11" s="15" t="s">
        <v>486</v>
      </c>
      <c r="B11" s="17" t="n">
        <v>7053</v>
      </c>
      <c r="C11" s="18">
        <f>(51.0/B11*100)</f>
        <v/>
      </c>
      <c r="D11" s="19" t="n">
        <v>7002</v>
      </c>
      <c r="E11" s="18" t="n">
        <v>393.21963349</v>
      </c>
      <c r="F11" s="20" t="n">
        <v>16.16236849</v>
      </c>
      <c r="G11" s="18" t="n">
        <v>412.26385214</v>
      </c>
      <c r="H11" s="20" t="n">
        <v>8.46597306</v>
      </c>
      <c r="I11" s="18" t="n">
        <v>430.64403129</v>
      </c>
      <c r="J11" s="20" t="n">
        <v>4.19061829</v>
      </c>
      <c r="K11" s="18" t="n">
        <v>451.06332687</v>
      </c>
      <c r="L11" s="20" t="n">
        <v>5.10084215</v>
      </c>
      <c r="M11" s="18" t="s">
        <v>481</v>
      </c>
      <c r="N11" s="20" t="s">
        <v>481</v>
      </c>
      <c r="O11" s="18" t="s">
        <v>481</v>
      </c>
      <c r="P11" s="20" t="s">
        <v>481</v>
      </c>
      <c r="Q11" s="18" t="s">
        <v>481</v>
      </c>
      <c r="R11" s="20" t="s">
        <v>481</v>
      </c>
      <c r="S11" s="18" t="s">
        <v>481</v>
      </c>
      <c r="T11" s="20" t="s">
        <v>481</v>
      </c>
      <c r="U11" s="18" t="n">
        <v>362.6924926</v>
      </c>
      <c r="V11" s="20" t="n">
        <v>13.60704361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460.02490522</v>
      </c>
      <c r="F23" s="20" t="n">
        <v>14.26905721</v>
      </c>
      <c r="G23" s="18" t="n">
        <v>472.06254781</v>
      </c>
      <c r="H23" s="20" t="n">
        <v>5.82360923</v>
      </c>
      <c r="I23" s="18" t="n">
        <v>482.01416714</v>
      </c>
      <c r="J23" s="20" t="n">
        <v>2.96907167</v>
      </c>
      <c r="K23" s="18" t="n">
        <v>501.74061996</v>
      </c>
      <c r="L23" s="20" t="n">
        <v>3.7564608</v>
      </c>
      <c r="M23" s="18" t="s">
        <v>481</v>
      </c>
      <c r="N23" s="20" t="s">
        <v>481</v>
      </c>
      <c r="O23" s="18" t="s">
        <v>481</v>
      </c>
      <c r="P23" s="20" t="s">
        <v>481</v>
      </c>
      <c r="Q23" s="18" t="s">
        <v>481</v>
      </c>
      <c r="R23" s="20" t="s">
        <v>481</v>
      </c>
      <c r="S23" s="18" t="s">
        <v>481</v>
      </c>
      <c r="T23" s="20" t="s">
        <v>481</v>
      </c>
      <c r="U23" s="18" t="n">
        <v>419.14526496</v>
      </c>
      <c r="V23" s="20" t="n">
        <v>10.88728276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447.26462056</v>
      </c>
      <c r="F29" s="20" t="n">
        <v>21.66900524</v>
      </c>
      <c r="G29" s="18" t="n">
        <v>504.9375022</v>
      </c>
      <c r="H29" s="20" t="n">
        <v>6.47199975</v>
      </c>
      <c r="I29" s="18" t="n">
        <v>515.4751222899999</v>
      </c>
      <c r="J29" s="20" t="n">
        <v>3.20752615</v>
      </c>
      <c r="K29" s="18" t="n">
        <v>553.24129616</v>
      </c>
      <c r="L29" s="20" t="n">
        <v>8.08019417</v>
      </c>
      <c r="M29" s="18" t="s">
        <v>481</v>
      </c>
      <c r="N29" s="20" t="s">
        <v>481</v>
      </c>
      <c r="O29" s="18" t="s">
        <v>481</v>
      </c>
      <c r="P29" s="20" t="s">
        <v>481</v>
      </c>
      <c r="Q29" s="18" t="n">
        <v>312.41250141</v>
      </c>
      <c r="R29" s="20" t="n">
        <v>62.61666854</v>
      </c>
      <c r="S29" s="18" t="s">
        <v>481</v>
      </c>
      <c r="T29" s="20" t="s">
        <v>481</v>
      </c>
      <c r="U29" s="18" t="n">
        <v>398.68094873</v>
      </c>
      <c r="V29" s="20" t="n">
        <v>18.19890291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439.96301049</v>
      </c>
      <c r="F32" s="20" t="n">
        <v>15.37514672</v>
      </c>
      <c r="G32" s="18" t="n">
        <v>446.05707274</v>
      </c>
      <c r="H32" s="20" t="n">
        <v>7.0003159</v>
      </c>
      <c r="I32" s="18" t="n">
        <v>483.01877381</v>
      </c>
      <c r="J32" s="20" t="n">
        <v>3.39692719</v>
      </c>
      <c r="K32" s="18" t="n">
        <v>516.8559299</v>
      </c>
      <c r="L32" s="20" t="n">
        <v>4.04523602</v>
      </c>
      <c r="M32" s="18" t="s">
        <v>481</v>
      </c>
      <c r="N32" s="20" t="s">
        <v>481</v>
      </c>
      <c r="O32" s="18" t="s">
        <v>481</v>
      </c>
      <c r="P32" s="20" t="s">
        <v>481</v>
      </c>
      <c r="Q32" s="18" t="s">
        <v>481</v>
      </c>
      <c r="R32" s="20" t="s">
        <v>481</v>
      </c>
      <c r="S32" s="18" t="s">
        <v>481</v>
      </c>
      <c r="T32" s="20" t="s">
        <v>481</v>
      </c>
      <c r="U32" s="18" t="n">
        <v>408.23773677</v>
      </c>
      <c r="V32" s="20" t="n">
        <v>38.9656784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386.35482989</v>
      </c>
      <c r="F34" s="20" t="n">
        <v>14.11634702</v>
      </c>
      <c r="G34" s="18" t="n">
        <v>413.97975352</v>
      </c>
      <c r="H34" s="20" t="n">
        <v>5.92562394</v>
      </c>
      <c r="I34" s="18" t="n">
        <v>454.54082779</v>
      </c>
      <c r="J34" s="20" t="n">
        <v>4.02724987</v>
      </c>
      <c r="K34" s="18" t="n">
        <v>478.38317861</v>
      </c>
      <c r="L34" s="20" t="n">
        <v>8.273217750000001</v>
      </c>
      <c r="M34" s="18" t="s">
        <v>481</v>
      </c>
      <c r="N34" s="20" t="s">
        <v>481</v>
      </c>
      <c r="O34" s="18" t="s">
        <v>481</v>
      </c>
      <c r="P34" s="20" t="s">
        <v>481</v>
      </c>
      <c r="Q34" s="18" t="n">
        <v>425.79595373</v>
      </c>
      <c r="R34" s="20" t="n">
        <v>68.66277131</v>
      </c>
      <c r="S34" s="18" t="s">
        <v>481</v>
      </c>
      <c r="T34" s="20" t="s">
        <v>481</v>
      </c>
      <c r="U34" s="18" t="n">
        <v>300.31162447</v>
      </c>
      <c r="V34" s="20" t="n">
        <v>19.14473922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419.52722131</v>
      </c>
      <c r="F36" s="20" t="n">
        <v>13.78289794</v>
      </c>
      <c r="G36" s="18" t="n">
        <v>442.54854495</v>
      </c>
      <c r="H36" s="20" t="n">
        <v>8.0135542</v>
      </c>
      <c r="I36" s="18" t="n">
        <v>470.25212548</v>
      </c>
      <c r="J36" s="20" t="n">
        <v>3.35108844</v>
      </c>
      <c r="K36" s="18" t="n">
        <v>477.61946047</v>
      </c>
      <c r="L36" s="20" t="n">
        <v>4.34298718</v>
      </c>
      <c r="M36" s="18" t="s">
        <v>481</v>
      </c>
      <c r="N36" s="20" t="s">
        <v>481</v>
      </c>
      <c r="O36" s="18" t="s">
        <v>481</v>
      </c>
      <c r="P36" s="20" t="s">
        <v>481</v>
      </c>
      <c r="Q36" s="18" t="s">
        <v>481</v>
      </c>
      <c r="R36" s="20" t="s">
        <v>481</v>
      </c>
      <c r="S36" s="18" t="s">
        <v>481</v>
      </c>
      <c r="T36" s="20" t="s">
        <v>481</v>
      </c>
      <c r="U36" s="18" t="n">
        <v>366.93342455</v>
      </c>
      <c r="V36" s="20" t="n">
        <v>16.64713345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431.42586442</v>
      </c>
      <c r="F41" s="20" t="n">
        <v>15.18413007</v>
      </c>
      <c r="G41" s="18" t="n">
        <v>475.83259639</v>
      </c>
      <c r="H41" s="20" t="n">
        <v>7.99096044</v>
      </c>
      <c r="I41" s="18" t="n">
        <v>486.96655629</v>
      </c>
      <c r="J41" s="20" t="n">
        <v>3.74603523</v>
      </c>
      <c r="K41" s="18" t="n">
        <v>507.51456836</v>
      </c>
      <c r="L41" s="20" t="n">
        <v>4.70959856</v>
      </c>
      <c r="M41" s="18" t="s">
        <v>481</v>
      </c>
      <c r="N41" s="20" t="s">
        <v>481</v>
      </c>
      <c r="O41" s="18" t="s">
        <v>481</v>
      </c>
      <c r="P41" s="20" t="s">
        <v>481</v>
      </c>
      <c r="Q41" s="18" t="n">
        <v>394.70031876</v>
      </c>
      <c r="R41" s="20" t="n">
        <v>62.09586627</v>
      </c>
      <c r="S41" s="18" t="s">
        <v>481</v>
      </c>
      <c r="T41" s="20" t="s">
        <v>481</v>
      </c>
      <c r="U41" s="18" t="n">
        <v>360.50737461</v>
      </c>
      <c r="V41" s="20" t="n">
        <v>20.88850295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343.34321693</v>
      </c>
      <c r="F46" s="20" t="n">
        <v>10.26721966</v>
      </c>
      <c r="G46" s="18" t="n">
        <v>366.15109601</v>
      </c>
      <c r="H46" s="20" t="n">
        <v>5.15877654</v>
      </c>
      <c r="I46" s="18" t="n">
        <v>403.52686716</v>
      </c>
      <c r="J46" s="20" t="n">
        <v>3.83876957</v>
      </c>
      <c r="K46" s="18" t="n">
        <v>429.09336724</v>
      </c>
      <c r="L46" s="20" t="n">
        <v>5.32882061</v>
      </c>
      <c r="M46" s="18" t="s">
        <v>481</v>
      </c>
      <c r="N46" s="20" t="s">
        <v>481</v>
      </c>
      <c r="O46" s="18" t="s">
        <v>481</v>
      </c>
      <c r="P46" s="20" t="s">
        <v>481</v>
      </c>
      <c r="Q46" s="18" t="s">
        <v>481</v>
      </c>
      <c r="R46" s="20" t="s">
        <v>481</v>
      </c>
      <c r="S46" s="18" t="s">
        <v>481</v>
      </c>
      <c r="T46" s="20" t="s">
        <v>481</v>
      </c>
      <c r="U46" s="18" t="n">
        <v>320.36028079</v>
      </c>
      <c r="V46" s="20" t="n">
        <v>6.54473487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500.90816502</v>
      </c>
      <c r="F48" s="20" t="n">
        <v>27.79853513</v>
      </c>
      <c r="G48" s="18" t="n">
        <v>526.81136169</v>
      </c>
      <c r="H48" s="20" t="n">
        <v>9.191699399999999</v>
      </c>
      <c r="I48" s="18" t="n">
        <v>561.44708798</v>
      </c>
      <c r="J48" s="20" t="n">
        <v>5.67384259</v>
      </c>
      <c r="K48" s="18" t="n">
        <v>596.4989785499999</v>
      </c>
      <c r="L48" s="20" t="n">
        <v>8.152692119999999</v>
      </c>
      <c r="M48" s="18" t="s">
        <v>481</v>
      </c>
      <c r="N48" s="20" t="s">
        <v>481</v>
      </c>
      <c r="O48" s="18" t="s">
        <v>481</v>
      </c>
      <c r="P48" s="20" t="s">
        <v>481</v>
      </c>
      <c r="Q48" s="18" t="s">
        <v>481</v>
      </c>
      <c r="R48" s="20" t="s">
        <v>481</v>
      </c>
      <c r="S48" s="18" t="s">
        <v>481</v>
      </c>
      <c r="T48" s="20" t="s">
        <v>481</v>
      </c>
      <c r="U48" s="18" t="n">
        <v>485.0518478</v>
      </c>
      <c r="V48" s="20" t="n">
        <v>48.08067202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371.87761716</v>
      </c>
      <c r="F61" s="20" t="n">
        <v>10.36151756</v>
      </c>
      <c r="G61" s="18" t="n">
        <v>420.64609206</v>
      </c>
      <c r="H61" s="20" t="n">
        <v>7.28190863</v>
      </c>
      <c r="I61" s="18" t="n">
        <v>449.8236676</v>
      </c>
      <c r="J61" s="20" t="n">
        <v>3.53108955</v>
      </c>
      <c r="K61" s="18" t="n">
        <v>466.43084804</v>
      </c>
      <c r="L61" s="20" t="n">
        <v>4.08550616</v>
      </c>
      <c r="M61" s="18" t="s">
        <v>481</v>
      </c>
      <c r="N61" s="20" t="s">
        <v>481</v>
      </c>
      <c r="O61" s="18" t="s">
        <v>481</v>
      </c>
      <c r="P61" s="20" t="s">
        <v>481</v>
      </c>
      <c r="Q61" s="18" t="s">
        <v>481</v>
      </c>
      <c r="R61" s="20" t="s">
        <v>481</v>
      </c>
      <c r="S61" s="18" t="s">
        <v>481</v>
      </c>
      <c r="T61" s="20" t="s">
        <v>481</v>
      </c>
      <c r="U61" s="18" t="n">
        <v>338.76651791</v>
      </c>
      <c r="V61" s="20" t="n">
        <v>15.13655116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311.76685968</v>
      </c>
      <c r="F67" s="20" t="n">
        <v>11.21132369</v>
      </c>
      <c r="G67" s="18" t="n">
        <v>340.00887684</v>
      </c>
      <c r="H67" s="20" t="n">
        <v>6.69866083</v>
      </c>
      <c r="I67" s="18" t="n">
        <v>408.24206794</v>
      </c>
      <c r="J67" s="20" t="n">
        <v>3.44452767</v>
      </c>
      <c r="K67" s="18" t="n">
        <v>435.52802799</v>
      </c>
      <c r="L67" s="20" t="n">
        <v>5.37657492</v>
      </c>
      <c r="M67" s="18" t="s">
        <v>481</v>
      </c>
      <c r="N67" s="20" t="s">
        <v>481</v>
      </c>
      <c r="O67" s="18" t="s">
        <v>481</v>
      </c>
      <c r="P67" s="20" t="s">
        <v>481</v>
      </c>
      <c r="Q67" s="18" t="s">
        <v>481</v>
      </c>
      <c r="R67" s="20" t="s">
        <v>481</v>
      </c>
      <c r="S67" s="18" t="s">
        <v>481</v>
      </c>
      <c r="T67" s="20" t="s">
        <v>481</v>
      </c>
      <c r="U67" s="18" t="n">
        <v>275.95104966</v>
      </c>
      <c r="V67" s="20" t="n">
        <v>8.88388638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503.46486819</v>
      </c>
      <c r="F70" s="20" t="n">
        <v>11.78249247</v>
      </c>
      <c r="G70" s="18" t="n">
        <v>489.94285623</v>
      </c>
      <c r="H70" s="20" t="n">
        <v>4.59744061</v>
      </c>
      <c r="I70" s="18" t="n">
        <v>514.85471957</v>
      </c>
      <c r="J70" s="20" t="n">
        <v>3.41686282</v>
      </c>
      <c r="K70" s="18" t="n">
        <v>540.42428502</v>
      </c>
      <c r="L70" s="20" t="n">
        <v>4.71877699</v>
      </c>
      <c r="M70" s="18" t="s">
        <v>481</v>
      </c>
      <c r="N70" s="20" t="s">
        <v>481</v>
      </c>
      <c r="O70" s="18" t="s">
        <v>481</v>
      </c>
      <c r="P70" s="20" t="s">
        <v>481</v>
      </c>
      <c r="Q70" s="18" t="s">
        <v>481</v>
      </c>
      <c r="R70" s="20" t="s">
        <v>481</v>
      </c>
      <c r="S70" s="18" t="s">
        <v>481</v>
      </c>
      <c r="T70" s="20" t="s">
        <v>481</v>
      </c>
      <c r="U70" s="18" t="n">
        <v>450.39688317</v>
      </c>
      <c r="V70" s="20" t="n">
        <v>12.19007027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725</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540.2860520200001</v>
      </c>
      <c r="F7" s="20" t="n">
        <v>6.27130721</v>
      </c>
      <c r="G7" s="18" t="n">
        <v>543.43527887</v>
      </c>
      <c r="H7" s="20" t="n">
        <v>3.03704471</v>
      </c>
      <c r="I7" s="18" t="n">
        <v>492.73636085</v>
      </c>
      <c r="J7" s="20" t="n">
        <v>2.03636316</v>
      </c>
      <c r="K7" s="18" t="n">
        <v>496.89348172</v>
      </c>
      <c r="L7" s="20" t="n">
        <v>3.17812441</v>
      </c>
      <c r="M7" s="18" t="s">
        <v>481</v>
      </c>
      <c r="N7" s="20" t="s">
        <v>481</v>
      </c>
      <c r="O7" s="18" t="s">
        <v>481</v>
      </c>
      <c r="P7" s="20" t="s">
        <v>481</v>
      </c>
      <c r="Q7" s="18" t="s">
        <v>481</v>
      </c>
      <c r="R7" s="20" t="s">
        <v>481</v>
      </c>
      <c r="S7" s="18" t="s">
        <v>481</v>
      </c>
      <c r="T7" s="20" t="s">
        <v>481</v>
      </c>
      <c r="U7" s="18" t="n">
        <v>391.65478825</v>
      </c>
      <c r="V7" s="20" t="n">
        <v>8.91024178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570.2772595</v>
      </c>
      <c r="F9" s="20" t="n">
        <v>7.38267161</v>
      </c>
      <c r="G9" s="18" t="n">
        <v>579.4349458299999</v>
      </c>
      <c r="H9" s="20" t="n">
        <v>3.64896277</v>
      </c>
      <c r="I9" s="18" t="n">
        <v>528.68038796</v>
      </c>
      <c r="J9" s="20" t="n">
        <v>3.74252106</v>
      </c>
      <c r="K9" s="18" t="n">
        <v>520.49233581</v>
      </c>
      <c r="L9" s="20" t="n">
        <v>6.84377432</v>
      </c>
      <c r="M9" s="18" t="s">
        <v>481</v>
      </c>
      <c r="N9" s="20" t="s">
        <v>481</v>
      </c>
      <c r="O9" s="18" t="s">
        <v>481</v>
      </c>
      <c r="P9" s="20" t="s">
        <v>481</v>
      </c>
      <c r="Q9" s="18" t="n">
        <v>363.74174124</v>
      </c>
      <c r="R9" s="20" t="n">
        <v>33.3778787</v>
      </c>
      <c r="S9" s="18" t="s">
        <v>481</v>
      </c>
      <c r="T9" s="20" t="s">
        <v>481</v>
      </c>
      <c r="U9" s="18" t="n">
        <v>412.84268953</v>
      </c>
      <c r="V9" s="20" t="n">
        <v>11.69148864</v>
      </c>
    </row>
    <row r="10" spans="1:22">
      <c r="A10" s="15" t="s">
        <v>485</v>
      </c>
      <c r="B10" s="17" t="n">
        <v>13082</v>
      </c>
      <c r="C10" s="18">
        <f>(320.0/B10*100)</f>
        <v/>
      </c>
      <c r="D10" s="19" t="n">
        <v>12762</v>
      </c>
      <c r="E10" s="18" t="n">
        <v>574.41336747</v>
      </c>
      <c r="F10" s="20" t="n">
        <v>8.158892099999999</v>
      </c>
      <c r="G10" s="18" t="n">
        <v>572.76847287</v>
      </c>
      <c r="H10" s="20" t="n">
        <v>6.13023127</v>
      </c>
      <c r="I10" s="18" t="n">
        <v>517.5421152599999</v>
      </c>
      <c r="J10" s="20" t="n">
        <v>4.3552216</v>
      </c>
      <c r="K10" s="18" t="n">
        <v>524.33678507</v>
      </c>
      <c r="L10" s="20" t="n">
        <v>8.240066990000001</v>
      </c>
      <c r="M10" s="18" t="s">
        <v>481</v>
      </c>
      <c r="N10" s="20" t="s">
        <v>481</v>
      </c>
      <c r="O10" s="18" t="s">
        <v>481</v>
      </c>
      <c r="P10" s="20" t="s">
        <v>481</v>
      </c>
      <c r="Q10" s="18" t="s">
        <v>481</v>
      </c>
      <c r="R10" s="20" t="s">
        <v>481</v>
      </c>
      <c r="S10" s="18" t="s">
        <v>481</v>
      </c>
      <c r="T10" s="20" t="s">
        <v>481</v>
      </c>
      <c r="U10" s="18" t="n">
        <v>446.37546385</v>
      </c>
      <c r="V10" s="20" t="n">
        <v>18.87873912</v>
      </c>
    </row>
    <row r="11" spans="1:22">
      <c r="A11" s="15" t="s">
        <v>486</v>
      </c>
      <c r="B11" s="17" t="n">
        <v>7053</v>
      </c>
      <c r="C11" s="18">
        <f>(51.0/B11*100)</f>
        <v/>
      </c>
      <c r="D11" s="19" t="n">
        <v>7002</v>
      </c>
      <c r="E11" s="18" t="n">
        <v>441.7012863</v>
      </c>
      <c r="F11" s="20" t="n">
        <v>11.13645817</v>
      </c>
      <c r="G11" s="18" t="n">
        <v>456.45442663</v>
      </c>
      <c r="H11" s="20" t="n">
        <v>5.11113922</v>
      </c>
      <c r="I11" s="18" t="n">
        <v>429.56104808</v>
      </c>
      <c r="J11" s="20" t="n">
        <v>3.89960969</v>
      </c>
      <c r="K11" s="18" t="n">
        <v>430.17514219</v>
      </c>
      <c r="L11" s="20" t="n">
        <v>5.26320533</v>
      </c>
      <c r="M11" s="18" t="s">
        <v>481</v>
      </c>
      <c r="N11" s="20" t="s">
        <v>481</v>
      </c>
      <c r="O11" s="18" t="s">
        <v>481</v>
      </c>
      <c r="P11" s="20" t="s">
        <v>481</v>
      </c>
      <c r="Q11" s="18" t="s">
        <v>481</v>
      </c>
      <c r="R11" s="20" t="s">
        <v>481</v>
      </c>
      <c r="S11" s="18" t="s">
        <v>481</v>
      </c>
      <c r="T11" s="20" t="s">
        <v>481</v>
      </c>
      <c r="U11" s="18" t="n">
        <v>351.45943</v>
      </c>
      <c r="V11" s="20" t="n">
        <v>15.77798257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487.35652192</v>
      </c>
      <c r="F23" s="20" t="n">
        <v>7.57593651</v>
      </c>
      <c r="G23" s="18" t="n">
        <v>500.43306198</v>
      </c>
      <c r="H23" s="20" t="n">
        <v>3.79679446</v>
      </c>
      <c r="I23" s="18" t="n">
        <v>480.47433762</v>
      </c>
      <c r="J23" s="20" t="n">
        <v>3.45356807</v>
      </c>
      <c r="K23" s="18" t="n">
        <v>483.28910954</v>
      </c>
      <c r="L23" s="20" t="n">
        <v>3.76910089</v>
      </c>
      <c r="M23" s="18" t="s">
        <v>481</v>
      </c>
      <c r="N23" s="20" t="s">
        <v>481</v>
      </c>
      <c r="O23" s="18" t="s">
        <v>481</v>
      </c>
      <c r="P23" s="20" t="s">
        <v>481</v>
      </c>
      <c r="Q23" s="18" t="s">
        <v>481</v>
      </c>
      <c r="R23" s="20" t="s">
        <v>481</v>
      </c>
      <c r="S23" s="18" t="s">
        <v>481</v>
      </c>
      <c r="T23" s="20" t="s">
        <v>481</v>
      </c>
      <c r="U23" s="18" t="n">
        <v>420.89235269</v>
      </c>
      <c r="V23" s="20" t="n">
        <v>14.84513691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538.9768618000001</v>
      </c>
      <c r="F29" s="20" t="n">
        <v>10.69465115</v>
      </c>
      <c r="G29" s="18" t="n">
        <v>541.94031079</v>
      </c>
      <c r="H29" s="20" t="n">
        <v>5.00392858</v>
      </c>
      <c r="I29" s="18" t="n">
        <v>503.07810284</v>
      </c>
      <c r="J29" s="20" t="n">
        <v>3.50113504</v>
      </c>
      <c r="K29" s="18" t="n">
        <v>515.14428965</v>
      </c>
      <c r="L29" s="20" t="n">
        <v>8.31823213</v>
      </c>
      <c r="M29" s="18" t="s">
        <v>481</v>
      </c>
      <c r="N29" s="20" t="s">
        <v>481</v>
      </c>
      <c r="O29" s="18" t="s">
        <v>481</v>
      </c>
      <c r="P29" s="20" t="s">
        <v>481</v>
      </c>
      <c r="Q29" s="18" t="n">
        <v>312.41250141</v>
      </c>
      <c r="R29" s="20" t="n">
        <v>62.61666854</v>
      </c>
      <c r="S29" s="18" t="s">
        <v>481</v>
      </c>
      <c r="T29" s="20" t="s">
        <v>481</v>
      </c>
      <c r="U29" s="18" t="n">
        <v>407.40868809</v>
      </c>
      <c r="V29" s="20" t="n">
        <v>21.09657289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519.28569541</v>
      </c>
      <c r="F32" s="20" t="n">
        <v>8.842055999999999</v>
      </c>
      <c r="G32" s="18" t="n">
        <v>509.34749427</v>
      </c>
      <c r="H32" s="20" t="n">
        <v>4.31189688</v>
      </c>
      <c r="I32" s="18" t="n">
        <v>473.87644787</v>
      </c>
      <c r="J32" s="20" t="n">
        <v>3.22412197</v>
      </c>
      <c r="K32" s="18" t="n">
        <v>478.46861507</v>
      </c>
      <c r="L32" s="20" t="n">
        <v>5.05223275</v>
      </c>
      <c r="M32" s="18" t="s">
        <v>481</v>
      </c>
      <c r="N32" s="20" t="s">
        <v>481</v>
      </c>
      <c r="O32" s="18" t="s">
        <v>481</v>
      </c>
      <c r="P32" s="20" t="s">
        <v>481</v>
      </c>
      <c r="Q32" s="18" t="s">
        <v>481</v>
      </c>
      <c r="R32" s="20" t="s">
        <v>481</v>
      </c>
      <c r="S32" s="18" t="s">
        <v>481</v>
      </c>
      <c r="T32" s="20" t="s">
        <v>481</v>
      </c>
      <c r="U32" s="18" t="n">
        <v>362.51381742</v>
      </c>
      <c r="V32" s="20" t="n">
        <v>28.82882195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437.33899401</v>
      </c>
      <c r="F34" s="20" t="n">
        <v>9.864796650000001</v>
      </c>
      <c r="G34" s="18" t="n">
        <v>466.67250679</v>
      </c>
      <c r="H34" s="20" t="n">
        <v>5.10773701</v>
      </c>
      <c r="I34" s="18" t="n">
        <v>443.42185167</v>
      </c>
      <c r="J34" s="20" t="n">
        <v>4.8123853</v>
      </c>
      <c r="K34" s="18" t="n">
        <v>453.34802321</v>
      </c>
      <c r="L34" s="20" t="n">
        <v>6.34806857</v>
      </c>
      <c r="M34" s="18" t="s">
        <v>481</v>
      </c>
      <c r="N34" s="20" t="s">
        <v>481</v>
      </c>
      <c r="O34" s="18" t="s">
        <v>481</v>
      </c>
      <c r="P34" s="20" t="s">
        <v>481</v>
      </c>
      <c r="Q34" s="18" t="n">
        <v>425.79595373</v>
      </c>
      <c r="R34" s="20" t="n">
        <v>68.66277131</v>
      </c>
      <c r="S34" s="18" t="s">
        <v>481</v>
      </c>
      <c r="T34" s="20" t="s">
        <v>481</v>
      </c>
      <c r="U34" s="18" t="n">
        <v>306.02151526</v>
      </c>
      <c r="V34" s="20" t="n">
        <v>18.17393288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474.13437047</v>
      </c>
      <c r="F36" s="20" t="n">
        <v>7.65441252</v>
      </c>
      <c r="G36" s="18" t="n">
        <v>487.10696091</v>
      </c>
      <c r="H36" s="20" t="n">
        <v>3.99910937</v>
      </c>
      <c r="I36" s="18" t="n">
        <v>466.09912112</v>
      </c>
      <c r="J36" s="20" t="n">
        <v>4.02255324</v>
      </c>
      <c r="K36" s="18" t="n">
        <v>460.10364371</v>
      </c>
      <c r="L36" s="20" t="n">
        <v>4.16655493</v>
      </c>
      <c r="M36" s="18" t="s">
        <v>481</v>
      </c>
      <c r="N36" s="20" t="s">
        <v>481</v>
      </c>
      <c r="O36" s="18" t="s">
        <v>481</v>
      </c>
      <c r="P36" s="20" t="s">
        <v>481</v>
      </c>
      <c r="Q36" s="18" t="s">
        <v>481</v>
      </c>
      <c r="R36" s="20" t="s">
        <v>481</v>
      </c>
      <c r="S36" s="18" t="s">
        <v>481</v>
      </c>
      <c r="T36" s="20" t="s">
        <v>481</v>
      </c>
      <c r="U36" s="18" t="n">
        <v>364.23067182</v>
      </c>
      <c r="V36" s="20" t="n">
        <v>17.31021231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531.931119</v>
      </c>
      <c r="F41" s="20" t="n">
        <v>8.54171257</v>
      </c>
      <c r="G41" s="18" t="n">
        <v>526.13865881</v>
      </c>
      <c r="H41" s="20" t="n">
        <v>5.63548778</v>
      </c>
      <c r="I41" s="18" t="n">
        <v>475.86581129</v>
      </c>
      <c r="J41" s="20" t="n">
        <v>4.14532483</v>
      </c>
      <c r="K41" s="18" t="n">
        <v>484.21494591</v>
      </c>
      <c r="L41" s="20" t="n">
        <v>4.64929251</v>
      </c>
      <c r="M41" s="18" t="s">
        <v>481</v>
      </c>
      <c r="N41" s="20" t="s">
        <v>481</v>
      </c>
      <c r="O41" s="18" t="s">
        <v>481</v>
      </c>
      <c r="P41" s="20" t="s">
        <v>481</v>
      </c>
      <c r="Q41" s="18" t="n">
        <v>394.70031876</v>
      </c>
      <c r="R41" s="20" t="n">
        <v>62.09586627</v>
      </c>
      <c r="S41" s="18" t="s">
        <v>481</v>
      </c>
      <c r="T41" s="20" t="s">
        <v>481</v>
      </c>
      <c r="U41" s="18" t="n">
        <v>352.95505968</v>
      </c>
      <c r="V41" s="20" t="n">
        <v>20.12929063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402.30807265</v>
      </c>
      <c r="F46" s="20" t="n">
        <v>9.16201701</v>
      </c>
      <c r="G46" s="18" t="n">
        <v>424.34538629</v>
      </c>
      <c r="H46" s="20" t="n">
        <v>6.12091792</v>
      </c>
      <c r="I46" s="18" t="n">
        <v>396.04951599</v>
      </c>
      <c r="J46" s="20" t="n">
        <v>3.90286385</v>
      </c>
      <c r="K46" s="18" t="n">
        <v>406.31426811</v>
      </c>
      <c r="L46" s="20" t="n">
        <v>4.58218343</v>
      </c>
      <c r="M46" s="18" t="s">
        <v>481</v>
      </c>
      <c r="N46" s="20" t="s">
        <v>481</v>
      </c>
      <c r="O46" s="18" t="s">
        <v>481</v>
      </c>
      <c r="P46" s="20" t="s">
        <v>481</v>
      </c>
      <c r="Q46" s="18" t="s">
        <v>481</v>
      </c>
      <c r="R46" s="20" t="s">
        <v>481</v>
      </c>
      <c r="S46" s="18" t="s">
        <v>481</v>
      </c>
      <c r="T46" s="20" t="s">
        <v>481</v>
      </c>
      <c r="U46" s="18" t="n">
        <v>316.07782459</v>
      </c>
      <c r="V46" s="20" t="n">
        <v>6.79758695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566.31406574</v>
      </c>
      <c r="F48" s="20" t="n">
        <v>15.64894781</v>
      </c>
      <c r="G48" s="18" t="n">
        <v>593.00265382</v>
      </c>
      <c r="H48" s="20" t="n">
        <v>10.8253614</v>
      </c>
      <c r="I48" s="18" t="n">
        <v>559.47433099</v>
      </c>
      <c r="J48" s="20" t="n">
        <v>6.47469125</v>
      </c>
      <c r="K48" s="18" t="n">
        <v>575.17352263</v>
      </c>
      <c r="L48" s="20" t="n">
        <v>5.77894786</v>
      </c>
      <c r="M48" s="18" t="s">
        <v>481</v>
      </c>
      <c r="N48" s="20" t="s">
        <v>481</v>
      </c>
      <c r="O48" s="18" t="s">
        <v>481</v>
      </c>
      <c r="P48" s="20" t="s">
        <v>481</v>
      </c>
      <c r="Q48" s="18" t="s">
        <v>481</v>
      </c>
      <c r="R48" s="20" t="s">
        <v>481</v>
      </c>
      <c r="S48" s="18" t="s">
        <v>481</v>
      </c>
      <c r="T48" s="20" t="s">
        <v>481</v>
      </c>
      <c r="U48" s="18" t="n">
        <v>481.59563465</v>
      </c>
      <c r="V48" s="20" t="n">
        <v>41.0908771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447.60794001</v>
      </c>
      <c r="F61" s="20" t="n">
        <v>7.08900843</v>
      </c>
      <c r="G61" s="18" t="n">
        <v>468.87434324</v>
      </c>
      <c r="H61" s="20" t="n">
        <v>5.5708025</v>
      </c>
      <c r="I61" s="18" t="n">
        <v>450.60496829</v>
      </c>
      <c r="J61" s="20" t="n">
        <v>3.27436061</v>
      </c>
      <c r="K61" s="18" t="n">
        <v>447.4249601</v>
      </c>
      <c r="L61" s="20" t="n">
        <v>4.188825</v>
      </c>
      <c r="M61" s="18" t="s">
        <v>481</v>
      </c>
      <c r="N61" s="20" t="s">
        <v>481</v>
      </c>
      <c r="O61" s="18" t="s">
        <v>481</v>
      </c>
      <c r="P61" s="20" t="s">
        <v>481</v>
      </c>
      <c r="Q61" s="18" t="s">
        <v>481</v>
      </c>
      <c r="R61" s="20" t="s">
        <v>481</v>
      </c>
      <c r="S61" s="18" t="s">
        <v>481</v>
      </c>
      <c r="T61" s="20" t="s">
        <v>481</v>
      </c>
      <c r="U61" s="18" t="n">
        <v>341.25437553</v>
      </c>
      <c r="V61" s="20" t="n">
        <v>13.51664586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369.07851252</v>
      </c>
      <c r="F67" s="20" t="n">
        <v>9.02589719</v>
      </c>
      <c r="G67" s="18" t="n">
        <v>399.08117634</v>
      </c>
      <c r="H67" s="20" t="n">
        <v>4.71919898</v>
      </c>
      <c r="I67" s="18" t="n">
        <v>409.67625682</v>
      </c>
      <c r="J67" s="20" t="n">
        <v>3.80654458</v>
      </c>
      <c r="K67" s="18" t="n">
        <v>417.28388189</v>
      </c>
      <c r="L67" s="20" t="n">
        <v>4.20280886</v>
      </c>
      <c r="M67" s="18" t="s">
        <v>481</v>
      </c>
      <c r="N67" s="20" t="s">
        <v>481</v>
      </c>
      <c r="O67" s="18" t="s">
        <v>481</v>
      </c>
      <c r="P67" s="20" t="s">
        <v>481</v>
      </c>
      <c r="Q67" s="18" t="s">
        <v>481</v>
      </c>
      <c r="R67" s="20" t="s">
        <v>481</v>
      </c>
      <c r="S67" s="18" t="s">
        <v>481</v>
      </c>
      <c r="T67" s="20" t="s">
        <v>481</v>
      </c>
      <c r="U67" s="18" t="n">
        <v>278.15051123</v>
      </c>
      <c r="V67" s="20" t="n">
        <v>8.67488286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522.00396732</v>
      </c>
      <c r="F70" s="20" t="n">
        <v>8.02485197</v>
      </c>
      <c r="G70" s="18" t="n">
        <v>530.28351118</v>
      </c>
      <c r="H70" s="20" t="n">
        <v>4.32455893</v>
      </c>
      <c r="I70" s="18" t="n">
        <v>506.79578561</v>
      </c>
      <c r="J70" s="20" t="n">
        <v>3.69537458</v>
      </c>
      <c r="K70" s="18" t="n">
        <v>517.6892784200001</v>
      </c>
      <c r="L70" s="20" t="n">
        <v>5.41581077</v>
      </c>
      <c r="M70" s="18" t="s">
        <v>481</v>
      </c>
      <c r="N70" s="20" t="s">
        <v>481</v>
      </c>
      <c r="O70" s="18" t="s">
        <v>481</v>
      </c>
      <c r="P70" s="20" t="s">
        <v>481</v>
      </c>
      <c r="Q70" s="18" t="s">
        <v>481</v>
      </c>
      <c r="R70" s="20" t="s">
        <v>481</v>
      </c>
      <c r="S70" s="18" t="s">
        <v>481</v>
      </c>
      <c r="T70" s="20" t="s">
        <v>481</v>
      </c>
      <c r="U70" s="18" t="n">
        <v>461.95985011</v>
      </c>
      <c r="V70" s="20" t="n">
        <v>13.02894391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726</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493.97248076</v>
      </c>
      <c r="F7" s="20" t="n">
        <v>7.82963129</v>
      </c>
      <c r="G7" s="18" t="n">
        <v>505.76760272</v>
      </c>
      <c r="H7" s="20" t="n">
        <v>4.19589613</v>
      </c>
      <c r="I7" s="18" t="n">
        <v>508.8615594</v>
      </c>
      <c r="J7" s="20" t="n">
        <v>2.12217123</v>
      </c>
      <c r="K7" s="18" t="n">
        <v>504.87823354</v>
      </c>
      <c r="L7" s="20" t="n">
        <v>2.68006057</v>
      </c>
      <c r="M7" s="18" t="s">
        <v>481</v>
      </c>
      <c r="N7" s="20" t="s">
        <v>481</v>
      </c>
      <c r="O7" s="18" t="s">
        <v>481</v>
      </c>
      <c r="P7" s="20" t="s">
        <v>481</v>
      </c>
      <c r="Q7" s="18" t="s">
        <v>481</v>
      </c>
      <c r="R7" s="20" t="s">
        <v>481</v>
      </c>
      <c r="S7" s="18" t="s">
        <v>481</v>
      </c>
      <c r="T7" s="20" t="s">
        <v>481</v>
      </c>
      <c r="U7" s="18" t="n">
        <v>402.30154124</v>
      </c>
      <c r="V7" s="20" t="n">
        <v>9.57211266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(72.0/B9*100)</f>
        <v/>
      </c>
      <c r="D9" s="19" t="n">
        <v>5603</v>
      </c>
      <c r="E9" s="18" t="n">
        <v>540.06207638</v>
      </c>
      <c r="F9" s="20" t="n">
        <v>12.5515465</v>
      </c>
      <c r="G9" s="18" t="n">
        <v>568.59439639</v>
      </c>
      <c r="H9" s="20" t="n">
        <v>6.91375243</v>
      </c>
      <c r="I9" s="18" t="n">
        <v>548.6286366</v>
      </c>
      <c r="J9" s="20" t="n">
        <v>2.9286828</v>
      </c>
      <c r="K9" s="18" t="n">
        <v>536.75995167</v>
      </c>
      <c r="L9" s="20" t="n">
        <v>4.44333567</v>
      </c>
      <c r="M9" s="18" t="s">
        <v>481</v>
      </c>
      <c r="N9" s="20" t="s">
        <v>481</v>
      </c>
      <c r="O9" s="18" t="s">
        <v>481</v>
      </c>
      <c r="P9" s="20" t="s">
        <v>481</v>
      </c>
      <c r="Q9" s="18" t="n">
        <v>363.74174124</v>
      </c>
      <c r="R9" s="20" t="n">
        <v>33.3778787</v>
      </c>
      <c r="S9" s="18" t="s">
        <v>481</v>
      </c>
      <c r="T9" s="20" t="s">
        <v>481</v>
      </c>
      <c r="U9" s="18" t="n">
        <v>424.25216079</v>
      </c>
      <c r="V9" s="20" t="n">
        <v>17.15251727</v>
      </c>
    </row>
    <row r="10" spans="1:22">
      <c r="A10" s="15" t="s">
        <v>485</v>
      </c>
      <c r="B10" s="17" t="n">
        <v>13082</v>
      </c>
      <c r="C10" s="18">
        <f>(320.0/B10*100)</f>
        <v/>
      </c>
      <c r="D10" s="19" t="n">
        <v>12762</v>
      </c>
      <c r="E10" s="18" t="n">
        <v>544.58511932</v>
      </c>
      <c r="F10" s="20" t="n">
        <v>10.77673885</v>
      </c>
      <c r="G10" s="18" t="n">
        <v>538.44860956</v>
      </c>
      <c r="H10" s="20" t="n">
        <v>8.426211840000001</v>
      </c>
      <c r="I10" s="18" t="n">
        <v>535.67520067</v>
      </c>
      <c r="J10" s="20" t="n">
        <v>4.61685827</v>
      </c>
      <c r="K10" s="18" t="n">
        <v>534.16364364</v>
      </c>
      <c r="L10" s="20" t="n">
        <v>6.74283978</v>
      </c>
      <c r="M10" s="18" t="s">
        <v>481</v>
      </c>
      <c r="N10" s="20" t="s">
        <v>481</v>
      </c>
      <c r="O10" s="18" t="s">
        <v>481</v>
      </c>
      <c r="P10" s="20" t="s">
        <v>481</v>
      </c>
      <c r="Q10" s="18" t="s">
        <v>481</v>
      </c>
      <c r="R10" s="20" t="s">
        <v>481</v>
      </c>
      <c r="S10" s="18" t="s">
        <v>481</v>
      </c>
      <c r="T10" s="20" t="s">
        <v>481</v>
      </c>
      <c r="U10" s="18" t="n">
        <v>451.06760751</v>
      </c>
      <c r="V10" s="20" t="n">
        <v>18.10543911</v>
      </c>
    </row>
    <row r="11" spans="1:22">
      <c r="A11" s="15" t="s">
        <v>486</v>
      </c>
      <c r="B11" s="17" t="n">
        <v>7053</v>
      </c>
      <c r="C11" s="18">
        <f>(51.0/B11*100)</f>
        <v/>
      </c>
      <c r="D11" s="19" t="n">
        <v>7002</v>
      </c>
      <c r="E11" s="18" t="n">
        <v>413.26909279</v>
      </c>
      <c r="F11" s="20" t="n">
        <v>14.21189276</v>
      </c>
      <c r="G11" s="18" t="n">
        <v>448.63236487</v>
      </c>
      <c r="H11" s="20" t="n">
        <v>10.01521166</v>
      </c>
      <c r="I11" s="18" t="n">
        <v>435.27542548</v>
      </c>
      <c r="J11" s="20" t="n">
        <v>3.92510679</v>
      </c>
      <c r="K11" s="18" t="n">
        <v>431.84878588</v>
      </c>
      <c r="L11" s="20" t="n">
        <v>4.11776426</v>
      </c>
      <c r="M11" s="18" t="s">
        <v>481</v>
      </c>
      <c r="N11" s="20" t="s">
        <v>481</v>
      </c>
      <c r="O11" s="18" t="s">
        <v>481</v>
      </c>
      <c r="P11" s="20" t="s">
        <v>481</v>
      </c>
      <c r="Q11" s="18" t="s">
        <v>481</v>
      </c>
      <c r="R11" s="20" t="s">
        <v>481</v>
      </c>
      <c r="S11" s="18" t="s">
        <v>481</v>
      </c>
      <c r="T11" s="20" t="s">
        <v>481</v>
      </c>
      <c r="U11" s="18" t="n">
        <v>343.38166091</v>
      </c>
      <c r="V11" s="20" t="n">
        <v>15.65934289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489.6070395</v>
      </c>
      <c r="F23" s="20" t="n">
        <v>9.541075920000001</v>
      </c>
      <c r="G23" s="18" t="n">
        <v>497.63826623</v>
      </c>
      <c r="H23" s="20" t="n">
        <v>6.27872772</v>
      </c>
      <c r="I23" s="18" t="n">
        <v>488.80939132</v>
      </c>
      <c r="J23" s="20" t="n">
        <v>3.11157216</v>
      </c>
      <c r="K23" s="18" t="n">
        <v>475.23541062</v>
      </c>
      <c r="L23" s="20" t="n">
        <v>3.91968613</v>
      </c>
      <c r="M23" s="18" t="s">
        <v>481</v>
      </c>
      <c r="N23" s="20" t="s">
        <v>481</v>
      </c>
      <c r="O23" s="18" t="s">
        <v>481</v>
      </c>
      <c r="P23" s="20" t="s">
        <v>481</v>
      </c>
      <c r="Q23" s="18" t="s">
        <v>481</v>
      </c>
      <c r="R23" s="20" t="s">
        <v>481</v>
      </c>
      <c r="S23" s="18" t="s">
        <v>481</v>
      </c>
      <c r="T23" s="20" t="s">
        <v>481</v>
      </c>
      <c r="U23" s="18" t="n">
        <v>438.74117567</v>
      </c>
      <c r="V23" s="20" t="n">
        <v>11.22105271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506.87301261</v>
      </c>
      <c r="F29" s="20" t="n">
        <v>11.77848487</v>
      </c>
      <c r="G29" s="18" t="n">
        <v>545.60130683</v>
      </c>
      <c r="H29" s="20" t="n">
        <v>7.22155674</v>
      </c>
      <c r="I29" s="18" t="n">
        <v>514.83425471</v>
      </c>
      <c r="J29" s="20" t="n">
        <v>2.93898042</v>
      </c>
      <c r="K29" s="18" t="n">
        <v>497.42900636</v>
      </c>
      <c r="L29" s="20" t="n">
        <v>6.77505754</v>
      </c>
      <c r="M29" s="18" t="s">
        <v>481</v>
      </c>
      <c r="N29" s="20" t="s">
        <v>481</v>
      </c>
      <c r="O29" s="18" t="s">
        <v>481</v>
      </c>
      <c r="P29" s="20" t="s">
        <v>481</v>
      </c>
      <c r="Q29" s="18" t="n">
        <v>312.41250141</v>
      </c>
      <c r="R29" s="20" t="n">
        <v>62.61666854</v>
      </c>
      <c r="S29" s="18" t="s">
        <v>481</v>
      </c>
      <c r="T29" s="20" t="s">
        <v>481</v>
      </c>
      <c r="U29" s="18" t="n">
        <v>381.54184424</v>
      </c>
      <c r="V29" s="20" t="n">
        <v>26.68247028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502.58316243</v>
      </c>
      <c r="F32" s="20" t="n">
        <v>8.30926822</v>
      </c>
      <c r="G32" s="18" t="n">
        <v>514.00671104</v>
      </c>
      <c r="H32" s="20" t="n">
        <v>7.13240554</v>
      </c>
      <c r="I32" s="18" t="n">
        <v>480.54355244</v>
      </c>
      <c r="J32" s="20" t="n">
        <v>3.166653</v>
      </c>
      <c r="K32" s="18" t="n">
        <v>483.87562892</v>
      </c>
      <c r="L32" s="20" t="n">
        <v>4.09684317</v>
      </c>
      <c r="M32" s="18" t="s">
        <v>481</v>
      </c>
      <c r="N32" s="20" t="s">
        <v>481</v>
      </c>
      <c r="O32" s="18" t="s">
        <v>481</v>
      </c>
      <c r="P32" s="20" t="s">
        <v>481</v>
      </c>
      <c r="Q32" s="18" t="s">
        <v>481</v>
      </c>
      <c r="R32" s="20" t="s">
        <v>481</v>
      </c>
      <c r="S32" s="18" t="s">
        <v>481</v>
      </c>
      <c r="T32" s="20" t="s">
        <v>481</v>
      </c>
      <c r="U32" s="18" t="n">
        <v>401.57294641</v>
      </c>
      <c r="V32" s="20" t="n">
        <v>30.16413147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416.31862978</v>
      </c>
      <c r="F34" s="20" t="n">
        <v>10.37710015</v>
      </c>
      <c r="G34" s="18" t="n">
        <v>450.82249321</v>
      </c>
      <c r="H34" s="20" t="n">
        <v>6.81849003</v>
      </c>
      <c r="I34" s="18" t="n">
        <v>450.1738906</v>
      </c>
      <c r="J34" s="20" t="n">
        <v>4.37404369</v>
      </c>
      <c r="K34" s="18" t="n">
        <v>459.93776939</v>
      </c>
      <c r="L34" s="20" t="n">
        <v>6.13324567</v>
      </c>
      <c r="M34" s="18" t="s">
        <v>481</v>
      </c>
      <c r="N34" s="20" t="s">
        <v>481</v>
      </c>
      <c r="O34" s="18" t="s">
        <v>481</v>
      </c>
      <c r="P34" s="20" t="s">
        <v>481</v>
      </c>
      <c r="Q34" s="18" t="n">
        <v>425.79595373</v>
      </c>
      <c r="R34" s="20" t="n">
        <v>68.66277131</v>
      </c>
      <c r="S34" s="18" t="s">
        <v>481</v>
      </c>
      <c r="T34" s="20" t="s">
        <v>481</v>
      </c>
      <c r="U34" s="18" t="n">
        <v>295.2898993</v>
      </c>
      <c r="V34" s="20" t="n">
        <v>18.64113991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(30.0/B36*100)</f>
        <v/>
      </c>
      <c r="D36" s="19" t="n">
        <v>6706</v>
      </c>
      <c r="E36" s="18" t="n">
        <v>463.25805808</v>
      </c>
      <c r="F36" s="20" t="n">
        <v>14.10432895</v>
      </c>
      <c r="G36" s="18" t="n">
        <v>497.13456376</v>
      </c>
      <c r="H36" s="20" t="n">
        <v>7.56284085</v>
      </c>
      <c r="I36" s="18" t="n">
        <v>470.35483975</v>
      </c>
      <c r="J36" s="20" t="n">
        <v>3.23198957</v>
      </c>
      <c r="K36" s="18" t="n">
        <v>464.9733815</v>
      </c>
      <c r="L36" s="20" t="n">
        <v>4.40391029</v>
      </c>
      <c r="M36" s="18" t="s">
        <v>481</v>
      </c>
      <c r="N36" s="20" t="s">
        <v>481</v>
      </c>
      <c r="O36" s="18" t="s">
        <v>481</v>
      </c>
      <c r="P36" s="20" t="s">
        <v>481</v>
      </c>
      <c r="Q36" s="18" t="s">
        <v>481</v>
      </c>
      <c r="R36" s="20" t="s">
        <v>481</v>
      </c>
      <c r="S36" s="18" t="s">
        <v>481</v>
      </c>
      <c r="T36" s="20" t="s">
        <v>481</v>
      </c>
      <c r="U36" s="18" t="n">
        <v>389.94051976</v>
      </c>
      <c r="V36" s="20" t="n">
        <v>17.99657765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508.68861753</v>
      </c>
      <c r="F41" s="20" t="n">
        <v>11.17008749</v>
      </c>
      <c r="G41" s="18" t="n">
        <v>505.67692652</v>
      </c>
      <c r="H41" s="20" t="n">
        <v>7.06622524</v>
      </c>
      <c r="I41" s="18" t="n">
        <v>490.63500596</v>
      </c>
      <c r="J41" s="20" t="n">
        <v>4.0114047</v>
      </c>
      <c r="K41" s="18" t="n">
        <v>483.9311381</v>
      </c>
      <c r="L41" s="20" t="n">
        <v>4.45366452</v>
      </c>
      <c r="M41" s="18" t="s">
        <v>481</v>
      </c>
      <c r="N41" s="20" t="s">
        <v>481</v>
      </c>
      <c r="O41" s="18" t="s">
        <v>481</v>
      </c>
      <c r="P41" s="20" t="s">
        <v>481</v>
      </c>
      <c r="Q41" s="18" t="n">
        <v>394.70031876</v>
      </c>
      <c r="R41" s="20" t="n">
        <v>62.09586627</v>
      </c>
      <c r="S41" s="18" t="s">
        <v>481</v>
      </c>
      <c r="T41" s="20" t="s">
        <v>481</v>
      </c>
      <c r="U41" s="18" t="n">
        <v>369.68978709</v>
      </c>
      <c r="V41" s="20" t="n">
        <v>18.34511369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(1306.0/B46*100)</f>
        <v/>
      </c>
      <c r="D46" s="19" t="n">
        <v>21835</v>
      </c>
      <c r="E46" s="18" t="n">
        <v>350.03526386</v>
      </c>
      <c r="F46" s="20" t="n">
        <v>10.55897989</v>
      </c>
      <c r="G46" s="18" t="n">
        <v>375.50480905</v>
      </c>
      <c r="H46" s="20" t="n">
        <v>10.55253058</v>
      </c>
      <c r="I46" s="18" t="n">
        <v>405.39389308</v>
      </c>
      <c r="J46" s="20" t="n">
        <v>4.23349726</v>
      </c>
      <c r="K46" s="18" t="n">
        <v>401.73039372</v>
      </c>
      <c r="L46" s="20" t="n">
        <v>4.40652307</v>
      </c>
      <c r="M46" s="18" t="s">
        <v>481</v>
      </c>
      <c r="N46" s="20" t="s">
        <v>481</v>
      </c>
      <c r="O46" s="18" t="s">
        <v>481</v>
      </c>
      <c r="P46" s="20" t="s">
        <v>481</v>
      </c>
      <c r="Q46" s="18" t="s">
        <v>481</v>
      </c>
      <c r="R46" s="20" t="s">
        <v>481</v>
      </c>
      <c r="S46" s="18" t="s">
        <v>481</v>
      </c>
      <c r="T46" s="20" t="s">
        <v>481</v>
      </c>
      <c r="U46" s="18" t="n">
        <v>321.90622555</v>
      </c>
      <c r="V46" s="20" t="n">
        <v>6.74546425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574.27369113</v>
      </c>
      <c r="F48" s="20" t="n">
        <v>18.19478944</v>
      </c>
      <c r="G48" s="18" t="n">
        <v>604.11565838</v>
      </c>
      <c r="H48" s="20" t="n">
        <v>11.47290363</v>
      </c>
      <c r="I48" s="18" t="n">
        <v>563.11135773</v>
      </c>
      <c r="J48" s="20" t="n">
        <v>6.47289378</v>
      </c>
      <c r="K48" s="18" t="n">
        <v>565.56890575</v>
      </c>
      <c r="L48" s="20" t="n">
        <v>5.95704119</v>
      </c>
      <c r="M48" s="18" t="s">
        <v>481</v>
      </c>
      <c r="N48" s="20" t="s">
        <v>481</v>
      </c>
      <c r="O48" s="18" t="s">
        <v>481</v>
      </c>
      <c r="P48" s="20" t="s">
        <v>481</v>
      </c>
      <c r="Q48" s="18" t="s">
        <v>481</v>
      </c>
      <c r="R48" s="20" t="s">
        <v>481</v>
      </c>
      <c r="S48" s="18" t="s">
        <v>481</v>
      </c>
      <c r="T48" s="20" t="s">
        <v>481</v>
      </c>
      <c r="U48" s="18" t="n">
        <v>500.69755301</v>
      </c>
      <c r="V48" s="20" t="n">
        <v>50.25743397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425.79087776</v>
      </c>
      <c r="F61" s="20" t="n">
        <v>8.604953569999999</v>
      </c>
      <c r="G61" s="18" t="n">
        <v>468.33778392</v>
      </c>
      <c r="H61" s="20" t="n">
        <v>6.38694145</v>
      </c>
      <c r="I61" s="18" t="n">
        <v>453.45675817</v>
      </c>
      <c r="J61" s="20" t="n">
        <v>3.6641452</v>
      </c>
      <c r="K61" s="18" t="n">
        <v>449.15556235</v>
      </c>
      <c r="L61" s="20" t="n">
        <v>3.77127076</v>
      </c>
      <c r="M61" s="18" t="s">
        <v>481</v>
      </c>
      <c r="N61" s="20" t="s">
        <v>481</v>
      </c>
      <c r="O61" s="18" t="s">
        <v>481</v>
      </c>
      <c r="P61" s="20" t="s">
        <v>481</v>
      </c>
      <c r="Q61" s="18" t="s">
        <v>481</v>
      </c>
      <c r="R61" s="20" t="s">
        <v>481</v>
      </c>
      <c r="S61" s="18" t="s">
        <v>481</v>
      </c>
      <c r="T61" s="20" t="s">
        <v>481</v>
      </c>
      <c r="U61" s="18" t="n">
        <v>342.37076137</v>
      </c>
      <c r="V61" s="20" t="n">
        <v>16.85545669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(83.0/B67*100)</f>
        <v/>
      </c>
      <c r="D67" s="19" t="n">
        <v>6888</v>
      </c>
      <c r="E67" s="18" t="n">
        <v>355.05315643</v>
      </c>
      <c r="F67" s="20" t="n">
        <v>9.139809319999999</v>
      </c>
      <c r="G67" s="18" t="n">
        <v>375.07401262</v>
      </c>
      <c r="H67" s="20" t="n">
        <v>7.27561599</v>
      </c>
      <c r="I67" s="18" t="n">
        <v>407.75688146</v>
      </c>
      <c r="J67" s="20" t="n">
        <v>3.63247722</v>
      </c>
      <c r="K67" s="18" t="n">
        <v>418.14629818</v>
      </c>
      <c r="L67" s="20" t="n">
        <v>4.03139745</v>
      </c>
      <c r="M67" s="18" t="s">
        <v>481</v>
      </c>
      <c r="N67" s="20" t="s">
        <v>481</v>
      </c>
      <c r="O67" s="18" t="s">
        <v>481</v>
      </c>
      <c r="P67" s="20" t="s">
        <v>481</v>
      </c>
      <c r="Q67" s="18" t="s">
        <v>481</v>
      </c>
      <c r="R67" s="20" t="s">
        <v>481</v>
      </c>
      <c r="S67" s="18" t="s">
        <v>481</v>
      </c>
      <c r="T67" s="20" t="s">
        <v>481</v>
      </c>
      <c r="U67" s="18" t="n">
        <v>284.89192861</v>
      </c>
      <c r="V67" s="20" t="n">
        <v>9.19044613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515.80096564</v>
      </c>
      <c r="F70" s="20" t="n">
        <v>7.81910017</v>
      </c>
      <c r="G70" s="18" t="n">
        <v>522.13528109</v>
      </c>
      <c r="H70" s="20" t="n">
        <v>5.04943244</v>
      </c>
      <c r="I70" s="18" t="n">
        <v>511.67558764</v>
      </c>
      <c r="J70" s="20" t="n">
        <v>3.56674015</v>
      </c>
      <c r="K70" s="18" t="n">
        <v>519.67901647</v>
      </c>
      <c r="L70" s="20" t="n">
        <v>5.8541141</v>
      </c>
      <c r="M70" s="18" t="s">
        <v>481</v>
      </c>
      <c r="N70" s="20" t="s">
        <v>481</v>
      </c>
      <c r="O70" s="18" t="s">
        <v>481</v>
      </c>
      <c r="P70" s="20" t="s">
        <v>481</v>
      </c>
      <c r="Q70" s="18" t="s">
        <v>481</v>
      </c>
      <c r="R70" s="20" t="s">
        <v>481</v>
      </c>
      <c r="S70" s="18" t="s">
        <v>481</v>
      </c>
      <c r="T70" s="20" t="s">
        <v>481</v>
      </c>
      <c r="U70" s="18" t="n">
        <v>460.05351661</v>
      </c>
      <c r="V70" s="20" t="n">
        <v>12.91724359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727</v>
      </c>
    </row>
    <row customHeight="1" ht="30" r="4" spans="1:22">
      <c r="A4" s="6" t="n"/>
      <c r="B4" s="7" t="s">
        <v>462</v>
      </c>
      <c r="C4" s="7" t="s">
        <v>463</v>
      </c>
      <c r="D4" s="8" t="s">
        <v>462</v>
      </c>
      <c r="E4" s="9" t="s">
        <v>645</v>
      </c>
      <c r="F4" s="10" t="n"/>
      <c r="G4" s="9" t="s">
        <v>644</v>
      </c>
      <c r="H4" s="10" t="n"/>
      <c r="I4" s="9" t="s">
        <v>643</v>
      </c>
      <c r="J4" s="10" t="n"/>
      <c r="K4" s="9" t="s">
        <v>642</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459.2036931</v>
      </c>
      <c r="F7" s="20" t="n">
        <v>5.31502878</v>
      </c>
      <c r="G7" s="18" t="n">
        <v>492.92375931</v>
      </c>
      <c r="H7" s="20" t="n">
        <v>3.434276</v>
      </c>
      <c r="I7" s="18" t="n">
        <v>513.33269713</v>
      </c>
      <c r="J7" s="20" t="n">
        <v>2.46184288</v>
      </c>
      <c r="K7" s="18" t="n">
        <v>514.35913769</v>
      </c>
      <c r="L7" s="20" t="n">
        <v>2.53814712</v>
      </c>
      <c r="M7" s="18" t="s">
        <v>481</v>
      </c>
      <c r="N7" s="20" t="s">
        <v>481</v>
      </c>
      <c r="O7" s="18" t="s">
        <v>481</v>
      </c>
      <c r="P7" s="20" t="s">
        <v>481</v>
      </c>
      <c r="Q7" s="18" t="s">
        <v>481</v>
      </c>
      <c r="R7" s="20" t="s">
        <v>481</v>
      </c>
      <c r="S7" s="18" t="s">
        <v>481</v>
      </c>
      <c r="T7" s="20" t="s">
        <v>481</v>
      </c>
      <c r="U7" s="18" t="n">
        <v>400.167981</v>
      </c>
      <c r="V7" s="20" t="n">
        <v>10.48557939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(75.0/B9*100)</f>
        <v/>
      </c>
      <c r="D9" s="19" t="n">
        <v>5600</v>
      </c>
      <c r="E9" s="18" t="n">
        <v>492.30874412</v>
      </c>
      <c r="F9" s="20" t="n">
        <v>12.26133215</v>
      </c>
      <c r="G9" s="18" t="n">
        <v>534.45998559</v>
      </c>
      <c r="H9" s="20" t="n">
        <v>8.314225070000001</v>
      </c>
      <c r="I9" s="18" t="n">
        <v>554.57702508</v>
      </c>
      <c r="J9" s="20" t="n">
        <v>3.47143232</v>
      </c>
      <c r="K9" s="18" t="n">
        <v>549.4216051</v>
      </c>
      <c r="L9" s="20" t="n">
        <v>3.91672335</v>
      </c>
      <c r="M9" s="18" t="s">
        <v>481</v>
      </c>
      <c r="N9" s="20" t="s">
        <v>481</v>
      </c>
      <c r="O9" s="18" t="s">
        <v>481</v>
      </c>
      <c r="P9" s="20" t="s">
        <v>481</v>
      </c>
      <c r="Q9" s="18" t="n">
        <v>363.74174124</v>
      </c>
      <c r="R9" s="20" t="n">
        <v>33.3778787</v>
      </c>
      <c r="S9" s="18" t="s">
        <v>481</v>
      </c>
      <c r="T9" s="20" t="s">
        <v>481</v>
      </c>
      <c r="U9" s="18" t="n">
        <v>410.84717821</v>
      </c>
      <c r="V9" s="20" t="n">
        <v>13.86811715</v>
      </c>
    </row>
    <row r="10" spans="1:22">
      <c r="A10" s="15" t="s">
        <v>485</v>
      </c>
      <c r="B10" s="17" t="n">
        <v>13082</v>
      </c>
      <c r="C10" s="18">
        <f>(320.0/B10*100)</f>
        <v/>
      </c>
      <c r="D10" s="19" t="n">
        <v>12762</v>
      </c>
      <c r="E10" s="18" t="n">
        <v>510.92232361</v>
      </c>
      <c r="F10" s="20" t="n">
        <v>8.49220266</v>
      </c>
      <c r="G10" s="18" t="n">
        <v>521.05993372</v>
      </c>
      <c r="H10" s="20" t="n">
        <v>6.94118904</v>
      </c>
      <c r="I10" s="18" t="n">
        <v>543.96245798</v>
      </c>
      <c r="J10" s="20" t="n">
        <v>5.01641229</v>
      </c>
      <c r="K10" s="18" t="n">
        <v>536.38570824</v>
      </c>
      <c r="L10" s="20" t="n">
        <v>6.88680253</v>
      </c>
      <c r="M10" s="18" t="s">
        <v>481</v>
      </c>
      <c r="N10" s="20" t="s">
        <v>481</v>
      </c>
      <c r="O10" s="18" t="s">
        <v>481</v>
      </c>
      <c r="P10" s="20" t="s">
        <v>481</v>
      </c>
      <c r="Q10" s="18" t="s">
        <v>481</v>
      </c>
      <c r="R10" s="20" t="s">
        <v>481</v>
      </c>
      <c r="S10" s="18" t="s">
        <v>481</v>
      </c>
      <c r="T10" s="20" t="s">
        <v>481</v>
      </c>
      <c r="U10" s="18" t="n">
        <v>433.79243118</v>
      </c>
      <c r="V10" s="20" t="n">
        <v>23.27212053</v>
      </c>
    </row>
    <row r="11" spans="1:22">
      <c r="A11" s="15" t="s">
        <v>486</v>
      </c>
      <c r="B11" s="17" t="n">
        <v>7053</v>
      </c>
      <c r="C11" s="18">
        <f>(53.0/B11*100)</f>
        <v/>
      </c>
      <c r="D11" s="19" t="n">
        <v>7000</v>
      </c>
      <c r="E11" s="18" t="n">
        <v>402.90401316</v>
      </c>
      <c r="F11" s="20" t="n">
        <v>6.94975215</v>
      </c>
      <c r="G11" s="18" t="n">
        <v>413.60732389</v>
      </c>
      <c r="H11" s="20" t="n">
        <v>6.85309713</v>
      </c>
      <c r="I11" s="18" t="n">
        <v>436.37464742</v>
      </c>
      <c r="J11" s="20" t="n">
        <v>4.67299337</v>
      </c>
      <c r="K11" s="18" t="n">
        <v>444.12342656</v>
      </c>
      <c r="L11" s="20" t="n">
        <v>4.26028694</v>
      </c>
      <c r="M11" s="18" t="s">
        <v>481</v>
      </c>
      <c r="N11" s="20" t="s">
        <v>481</v>
      </c>
      <c r="O11" s="18" t="s">
        <v>481</v>
      </c>
      <c r="P11" s="20" t="s">
        <v>481</v>
      </c>
      <c r="Q11" s="18" t="s">
        <v>481</v>
      </c>
      <c r="R11" s="20" t="s">
        <v>481</v>
      </c>
      <c r="S11" s="18" t="s">
        <v>481</v>
      </c>
      <c r="T11" s="20" t="s">
        <v>481</v>
      </c>
      <c r="U11" s="18" t="n">
        <v>332.14552294</v>
      </c>
      <c r="V11" s="20" t="n">
        <v>17.26288874</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441.69897982</v>
      </c>
      <c r="F23" s="20" t="n">
        <v>9.04841341</v>
      </c>
      <c r="G23" s="18" t="n">
        <v>468.6993601</v>
      </c>
      <c r="H23" s="20" t="n">
        <v>6.44232568</v>
      </c>
      <c r="I23" s="18" t="n">
        <v>487.98339182</v>
      </c>
      <c r="J23" s="20" t="n">
        <v>3.66744939</v>
      </c>
      <c r="K23" s="18" t="n">
        <v>489.9201504</v>
      </c>
      <c r="L23" s="20" t="n">
        <v>3.43692765</v>
      </c>
      <c r="M23" s="18" t="s">
        <v>481</v>
      </c>
      <c r="N23" s="20" t="s">
        <v>481</v>
      </c>
      <c r="O23" s="18" t="s">
        <v>481</v>
      </c>
      <c r="P23" s="20" t="s">
        <v>481</v>
      </c>
      <c r="Q23" s="18" t="s">
        <v>481</v>
      </c>
      <c r="R23" s="20" t="s">
        <v>481</v>
      </c>
      <c r="S23" s="18" t="s">
        <v>481</v>
      </c>
      <c r="T23" s="20" t="s">
        <v>481</v>
      </c>
      <c r="U23" s="18" t="n">
        <v>428.21307263</v>
      </c>
      <c r="V23" s="20" t="n">
        <v>14.44571103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481.82984565</v>
      </c>
      <c r="F29" s="20" t="n">
        <v>10.37730724</v>
      </c>
      <c r="G29" s="18" t="n">
        <v>499.11940038</v>
      </c>
      <c r="H29" s="20" t="n">
        <v>10.04748028</v>
      </c>
      <c r="I29" s="18" t="n">
        <v>521.29028014</v>
      </c>
      <c r="J29" s="20" t="n">
        <v>4.26607451</v>
      </c>
      <c r="K29" s="18" t="n">
        <v>516.15387817</v>
      </c>
      <c r="L29" s="20" t="n">
        <v>4.012351</v>
      </c>
      <c r="M29" s="18" t="s">
        <v>481</v>
      </c>
      <c r="N29" s="20" t="s">
        <v>481</v>
      </c>
      <c r="O29" s="18" t="s">
        <v>481</v>
      </c>
      <c r="P29" s="20" t="s">
        <v>481</v>
      </c>
      <c r="Q29" s="18" t="n">
        <v>312.41250141</v>
      </c>
      <c r="R29" s="20" t="n">
        <v>62.61666854</v>
      </c>
      <c r="S29" s="18" t="s">
        <v>481</v>
      </c>
      <c r="T29" s="20" t="s">
        <v>481</v>
      </c>
      <c r="U29" s="18" t="n">
        <v>387.26541232</v>
      </c>
      <c r="V29" s="20" t="n">
        <v>28.35640758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466.29167117</v>
      </c>
      <c r="F32" s="20" t="n">
        <v>6.07572595</v>
      </c>
      <c r="G32" s="18" t="n">
        <v>489.59730571</v>
      </c>
      <c r="H32" s="20" t="n">
        <v>6.49835852</v>
      </c>
      <c r="I32" s="18" t="n">
        <v>484.57086891</v>
      </c>
      <c r="J32" s="20" t="n">
        <v>3.85406615</v>
      </c>
      <c r="K32" s="18" t="n">
        <v>494.10390139</v>
      </c>
      <c r="L32" s="20" t="n">
        <v>3.52185165</v>
      </c>
      <c r="M32" s="18" t="s">
        <v>481</v>
      </c>
      <c r="N32" s="20" t="s">
        <v>481</v>
      </c>
      <c r="O32" s="18" t="s">
        <v>481</v>
      </c>
      <c r="P32" s="20" t="s">
        <v>481</v>
      </c>
      <c r="Q32" s="18" t="s">
        <v>481</v>
      </c>
      <c r="R32" s="20" t="s">
        <v>481</v>
      </c>
      <c r="S32" s="18" t="s">
        <v>481</v>
      </c>
      <c r="T32" s="20" t="s">
        <v>481</v>
      </c>
      <c r="U32" s="18" t="n">
        <v>339.23767884</v>
      </c>
      <c r="V32" s="20" t="n">
        <v>32.64790888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416.2290951</v>
      </c>
      <c r="F34" s="20" t="n">
        <v>7.36915244</v>
      </c>
      <c r="G34" s="18" t="n">
        <v>425.26790914</v>
      </c>
      <c r="H34" s="20" t="n">
        <v>6.16655312</v>
      </c>
      <c r="I34" s="18" t="n">
        <v>451.85855224</v>
      </c>
      <c r="J34" s="20" t="n">
        <v>4.56430656</v>
      </c>
      <c r="K34" s="18" t="n">
        <v>470.58638112</v>
      </c>
      <c r="L34" s="20" t="n">
        <v>5.16578731</v>
      </c>
      <c r="M34" s="18" t="s">
        <v>481</v>
      </c>
      <c r="N34" s="20" t="s">
        <v>481</v>
      </c>
      <c r="O34" s="18" t="s">
        <v>481</v>
      </c>
      <c r="P34" s="20" t="s">
        <v>481</v>
      </c>
      <c r="Q34" s="18" t="n">
        <v>425.79595373</v>
      </c>
      <c r="R34" s="20" t="n">
        <v>68.66277131</v>
      </c>
      <c r="S34" s="18" t="s">
        <v>481</v>
      </c>
      <c r="T34" s="20" t="s">
        <v>481</v>
      </c>
      <c r="U34" s="18" t="n">
        <v>301.96405532</v>
      </c>
      <c r="V34" s="20" t="n">
        <v>19.44533238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(31.0/B36*100)</f>
        <v/>
      </c>
      <c r="D36" s="19" t="n">
        <v>6705</v>
      </c>
      <c r="E36" s="18" t="n">
        <v>446.53665767</v>
      </c>
      <c r="F36" s="20" t="n">
        <v>6.96193125</v>
      </c>
      <c r="G36" s="18" t="n">
        <v>445.36374625</v>
      </c>
      <c r="H36" s="20" t="n">
        <v>8.25051708</v>
      </c>
      <c r="I36" s="18" t="n">
        <v>476.93512011</v>
      </c>
      <c r="J36" s="20" t="n">
        <v>4.40827456</v>
      </c>
      <c r="K36" s="18" t="n">
        <v>470.80261528</v>
      </c>
      <c r="L36" s="20" t="n">
        <v>3.45664967</v>
      </c>
      <c r="M36" s="18" t="s">
        <v>481</v>
      </c>
      <c r="N36" s="20" t="s">
        <v>481</v>
      </c>
      <c r="O36" s="18" t="s">
        <v>481</v>
      </c>
      <c r="P36" s="20" t="s">
        <v>481</v>
      </c>
      <c r="Q36" s="18" t="s">
        <v>481</v>
      </c>
      <c r="R36" s="20" t="s">
        <v>481</v>
      </c>
      <c r="S36" s="18" t="s">
        <v>481</v>
      </c>
      <c r="T36" s="20" t="s">
        <v>481</v>
      </c>
      <c r="U36" s="18" t="n">
        <v>333.32969645</v>
      </c>
      <c r="V36" s="20" t="n">
        <v>24.26554323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472.3760758</v>
      </c>
      <c r="F41" s="20" t="n">
        <v>7.11646423</v>
      </c>
      <c r="G41" s="18" t="n">
        <v>485.70462564</v>
      </c>
      <c r="H41" s="20" t="n">
        <v>5.88198378</v>
      </c>
      <c r="I41" s="18" t="n">
        <v>494.82889282</v>
      </c>
      <c r="J41" s="20" t="n">
        <v>4.13940864</v>
      </c>
      <c r="K41" s="18" t="n">
        <v>490.34030162</v>
      </c>
      <c r="L41" s="20" t="n">
        <v>4.03186764</v>
      </c>
      <c r="M41" s="18" t="s">
        <v>481</v>
      </c>
      <c r="N41" s="20" t="s">
        <v>481</v>
      </c>
      <c r="O41" s="18" t="s">
        <v>481</v>
      </c>
      <c r="P41" s="20" t="s">
        <v>481</v>
      </c>
      <c r="Q41" s="18" t="n">
        <v>394.70031876</v>
      </c>
      <c r="R41" s="20" t="n">
        <v>62.09586627</v>
      </c>
      <c r="S41" s="18" t="s">
        <v>481</v>
      </c>
      <c r="T41" s="20" t="s">
        <v>481</v>
      </c>
      <c r="U41" s="18" t="n">
        <v>350.60317208</v>
      </c>
      <c r="V41" s="20" t="n">
        <v>21.68916179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(1342.0/B46*100)</f>
        <v/>
      </c>
      <c r="D46" s="19" t="n">
        <v>21799</v>
      </c>
      <c r="E46" s="18" t="n">
        <v>369.30673055</v>
      </c>
      <c r="F46" s="20" t="n">
        <v>5.3970918</v>
      </c>
      <c r="G46" s="18" t="n">
        <v>366.20846026</v>
      </c>
      <c r="H46" s="20" t="n">
        <v>6.32575891</v>
      </c>
      <c r="I46" s="18" t="n">
        <v>402.56227379</v>
      </c>
      <c r="J46" s="20" t="n">
        <v>4.26710183</v>
      </c>
      <c r="K46" s="18" t="n">
        <v>425.69678324</v>
      </c>
      <c r="L46" s="20" t="n">
        <v>5.07016318</v>
      </c>
      <c r="M46" s="18" t="s">
        <v>481</v>
      </c>
      <c r="N46" s="20" t="s">
        <v>481</v>
      </c>
      <c r="O46" s="18" t="s">
        <v>481</v>
      </c>
      <c r="P46" s="20" t="s">
        <v>481</v>
      </c>
      <c r="Q46" s="18" t="s">
        <v>481</v>
      </c>
      <c r="R46" s="20" t="s">
        <v>481</v>
      </c>
      <c r="S46" s="18" t="s">
        <v>481</v>
      </c>
      <c r="T46" s="20" t="s">
        <v>481</v>
      </c>
      <c r="U46" s="18" t="n">
        <v>319.43153697</v>
      </c>
      <c r="V46" s="20" t="n">
        <v>7.19815593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545.41523752</v>
      </c>
      <c r="F48" s="20" t="n">
        <v>7.3942096</v>
      </c>
      <c r="G48" s="18" t="n">
        <v>559.63463884</v>
      </c>
      <c r="H48" s="20" t="n">
        <v>8.283406080000001</v>
      </c>
      <c r="I48" s="18" t="n">
        <v>564.67128421</v>
      </c>
      <c r="J48" s="20" t="n">
        <v>6.40306743</v>
      </c>
      <c r="K48" s="18" t="n">
        <v>583.56173635</v>
      </c>
      <c r="L48" s="20" t="n">
        <v>6.843368</v>
      </c>
      <c r="M48" s="18" t="s">
        <v>481</v>
      </c>
      <c r="N48" s="20" t="s">
        <v>481</v>
      </c>
      <c r="O48" s="18" t="s">
        <v>481</v>
      </c>
      <c r="P48" s="20" t="s">
        <v>481</v>
      </c>
      <c r="Q48" s="18" t="s">
        <v>481</v>
      </c>
      <c r="R48" s="20" t="s">
        <v>481</v>
      </c>
      <c r="S48" s="18" t="s">
        <v>481</v>
      </c>
      <c r="T48" s="20" t="s">
        <v>481</v>
      </c>
      <c r="U48" s="18" t="n">
        <v>504.19508308</v>
      </c>
      <c r="V48" s="20" t="n">
        <v>47.60626713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429.03004715</v>
      </c>
      <c r="F61" s="20" t="n">
        <v>4.51394429</v>
      </c>
      <c r="G61" s="18" t="n">
        <v>432.24658344</v>
      </c>
      <c r="H61" s="20" t="n">
        <v>6.46580594</v>
      </c>
      <c r="I61" s="18" t="n">
        <v>447.20159115</v>
      </c>
      <c r="J61" s="20" t="n">
        <v>4.66358883</v>
      </c>
      <c r="K61" s="18" t="n">
        <v>465.67261432</v>
      </c>
      <c r="L61" s="20" t="n">
        <v>3.72681598</v>
      </c>
      <c r="M61" s="18" t="s">
        <v>481</v>
      </c>
      <c r="N61" s="20" t="s">
        <v>481</v>
      </c>
      <c r="O61" s="18" t="s">
        <v>481</v>
      </c>
      <c r="P61" s="20" t="s">
        <v>481</v>
      </c>
      <c r="Q61" s="18" t="s">
        <v>481</v>
      </c>
      <c r="R61" s="20" t="s">
        <v>481</v>
      </c>
      <c r="S61" s="18" t="s">
        <v>481</v>
      </c>
      <c r="T61" s="20" t="s">
        <v>481</v>
      </c>
      <c r="U61" s="18" t="n">
        <v>330.13531894</v>
      </c>
      <c r="V61" s="20" t="n">
        <v>14.82553187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(98.0/B67*100)</f>
        <v/>
      </c>
      <c r="D67" s="19" t="n">
        <v>6873</v>
      </c>
      <c r="E67" s="18" t="n">
        <v>360.92575321</v>
      </c>
      <c r="F67" s="20" t="n">
        <v>6.03650202</v>
      </c>
      <c r="G67" s="18" t="n">
        <v>362.16897786</v>
      </c>
      <c r="H67" s="20" t="n">
        <v>5.30732043</v>
      </c>
      <c r="I67" s="18" t="n">
        <v>401.19707034</v>
      </c>
      <c r="J67" s="20" t="n">
        <v>4.05072027</v>
      </c>
      <c r="K67" s="18" t="n">
        <v>442.14681469</v>
      </c>
      <c r="L67" s="20" t="n">
        <v>3.798106</v>
      </c>
      <c r="M67" s="18" t="s">
        <v>481</v>
      </c>
      <c r="N67" s="20" t="s">
        <v>481</v>
      </c>
      <c r="O67" s="18" t="s">
        <v>481</v>
      </c>
      <c r="P67" s="20" t="s">
        <v>481</v>
      </c>
      <c r="Q67" s="18" t="s">
        <v>481</v>
      </c>
      <c r="R67" s="20" t="s">
        <v>481</v>
      </c>
      <c r="S67" s="18" t="s">
        <v>481</v>
      </c>
      <c r="T67" s="20" t="s">
        <v>481</v>
      </c>
      <c r="U67" s="18" t="n">
        <v>264.7670742</v>
      </c>
      <c r="V67" s="20" t="n">
        <v>10.89155763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504.45053055</v>
      </c>
      <c r="F70" s="20" t="n">
        <v>8.377518159999999</v>
      </c>
      <c r="G70" s="18" t="n">
        <v>499.0483439</v>
      </c>
      <c r="H70" s="20" t="n">
        <v>5.97998429</v>
      </c>
      <c r="I70" s="18" t="n">
        <v>507.57372227</v>
      </c>
      <c r="J70" s="20" t="n">
        <v>3.50203019</v>
      </c>
      <c r="K70" s="18" t="n">
        <v>544.91744928</v>
      </c>
      <c r="L70" s="20" t="n">
        <v>4.17087733</v>
      </c>
      <c r="M70" s="18" t="s">
        <v>481</v>
      </c>
      <c r="N70" s="20" t="s">
        <v>481</v>
      </c>
      <c r="O70" s="18" t="s">
        <v>481</v>
      </c>
      <c r="P70" s="20" t="s">
        <v>481</v>
      </c>
      <c r="Q70" s="18" t="s">
        <v>481</v>
      </c>
      <c r="R70" s="20" t="s">
        <v>481</v>
      </c>
      <c r="S70" s="18" t="s">
        <v>481</v>
      </c>
      <c r="T70" s="20" t="s">
        <v>481</v>
      </c>
      <c r="U70" s="18" t="n">
        <v>464.19974871</v>
      </c>
      <c r="V70" s="20" t="n">
        <v>11.63447684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728</v>
      </c>
    </row>
    <row customHeight="1" ht="30" r="4" spans="1:22">
      <c r="A4" s="6" t="n"/>
      <c r="B4" s="7" t="s">
        <v>462</v>
      </c>
      <c r="C4" s="7" t="s">
        <v>463</v>
      </c>
      <c r="D4" s="8" t="s">
        <v>462</v>
      </c>
      <c r="E4" s="9" t="s">
        <v>645</v>
      </c>
      <c r="F4" s="10" t="n"/>
      <c r="G4" s="9" t="s">
        <v>644</v>
      </c>
      <c r="H4" s="10" t="n"/>
      <c r="I4" s="9" t="s">
        <v>643</v>
      </c>
      <c r="J4" s="10" t="n"/>
      <c r="K4" s="9" t="s">
        <v>642</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500.65991325</v>
      </c>
      <c r="F7" s="20" t="n">
        <v>3.05321679</v>
      </c>
      <c r="G7" s="18" t="n">
        <v>511.05868339</v>
      </c>
      <c r="H7" s="20" t="n">
        <v>2.30950041</v>
      </c>
      <c r="I7" s="18" t="n">
        <v>509.26089037</v>
      </c>
      <c r="J7" s="20" t="n">
        <v>3.48131086</v>
      </c>
      <c r="K7" s="18" t="n">
        <v>467.78545279</v>
      </c>
      <c r="L7" s="20" t="n">
        <v>6.60970558</v>
      </c>
      <c r="M7" s="18" t="s">
        <v>481</v>
      </c>
      <c r="N7" s="20" t="s">
        <v>481</v>
      </c>
      <c r="O7" s="18" t="s">
        <v>481</v>
      </c>
      <c r="P7" s="20" t="s">
        <v>481</v>
      </c>
      <c r="Q7" s="18" t="s">
        <v>481</v>
      </c>
      <c r="R7" s="20" t="s">
        <v>481</v>
      </c>
      <c r="S7" s="18" t="s">
        <v>481</v>
      </c>
      <c r="T7" s="20" t="s">
        <v>481</v>
      </c>
      <c r="U7" s="18" t="n">
        <v>399.51363941</v>
      </c>
      <c r="V7" s="20" t="n">
        <v>9.62496801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(75.0/B9*100)</f>
        <v/>
      </c>
      <c r="D9" s="19" t="n">
        <v>5600</v>
      </c>
      <c r="E9" s="18" t="n">
        <v>524.48452836</v>
      </c>
      <c r="F9" s="20" t="n">
        <v>5.40637667</v>
      </c>
      <c r="G9" s="18" t="n">
        <v>551.53236904</v>
      </c>
      <c r="H9" s="20" t="n">
        <v>2.96342873</v>
      </c>
      <c r="I9" s="18" t="n">
        <v>566.51572001</v>
      </c>
      <c r="J9" s="20" t="n">
        <v>5.17844653</v>
      </c>
      <c r="K9" s="18" t="n">
        <v>527.3307435</v>
      </c>
      <c r="L9" s="20" t="n">
        <v>10.9142093</v>
      </c>
      <c r="M9" s="18" t="s">
        <v>481</v>
      </c>
      <c r="N9" s="20" t="s">
        <v>481</v>
      </c>
      <c r="O9" s="18" t="s">
        <v>481</v>
      </c>
      <c r="P9" s="20" t="s">
        <v>481</v>
      </c>
      <c r="Q9" s="18" t="n">
        <v>363.74174124</v>
      </c>
      <c r="R9" s="20" t="n">
        <v>33.3778787</v>
      </c>
      <c r="S9" s="18" t="s">
        <v>481</v>
      </c>
      <c r="T9" s="20" t="s">
        <v>481</v>
      </c>
      <c r="U9" s="18" t="n">
        <v>434.34054935</v>
      </c>
      <c r="V9" s="20" t="n">
        <v>15.53021439</v>
      </c>
    </row>
    <row r="10" spans="1:22">
      <c r="A10" s="15" t="s">
        <v>485</v>
      </c>
      <c r="B10" s="17" t="n">
        <v>13082</v>
      </c>
      <c r="C10" s="18">
        <f>(320.0/B10*100)</f>
        <v/>
      </c>
      <c r="D10" s="19" t="n">
        <v>12762</v>
      </c>
      <c r="E10" s="18" t="n">
        <v>534.90341468</v>
      </c>
      <c r="F10" s="20" t="n">
        <v>6.47213426</v>
      </c>
      <c r="G10" s="18" t="n">
        <v>536.3374575</v>
      </c>
      <c r="H10" s="20" t="n">
        <v>5.33747294</v>
      </c>
      <c r="I10" s="18" t="n">
        <v>544.17425947</v>
      </c>
      <c r="J10" s="20" t="n">
        <v>5.72147785</v>
      </c>
      <c r="K10" s="18" t="n">
        <v>501.33362473</v>
      </c>
      <c r="L10" s="20" t="n">
        <v>9.996920190000001</v>
      </c>
      <c r="M10" s="18" t="s">
        <v>481</v>
      </c>
      <c r="N10" s="20" t="s">
        <v>481</v>
      </c>
      <c r="O10" s="18" t="s">
        <v>481</v>
      </c>
      <c r="P10" s="20" t="s">
        <v>481</v>
      </c>
      <c r="Q10" s="18" t="s">
        <v>481</v>
      </c>
      <c r="R10" s="20" t="s">
        <v>481</v>
      </c>
      <c r="S10" s="18" t="s">
        <v>481</v>
      </c>
      <c r="T10" s="20" t="s">
        <v>481</v>
      </c>
      <c r="U10" s="18" t="n">
        <v>447.14787907</v>
      </c>
      <c r="V10" s="20" t="n">
        <v>21.05198533</v>
      </c>
    </row>
    <row r="11" spans="1:22">
      <c r="A11" s="15" t="s">
        <v>486</v>
      </c>
      <c r="B11" s="17" t="n">
        <v>7053</v>
      </c>
      <c r="C11" s="18">
        <f>(53.0/B11*100)</f>
        <v/>
      </c>
      <c r="D11" s="19" t="n">
        <v>7000</v>
      </c>
      <c r="E11" s="18" t="n">
        <v>422.13883591</v>
      </c>
      <c r="F11" s="20" t="n">
        <v>4.88655566</v>
      </c>
      <c r="G11" s="18" t="n">
        <v>441.16332011</v>
      </c>
      <c r="H11" s="20" t="n">
        <v>4.22337425</v>
      </c>
      <c r="I11" s="18" t="n">
        <v>437.57626807</v>
      </c>
      <c r="J11" s="20" t="n">
        <v>5.77927686</v>
      </c>
      <c r="K11" s="18" t="n">
        <v>409.64349741</v>
      </c>
      <c r="L11" s="20" t="n">
        <v>7.41859111</v>
      </c>
      <c r="M11" s="18" t="s">
        <v>481</v>
      </c>
      <c r="N11" s="20" t="s">
        <v>481</v>
      </c>
      <c r="O11" s="18" t="s">
        <v>481</v>
      </c>
      <c r="P11" s="20" t="s">
        <v>481</v>
      </c>
      <c r="Q11" s="18" t="s">
        <v>481</v>
      </c>
      <c r="R11" s="20" t="s">
        <v>481</v>
      </c>
      <c r="S11" s="18" t="s">
        <v>481</v>
      </c>
      <c r="T11" s="20" t="s">
        <v>481</v>
      </c>
      <c r="U11" s="18" t="n">
        <v>361.07030781</v>
      </c>
      <c r="V11" s="20" t="n">
        <v>16.8719006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476.96263396</v>
      </c>
      <c r="F23" s="20" t="n">
        <v>3.90205256</v>
      </c>
      <c r="G23" s="18" t="n">
        <v>488.81211667</v>
      </c>
      <c r="H23" s="20" t="n">
        <v>3.33000806</v>
      </c>
      <c r="I23" s="18" t="n">
        <v>494.03554277</v>
      </c>
      <c r="J23" s="20" t="n">
        <v>4.79094551</v>
      </c>
      <c r="K23" s="18" t="n">
        <v>469.72823102</v>
      </c>
      <c r="L23" s="20" t="n">
        <v>8.79346264</v>
      </c>
      <c r="M23" s="18" t="s">
        <v>481</v>
      </c>
      <c r="N23" s="20" t="s">
        <v>481</v>
      </c>
      <c r="O23" s="18" t="s">
        <v>481</v>
      </c>
      <c r="P23" s="20" t="s">
        <v>481</v>
      </c>
      <c r="Q23" s="18" t="s">
        <v>481</v>
      </c>
      <c r="R23" s="20" t="s">
        <v>481</v>
      </c>
      <c r="S23" s="18" t="s">
        <v>481</v>
      </c>
      <c r="T23" s="20" t="s">
        <v>481</v>
      </c>
      <c r="U23" s="18" t="n">
        <v>439.54537804</v>
      </c>
      <c r="V23" s="20" t="n">
        <v>13.39620997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501.61396654</v>
      </c>
      <c r="F29" s="20" t="n">
        <v>6.2235565</v>
      </c>
      <c r="G29" s="18" t="n">
        <v>519.52217208</v>
      </c>
      <c r="H29" s="20" t="n">
        <v>3.51970314</v>
      </c>
      <c r="I29" s="18" t="n">
        <v>527.57030559</v>
      </c>
      <c r="J29" s="20" t="n">
        <v>7.28762921</v>
      </c>
      <c r="K29" s="18" t="n">
        <v>475.18628965</v>
      </c>
      <c r="L29" s="20" t="n">
        <v>12.46688089</v>
      </c>
      <c r="M29" s="18" t="s">
        <v>481</v>
      </c>
      <c r="N29" s="20" t="s">
        <v>481</v>
      </c>
      <c r="O29" s="18" t="s">
        <v>481</v>
      </c>
      <c r="P29" s="20" t="s">
        <v>481</v>
      </c>
      <c r="Q29" s="18" t="n">
        <v>312.41250141</v>
      </c>
      <c r="R29" s="20" t="n">
        <v>62.61666854</v>
      </c>
      <c r="S29" s="18" t="s">
        <v>481</v>
      </c>
      <c r="T29" s="20" t="s">
        <v>481</v>
      </c>
      <c r="U29" s="18" t="n">
        <v>378.48356738</v>
      </c>
      <c r="V29" s="20" t="n">
        <v>22.19845478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480.63514246</v>
      </c>
      <c r="F32" s="20" t="n">
        <v>5.3143238</v>
      </c>
      <c r="G32" s="18" t="n">
        <v>483.21503163</v>
      </c>
      <c r="H32" s="20" t="n">
        <v>3.36075355</v>
      </c>
      <c r="I32" s="18" t="n">
        <v>498.92833574</v>
      </c>
      <c r="J32" s="20" t="n">
        <v>4.75873692</v>
      </c>
      <c r="K32" s="18" t="n">
        <v>490.0130956</v>
      </c>
      <c r="L32" s="20" t="n">
        <v>6.68325095</v>
      </c>
      <c r="M32" s="18" t="s">
        <v>481</v>
      </c>
      <c r="N32" s="20" t="s">
        <v>481</v>
      </c>
      <c r="O32" s="18" t="s">
        <v>481</v>
      </c>
      <c r="P32" s="20" t="s">
        <v>481</v>
      </c>
      <c r="Q32" s="18" t="s">
        <v>481</v>
      </c>
      <c r="R32" s="20" t="s">
        <v>481</v>
      </c>
      <c r="S32" s="18" t="s">
        <v>481</v>
      </c>
      <c r="T32" s="20" t="s">
        <v>481</v>
      </c>
      <c r="U32" s="18" t="n">
        <v>365.92354244</v>
      </c>
      <c r="V32" s="20" t="n">
        <v>28.27857293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447.08452828</v>
      </c>
      <c r="F34" s="20" t="n">
        <v>6.28561496</v>
      </c>
      <c r="G34" s="18" t="n">
        <v>449.58856676</v>
      </c>
      <c r="H34" s="20" t="n">
        <v>4.53396681</v>
      </c>
      <c r="I34" s="18" t="n">
        <v>453.28179735</v>
      </c>
      <c r="J34" s="20" t="n">
        <v>5.33895204</v>
      </c>
      <c r="K34" s="18" t="n">
        <v>437.35607296</v>
      </c>
      <c r="L34" s="20" t="n">
        <v>9.23881635</v>
      </c>
      <c r="M34" s="18" t="s">
        <v>481</v>
      </c>
      <c r="N34" s="20" t="s">
        <v>481</v>
      </c>
      <c r="O34" s="18" t="s">
        <v>481</v>
      </c>
      <c r="P34" s="20" t="s">
        <v>481</v>
      </c>
      <c r="Q34" s="18" t="n">
        <v>425.79595373</v>
      </c>
      <c r="R34" s="20" t="n">
        <v>68.66277131</v>
      </c>
      <c r="S34" s="18" t="s">
        <v>481</v>
      </c>
      <c r="T34" s="20" t="s">
        <v>481</v>
      </c>
      <c r="U34" s="18" t="n">
        <v>311.99987609</v>
      </c>
      <c r="V34" s="20" t="n">
        <v>21.05152565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(31.0/B36*100)</f>
        <v/>
      </c>
      <c r="D36" s="19" t="n">
        <v>6705</v>
      </c>
      <c r="E36" s="18" t="n">
        <v>457.47394634</v>
      </c>
      <c r="F36" s="20" t="n">
        <v>4.17855337</v>
      </c>
      <c r="G36" s="18" t="n">
        <v>476.72593388</v>
      </c>
      <c r="H36" s="20" t="n">
        <v>3.6239303</v>
      </c>
      <c r="I36" s="18" t="n">
        <v>477.17810588</v>
      </c>
      <c r="J36" s="20" t="n">
        <v>5.80265246</v>
      </c>
      <c r="K36" s="18" t="n">
        <v>458.78150803</v>
      </c>
      <c r="L36" s="20" t="n">
        <v>9.013582209999999</v>
      </c>
      <c r="M36" s="18" t="s">
        <v>481</v>
      </c>
      <c r="N36" s="20" t="s">
        <v>481</v>
      </c>
      <c r="O36" s="18" t="s">
        <v>481</v>
      </c>
      <c r="P36" s="20" t="s">
        <v>481</v>
      </c>
      <c r="Q36" s="18" t="s">
        <v>481</v>
      </c>
      <c r="R36" s="20" t="s">
        <v>481</v>
      </c>
      <c r="S36" s="18" t="s">
        <v>481</v>
      </c>
      <c r="T36" s="20" t="s">
        <v>481</v>
      </c>
      <c r="U36" s="18" t="n">
        <v>367.51990783</v>
      </c>
      <c r="V36" s="20" t="n">
        <v>22.74835607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483.16284555</v>
      </c>
      <c r="F41" s="20" t="n">
        <v>4.19556617</v>
      </c>
      <c r="G41" s="18" t="n">
        <v>494.02038936</v>
      </c>
      <c r="H41" s="20" t="n">
        <v>4.11399652</v>
      </c>
      <c r="I41" s="18" t="n">
        <v>494.76923992</v>
      </c>
      <c r="J41" s="20" t="n">
        <v>5.93183587</v>
      </c>
      <c r="K41" s="18" t="n">
        <v>468.99082982</v>
      </c>
      <c r="L41" s="20" t="n">
        <v>10.01947709</v>
      </c>
      <c r="M41" s="18" t="s">
        <v>481</v>
      </c>
      <c r="N41" s="20" t="s">
        <v>481</v>
      </c>
      <c r="O41" s="18" t="s">
        <v>481</v>
      </c>
      <c r="P41" s="20" t="s">
        <v>481</v>
      </c>
      <c r="Q41" s="18" t="n">
        <v>394.70031876</v>
      </c>
      <c r="R41" s="20" t="n">
        <v>62.09586627</v>
      </c>
      <c r="S41" s="18" t="s">
        <v>481</v>
      </c>
      <c r="T41" s="20" t="s">
        <v>481</v>
      </c>
      <c r="U41" s="18" t="n">
        <v>367.0944718</v>
      </c>
      <c r="V41" s="20" t="n">
        <v>24.84169958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(1342.0/B46*100)</f>
        <v/>
      </c>
      <c r="D46" s="19" t="n">
        <v>21799</v>
      </c>
      <c r="E46" s="18" t="n">
        <v>399.65371248</v>
      </c>
      <c r="F46" s="20" t="n">
        <v>4.46766367</v>
      </c>
      <c r="G46" s="18" t="n">
        <v>400.56190139</v>
      </c>
      <c r="H46" s="20" t="n">
        <v>4.41147796</v>
      </c>
      <c r="I46" s="18" t="n">
        <v>415.34743408</v>
      </c>
      <c r="J46" s="20" t="n">
        <v>6.26272817</v>
      </c>
      <c r="K46" s="18" t="n">
        <v>383.18915606</v>
      </c>
      <c r="L46" s="20" t="n">
        <v>6.25881249</v>
      </c>
      <c r="M46" s="18" t="s">
        <v>481</v>
      </c>
      <c r="N46" s="20" t="s">
        <v>481</v>
      </c>
      <c r="O46" s="18" t="s">
        <v>481</v>
      </c>
      <c r="P46" s="20" t="s">
        <v>481</v>
      </c>
      <c r="Q46" s="18" t="s">
        <v>481</v>
      </c>
      <c r="R46" s="20" t="s">
        <v>481</v>
      </c>
      <c r="S46" s="18" t="s">
        <v>481</v>
      </c>
      <c r="T46" s="20" t="s">
        <v>481</v>
      </c>
      <c r="U46" s="18" t="n">
        <v>326.55175068</v>
      </c>
      <c r="V46" s="20" t="n">
        <v>6.80309996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588.68161696</v>
      </c>
      <c r="F48" s="20" t="n">
        <v>7.35509539</v>
      </c>
      <c r="G48" s="18" t="n">
        <v>561.62105282</v>
      </c>
      <c r="H48" s="20" t="n">
        <v>6.1267027</v>
      </c>
      <c r="I48" s="18" t="n">
        <v>566.7811967</v>
      </c>
      <c r="J48" s="20" t="n">
        <v>8.019437549999999</v>
      </c>
      <c r="K48" s="18" t="n">
        <v>535.38417539</v>
      </c>
      <c r="L48" s="20" t="n">
        <v>11.08500489</v>
      </c>
      <c r="M48" s="18" t="s">
        <v>481</v>
      </c>
      <c r="N48" s="20" t="s">
        <v>481</v>
      </c>
      <c r="O48" s="18" t="s">
        <v>481</v>
      </c>
      <c r="P48" s="20" t="s">
        <v>481</v>
      </c>
      <c r="Q48" s="18" t="s">
        <v>481</v>
      </c>
      <c r="R48" s="20" t="s">
        <v>481</v>
      </c>
      <c r="S48" s="18" t="s">
        <v>481</v>
      </c>
      <c r="T48" s="20" t="s">
        <v>481</v>
      </c>
      <c r="U48" s="18" t="n">
        <v>513.45707196</v>
      </c>
      <c r="V48" s="20" t="n">
        <v>37.70267839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450.29304211</v>
      </c>
      <c r="F61" s="20" t="n">
        <v>4.47465316</v>
      </c>
      <c r="G61" s="18" t="n">
        <v>465.53313283</v>
      </c>
      <c r="H61" s="20" t="n">
        <v>3.82936952</v>
      </c>
      <c r="I61" s="18" t="n">
        <v>446.49825727</v>
      </c>
      <c r="J61" s="20" t="n">
        <v>4.24349836</v>
      </c>
      <c r="K61" s="18" t="n">
        <v>427.45568175</v>
      </c>
      <c r="L61" s="20" t="n">
        <v>5.55937547</v>
      </c>
      <c r="M61" s="18" t="s">
        <v>481</v>
      </c>
      <c r="N61" s="20" t="s">
        <v>481</v>
      </c>
      <c r="O61" s="18" t="s">
        <v>481</v>
      </c>
      <c r="P61" s="20" t="s">
        <v>481</v>
      </c>
      <c r="Q61" s="18" t="s">
        <v>481</v>
      </c>
      <c r="R61" s="20" t="s">
        <v>481</v>
      </c>
      <c r="S61" s="18" t="s">
        <v>481</v>
      </c>
      <c r="T61" s="20" t="s">
        <v>481</v>
      </c>
      <c r="U61" s="18" t="n">
        <v>347.59318599</v>
      </c>
      <c r="V61" s="20" t="n">
        <v>14.9364617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(98.0/B67*100)</f>
        <v/>
      </c>
      <c r="D67" s="19" t="n">
        <v>6873</v>
      </c>
      <c r="E67" s="18" t="n">
        <v>416.44514791</v>
      </c>
      <c r="F67" s="20" t="n">
        <v>4.38486153</v>
      </c>
      <c r="G67" s="18" t="n">
        <v>409.36106112</v>
      </c>
      <c r="H67" s="20" t="n">
        <v>3.80917408</v>
      </c>
      <c r="I67" s="18" t="n">
        <v>397.57618728</v>
      </c>
      <c r="J67" s="20" t="n">
        <v>4.74063842</v>
      </c>
      <c r="K67" s="18" t="n">
        <v>373.32834813</v>
      </c>
      <c r="L67" s="20" t="n">
        <v>7.49295565</v>
      </c>
      <c r="M67" s="18" t="s">
        <v>481</v>
      </c>
      <c r="N67" s="20" t="s">
        <v>481</v>
      </c>
      <c r="O67" s="18" t="s">
        <v>481</v>
      </c>
      <c r="P67" s="20" t="s">
        <v>481</v>
      </c>
      <c r="Q67" s="18" t="s">
        <v>481</v>
      </c>
      <c r="R67" s="20" t="s">
        <v>481</v>
      </c>
      <c r="S67" s="18" t="s">
        <v>481</v>
      </c>
      <c r="T67" s="20" t="s">
        <v>481</v>
      </c>
      <c r="U67" s="18" t="n">
        <v>280.08672345</v>
      </c>
      <c r="V67" s="20" t="n">
        <v>10.10593364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521.74731815</v>
      </c>
      <c r="F70" s="20" t="n">
        <v>5.31496942</v>
      </c>
      <c r="G70" s="18" t="n">
        <v>511.8513792</v>
      </c>
      <c r="H70" s="20" t="n">
        <v>3.445923</v>
      </c>
      <c r="I70" s="18" t="n">
        <v>518.76703754</v>
      </c>
      <c r="J70" s="20" t="n">
        <v>4.91862057</v>
      </c>
      <c r="K70" s="18" t="n">
        <v>513.79084799</v>
      </c>
      <c r="L70" s="20" t="n">
        <v>8.690887500000001</v>
      </c>
      <c r="M70" s="18" t="s">
        <v>481</v>
      </c>
      <c r="N70" s="20" t="s">
        <v>481</v>
      </c>
      <c r="O70" s="18" t="s">
        <v>481</v>
      </c>
      <c r="P70" s="20" t="s">
        <v>481</v>
      </c>
      <c r="Q70" s="18" t="s">
        <v>481</v>
      </c>
      <c r="R70" s="20" t="s">
        <v>481</v>
      </c>
      <c r="S70" s="18" t="s">
        <v>481</v>
      </c>
      <c r="T70" s="20" t="s">
        <v>481</v>
      </c>
      <c r="U70" s="18" t="n">
        <v>473.44377839</v>
      </c>
      <c r="V70" s="20" t="n">
        <v>11.45162485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729</v>
      </c>
    </row>
    <row customHeight="1" ht="30" r="4" spans="1:22">
      <c r="A4" s="6" t="n"/>
      <c r="B4" s="7" t="s">
        <v>462</v>
      </c>
      <c r="C4" s="7" t="s">
        <v>463</v>
      </c>
      <c r="D4" s="8" t="s">
        <v>462</v>
      </c>
      <c r="E4" s="9" t="s">
        <v>645</v>
      </c>
      <c r="F4" s="10" t="n"/>
      <c r="G4" s="9" t="s">
        <v>644</v>
      </c>
      <c r="H4" s="10" t="n"/>
      <c r="I4" s="9" t="s">
        <v>643</v>
      </c>
      <c r="J4" s="10" t="n"/>
      <c r="K4" s="9" t="s">
        <v>642</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524.46788141</v>
      </c>
      <c r="F7" s="20" t="n">
        <v>3.60382376</v>
      </c>
      <c r="G7" s="18" t="n">
        <v>515.76928801</v>
      </c>
      <c r="H7" s="20" t="n">
        <v>2.24407173</v>
      </c>
      <c r="I7" s="18" t="n">
        <v>488.19271682</v>
      </c>
      <c r="J7" s="20" t="n">
        <v>2.88893053</v>
      </c>
      <c r="K7" s="18" t="n">
        <v>453.40239665</v>
      </c>
      <c r="L7" s="20" t="n">
        <v>4.64673889</v>
      </c>
      <c r="M7" s="18" t="s">
        <v>481</v>
      </c>
      <c r="N7" s="20" t="s">
        <v>481</v>
      </c>
      <c r="O7" s="18" t="s">
        <v>481</v>
      </c>
      <c r="P7" s="20" t="s">
        <v>481</v>
      </c>
      <c r="Q7" s="18" t="s">
        <v>481</v>
      </c>
      <c r="R7" s="20" t="s">
        <v>481</v>
      </c>
      <c r="S7" s="18" t="s">
        <v>481</v>
      </c>
      <c r="T7" s="20" t="s">
        <v>481</v>
      </c>
      <c r="U7" s="18" t="n">
        <v>416.3811525</v>
      </c>
      <c r="V7" s="20" t="n">
        <v>9.717923170000001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(75.0/B9*100)</f>
        <v/>
      </c>
      <c r="D9" s="19" t="n">
        <v>5600</v>
      </c>
      <c r="E9" s="18" t="n">
        <v>547.88842015</v>
      </c>
      <c r="F9" s="20" t="n">
        <v>6.8997638</v>
      </c>
      <c r="G9" s="18" t="n">
        <v>561.24620351</v>
      </c>
      <c r="H9" s="20" t="n">
        <v>3.08147918</v>
      </c>
      <c r="I9" s="18" t="n">
        <v>527.14180017</v>
      </c>
      <c r="J9" s="20" t="n">
        <v>5.00702158</v>
      </c>
      <c r="K9" s="18" t="n">
        <v>493.34239724</v>
      </c>
      <c r="L9" s="20" t="n">
        <v>6.52121067</v>
      </c>
      <c r="M9" s="18" t="s">
        <v>481</v>
      </c>
      <c r="N9" s="20" t="s">
        <v>481</v>
      </c>
      <c r="O9" s="18" t="s">
        <v>481</v>
      </c>
      <c r="P9" s="20" t="s">
        <v>481</v>
      </c>
      <c r="Q9" s="18" t="n">
        <v>363.74174124</v>
      </c>
      <c r="R9" s="20" t="n">
        <v>33.3778787</v>
      </c>
      <c r="S9" s="18" t="s">
        <v>481</v>
      </c>
      <c r="T9" s="20" t="s">
        <v>481</v>
      </c>
      <c r="U9" s="18" t="n">
        <v>460.23306154</v>
      </c>
      <c r="V9" s="20" t="n">
        <v>17.61558244</v>
      </c>
    </row>
    <row r="10" spans="1:22">
      <c r="A10" s="15" t="s">
        <v>485</v>
      </c>
      <c r="B10" s="17" t="n">
        <v>13082</v>
      </c>
      <c r="C10" s="18">
        <f>(320.0/B10*100)</f>
        <v/>
      </c>
      <c r="D10" s="19" t="n">
        <v>12762</v>
      </c>
      <c r="E10" s="18" t="n">
        <v>548.92520901</v>
      </c>
      <c r="F10" s="20" t="n">
        <v>6.67128154</v>
      </c>
      <c r="G10" s="18" t="n">
        <v>540.92823204</v>
      </c>
      <c r="H10" s="20" t="n">
        <v>5.08911719</v>
      </c>
      <c r="I10" s="18" t="n">
        <v>520.93787005</v>
      </c>
      <c r="J10" s="20" t="n">
        <v>6.37110642</v>
      </c>
      <c r="K10" s="18" t="n">
        <v>504.91673911</v>
      </c>
      <c r="L10" s="20" t="n">
        <v>8.8353567</v>
      </c>
      <c r="M10" s="18" t="s">
        <v>481</v>
      </c>
      <c r="N10" s="20" t="s">
        <v>481</v>
      </c>
      <c r="O10" s="18" t="s">
        <v>481</v>
      </c>
      <c r="P10" s="20" t="s">
        <v>481</v>
      </c>
      <c r="Q10" s="18" t="s">
        <v>481</v>
      </c>
      <c r="R10" s="20" t="s">
        <v>481</v>
      </c>
      <c r="S10" s="18" t="s">
        <v>481</v>
      </c>
      <c r="T10" s="20" t="s">
        <v>481</v>
      </c>
      <c r="U10" s="18" t="n">
        <v>448.99929382</v>
      </c>
      <c r="V10" s="20" t="n">
        <v>17.5871455</v>
      </c>
    </row>
    <row r="11" spans="1:22">
      <c r="A11" s="15" t="s">
        <v>486</v>
      </c>
      <c r="B11" s="17" t="n">
        <v>7053</v>
      </c>
      <c r="C11" s="18">
        <f>(53.0/B11*100)</f>
        <v/>
      </c>
      <c r="D11" s="19" t="n">
        <v>7000</v>
      </c>
      <c r="E11" s="18" t="n">
        <v>438.90691451</v>
      </c>
      <c r="F11" s="20" t="n">
        <v>4.82300007</v>
      </c>
      <c r="G11" s="18" t="n">
        <v>440.74851872</v>
      </c>
      <c r="H11" s="20" t="n">
        <v>4.39965095</v>
      </c>
      <c r="I11" s="18" t="n">
        <v>414.88254369</v>
      </c>
      <c r="J11" s="20" t="n">
        <v>6.41772738</v>
      </c>
      <c r="K11" s="18" t="n">
        <v>406.73615007</v>
      </c>
      <c r="L11" s="20" t="n">
        <v>7.25972181</v>
      </c>
      <c r="M11" s="18" t="s">
        <v>481</v>
      </c>
      <c r="N11" s="20" t="s">
        <v>481</v>
      </c>
      <c r="O11" s="18" t="s">
        <v>481</v>
      </c>
      <c r="P11" s="20" t="s">
        <v>481</v>
      </c>
      <c r="Q11" s="18" t="s">
        <v>481</v>
      </c>
      <c r="R11" s="20" t="s">
        <v>481</v>
      </c>
      <c r="S11" s="18" t="s">
        <v>481</v>
      </c>
      <c r="T11" s="20" t="s">
        <v>481</v>
      </c>
      <c r="U11" s="18" t="n">
        <v>373.16481548</v>
      </c>
      <c r="V11" s="20" t="n">
        <v>14.23498242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478.12200983</v>
      </c>
      <c r="F23" s="20" t="n">
        <v>6.18273806</v>
      </c>
      <c r="G23" s="18" t="n">
        <v>491.04174797</v>
      </c>
      <c r="H23" s="20" t="n">
        <v>3.23904592</v>
      </c>
      <c r="I23" s="18" t="n">
        <v>484.36157325</v>
      </c>
      <c r="J23" s="20" t="n">
        <v>5.52093959</v>
      </c>
      <c r="K23" s="18" t="n">
        <v>465.85038745</v>
      </c>
      <c r="L23" s="20" t="n">
        <v>6.93092896</v>
      </c>
      <c r="M23" s="18" t="s">
        <v>481</v>
      </c>
      <c r="N23" s="20" t="s">
        <v>481</v>
      </c>
      <c r="O23" s="18" t="s">
        <v>481</v>
      </c>
      <c r="P23" s="20" t="s">
        <v>481</v>
      </c>
      <c r="Q23" s="18" t="s">
        <v>481</v>
      </c>
      <c r="R23" s="20" t="s">
        <v>481</v>
      </c>
      <c r="S23" s="18" t="s">
        <v>481</v>
      </c>
      <c r="T23" s="20" t="s">
        <v>481</v>
      </c>
      <c r="U23" s="18" t="n">
        <v>443.30322461</v>
      </c>
      <c r="V23" s="20" t="n">
        <v>12.75479019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530.73281953</v>
      </c>
      <c r="F29" s="20" t="n">
        <v>6.46892272</v>
      </c>
      <c r="G29" s="18" t="n">
        <v>524.29585489</v>
      </c>
      <c r="H29" s="20" t="n">
        <v>3.34691876</v>
      </c>
      <c r="I29" s="18" t="n">
        <v>482.35227354</v>
      </c>
      <c r="J29" s="20" t="n">
        <v>6.12322513</v>
      </c>
      <c r="K29" s="18" t="n">
        <v>450.89897131</v>
      </c>
      <c r="L29" s="20" t="n">
        <v>11.16156352</v>
      </c>
      <c r="M29" s="18" t="s">
        <v>481</v>
      </c>
      <c r="N29" s="20" t="s">
        <v>481</v>
      </c>
      <c r="O29" s="18" t="s">
        <v>481</v>
      </c>
      <c r="P29" s="20" t="s">
        <v>481</v>
      </c>
      <c r="Q29" s="18" t="n">
        <v>312.41250141</v>
      </c>
      <c r="R29" s="20" t="n">
        <v>62.61666854</v>
      </c>
      <c r="S29" s="18" t="s">
        <v>481</v>
      </c>
      <c r="T29" s="20" t="s">
        <v>481</v>
      </c>
      <c r="U29" s="18" t="n">
        <v>436.29126776</v>
      </c>
      <c r="V29" s="20" t="n">
        <v>20.75096583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488.16316924</v>
      </c>
      <c r="F32" s="20" t="n">
        <v>6.50386671</v>
      </c>
      <c r="G32" s="18" t="n">
        <v>489.80900856</v>
      </c>
      <c r="H32" s="20" t="n">
        <v>3.47464706</v>
      </c>
      <c r="I32" s="18" t="n">
        <v>481.3362201</v>
      </c>
      <c r="J32" s="20" t="n">
        <v>3.922851</v>
      </c>
      <c r="K32" s="18" t="n">
        <v>484.74740669</v>
      </c>
      <c r="L32" s="20" t="n">
        <v>7.09644134</v>
      </c>
      <c r="M32" s="18" t="s">
        <v>481</v>
      </c>
      <c r="N32" s="20" t="s">
        <v>481</v>
      </c>
      <c r="O32" s="18" t="s">
        <v>481</v>
      </c>
      <c r="P32" s="20" t="s">
        <v>481</v>
      </c>
      <c r="Q32" s="18" t="s">
        <v>481</v>
      </c>
      <c r="R32" s="20" t="s">
        <v>481</v>
      </c>
      <c r="S32" s="18" t="s">
        <v>481</v>
      </c>
      <c r="T32" s="20" t="s">
        <v>481</v>
      </c>
      <c r="U32" s="18" t="n">
        <v>365.27485475</v>
      </c>
      <c r="V32" s="20" t="n">
        <v>21.02828789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456.97694157</v>
      </c>
      <c r="F34" s="20" t="n">
        <v>6.26664319</v>
      </c>
      <c r="G34" s="18" t="n">
        <v>460.93174828</v>
      </c>
      <c r="H34" s="20" t="n">
        <v>4.73436977</v>
      </c>
      <c r="I34" s="18" t="n">
        <v>426.72168543</v>
      </c>
      <c r="J34" s="20" t="n">
        <v>4.7147232</v>
      </c>
      <c r="K34" s="18" t="n">
        <v>426.94150624</v>
      </c>
      <c r="L34" s="20" t="n">
        <v>7.10439037</v>
      </c>
      <c r="M34" s="18" t="s">
        <v>481</v>
      </c>
      <c r="N34" s="20" t="s">
        <v>481</v>
      </c>
      <c r="O34" s="18" t="s">
        <v>481</v>
      </c>
      <c r="P34" s="20" t="s">
        <v>481</v>
      </c>
      <c r="Q34" s="18" t="n">
        <v>425.79595373</v>
      </c>
      <c r="R34" s="20" t="n">
        <v>68.66277131</v>
      </c>
      <c r="S34" s="18" t="s">
        <v>481</v>
      </c>
      <c r="T34" s="20" t="s">
        <v>481</v>
      </c>
      <c r="U34" s="18" t="n">
        <v>324.32797897</v>
      </c>
      <c r="V34" s="20" t="n">
        <v>17.42760541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(31.0/B36*100)</f>
        <v/>
      </c>
      <c r="D36" s="19" t="n">
        <v>6705</v>
      </c>
      <c r="E36" s="18" t="n">
        <v>469.24735653</v>
      </c>
      <c r="F36" s="20" t="n">
        <v>4.3175111</v>
      </c>
      <c r="G36" s="18" t="n">
        <v>474.73682336</v>
      </c>
      <c r="H36" s="20" t="n">
        <v>3.43234526</v>
      </c>
      <c r="I36" s="18" t="n">
        <v>453.29850363</v>
      </c>
      <c r="J36" s="20" t="n">
        <v>7.67746464</v>
      </c>
      <c r="K36" s="18" t="n">
        <v>457.24080215</v>
      </c>
      <c r="L36" s="20" t="n">
        <v>6.96109806</v>
      </c>
      <c r="M36" s="18" t="s">
        <v>481</v>
      </c>
      <c r="N36" s="20" t="s">
        <v>481</v>
      </c>
      <c r="O36" s="18" t="s">
        <v>481</v>
      </c>
      <c r="P36" s="20" t="s">
        <v>481</v>
      </c>
      <c r="Q36" s="18" t="s">
        <v>481</v>
      </c>
      <c r="R36" s="20" t="s">
        <v>481</v>
      </c>
      <c r="S36" s="18" t="s">
        <v>481</v>
      </c>
      <c r="T36" s="20" t="s">
        <v>481</v>
      </c>
      <c r="U36" s="18" t="n">
        <v>366.26176828</v>
      </c>
      <c r="V36" s="20" t="n">
        <v>18.15871035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491.85681634</v>
      </c>
      <c r="F41" s="20" t="n">
        <v>5.204275</v>
      </c>
      <c r="G41" s="18" t="n">
        <v>493.66621304</v>
      </c>
      <c r="H41" s="20" t="n">
        <v>3.85168385</v>
      </c>
      <c r="I41" s="18" t="n">
        <v>488.33841397</v>
      </c>
      <c r="J41" s="20" t="n">
        <v>5.50258768</v>
      </c>
      <c r="K41" s="18" t="n">
        <v>467.11706071</v>
      </c>
      <c r="L41" s="20" t="n">
        <v>7.79095447</v>
      </c>
      <c r="M41" s="18" t="s">
        <v>481</v>
      </c>
      <c r="N41" s="20" t="s">
        <v>481</v>
      </c>
      <c r="O41" s="18" t="s">
        <v>481</v>
      </c>
      <c r="P41" s="20" t="s">
        <v>481</v>
      </c>
      <c r="Q41" s="18" t="n">
        <v>394.70031876</v>
      </c>
      <c r="R41" s="20" t="n">
        <v>62.09586627</v>
      </c>
      <c r="S41" s="18" t="s">
        <v>481</v>
      </c>
      <c r="T41" s="20" t="s">
        <v>481</v>
      </c>
      <c r="U41" s="18" t="n">
        <v>375.37297913</v>
      </c>
      <c r="V41" s="20" t="n">
        <v>20.37135961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(1342.0/B46*100)</f>
        <v/>
      </c>
      <c r="D46" s="19" t="n">
        <v>21799</v>
      </c>
      <c r="E46" s="18" t="n">
        <v>413.06083016</v>
      </c>
      <c r="F46" s="20" t="n">
        <v>5.22548078</v>
      </c>
      <c r="G46" s="18" t="n">
        <v>410.06861428</v>
      </c>
      <c r="H46" s="20" t="n">
        <v>3.86982323</v>
      </c>
      <c r="I46" s="18" t="n">
        <v>375.16280935</v>
      </c>
      <c r="J46" s="20" t="n">
        <v>5.8702928</v>
      </c>
      <c r="K46" s="18" t="n">
        <v>377.50976001</v>
      </c>
      <c r="L46" s="20" t="n">
        <v>7.0741226</v>
      </c>
      <c r="M46" s="18" t="s">
        <v>481</v>
      </c>
      <c r="N46" s="20" t="s">
        <v>481</v>
      </c>
      <c r="O46" s="18" t="s">
        <v>481</v>
      </c>
      <c r="P46" s="20" t="s">
        <v>481</v>
      </c>
      <c r="Q46" s="18" t="s">
        <v>481</v>
      </c>
      <c r="R46" s="20" t="s">
        <v>481</v>
      </c>
      <c r="S46" s="18" t="s">
        <v>481</v>
      </c>
      <c r="T46" s="20" t="s">
        <v>481</v>
      </c>
      <c r="U46" s="18" t="n">
        <v>325.11333351</v>
      </c>
      <c r="V46" s="20" t="n">
        <v>6.7340855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581.68952415</v>
      </c>
      <c r="F48" s="20" t="n">
        <v>8.227047199999999</v>
      </c>
      <c r="G48" s="18" t="n">
        <v>565.18804773</v>
      </c>
      <c r="H48" s="20" t="n">
        <v>6.03017825</v>
      </c>
      <c r="I48" s="18" t="n">
        <v>568.3803167900001</v>
      </c>
      <c r="J48" s="20" t="n">
        <v>7.73934753</v>
      </c>
      <c r="K48" s="18" t="n">
        <v>548.98180397</v>
      </c>
      <c r="L48" s="20" t="n">
        <v>10.18704537</v>
      </c>
      <c r="M48" s="18" t="s">
        <v>481</v>
      </c>
      <c r="N48" s="20" t="s">
        <v>481</v>
      </c>
      <c r="O48" s="18" t="s">
        <v>481</v>
      </c>
      <c r="P48" s="20" t="s">
        <v>481</v>
      </c>
      <c r="Q48" s="18" t="s">
        <v>481</v>
      </c>
      <c r="R48" s="20" t="s">
        <v>481</v>
      </c>
      <c r="S48" s="18" t="s">
        <v>481</v>
      </c>
      <c r="T48" s="20" t="s">
        <v>481</v>
      </c>
      <c r="U48" s="18" t="n">
        <v>501.39337044</v>
      </c>
      <c r="V48" s="20" t="n">
        <v>34.41459531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458.163767</v>
      </c>
      <c r="F61" s="20" t="n">
        <v>4.2723802</v>
      </c>
      <c r="G61" s="18" t="n">
        <v>466.06725295</v>
      </c>
      <c r="H61" s="20" t="n">
        <v>3.86965776</v>
      </c>
      <c r="I61" s="18" t="n">
        <v>440.45052327</v>
      </c>
      <c r="J61" s="20" t="n">
        <v>4.65434205</v>
      </c>
      <c r="K61" s="18" t="n">
        <v>436.71728063</v>
      </c>
      <c r="L61" s="20" t="n">
        <v>3.9299942</v>
      </c>
      <c r="M61" s="18" t="s">
        <v>481</v>
      </c>
      <c r="N61" s="20" t="s">
        <v>481</v>
      </c>
      <c r="O61" s="18" t="s">
        <v>481</v>
      </c>
      <c r="P61" s="20" t="s">
        <v>481</v>
      </c>
      <c r="Q61" s="18" t="s">
        <v>481</v>
      </c>
      <c r="R61" s="20" t="s">
        <v>481</v>
      </c>
      <c r="S61" s="18" t="s">
        <v>481</v>
      </c>
      <c r="T61" s="20" t="s">
        <v>481</v>
      </c>
      <c r="U61" s="18" t="n">
        <v>355.80253765</v>
      </c>
      <c r="V61" s="20" t="n">
        <v>13.77455774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(98.0/B67*100)</f>
        <v/>
      </c>
      <c r="D67" s="19" t="n">
        <v>6873</v>
      </c>
      <c r="E67" s="18" t="n">
        <v>392.07852668</v>
      </c>
      <c r="F67" s="20" t="n">
        <v>5.21234263</v>
      </c>
      <c r="G67" s="18" t="n">
        <v>411.27519656</v>
      </c>
      <c r="H67" s="20" t="n">
        <v>3.54401164</v>
      </c>
      <c r="I67" s="18" t="n">
        <v>415.62734328</v>
      </c>
      <c r="J67" s="20" t="n">
        <v>4.89486395</v>
      </c>
      <c r="K67" s="18" t="n">
        <v>372.07190363</v>
      </c>
      <c r="L67" s="20" t="n">
        <v>7.97929997</v>
      </c>
      <c r="M67" s="18" t="s">
        <v>481</v>
      </c>
      <c r="N67" s="20" t="s">
        <v>481</v>
      </c>
      <c r="O67" s="18" t="s">
        <v>481</v>
      </c>
      <c r="P67" s="20" t="s">
        <v>481</v>
      </c>
      <c r="Q67" s="18" t="s">
        <v>481</v>
      </c>
      <c r="R67" s="20" t="s">
        <v>481</v>
      </c>
      <c r="S67" s="18" t="s">
        <v>481</v>
      </c>
      <c r="T67" s="20" t="s">
        <v>481</v>
      </c>
      <c r="U67" s="18" t="n">
        <v>291.32308337</v>
      </c>
      <c r="V67" s="20" t="n">
        <v>10.92811563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531.67399505</v>
      </c>
      <c r="F70" s="20" t="n">
        <v>5.89540559</v>
      </c>
      <c r="G70" s="18" t="n">
        <v>514.42235827</v>
      </c>
      <c r="H70" s="20" t="n">
        <v>3.30467139</v>
      </c>
      <c r="I70" s="18" t="n">
        <v>508.68096358</v>
      </c>
      <c r="J70" s="20" t="n">
        <v>5.24281462</v>
      </c>
      <c r="K70" s="18" t="n">
        <v>510.34932759</v>
      </c>
      <c r="L70" s="20" t="n">
        <v>10.14868009</v>
      </c>
      <c r="M70" s="18" t="s">
        <v>481</v>
      </c>
      <c r="N70" s="20" t="s">
        <v>481</v>
      </c>
      <c r="O70" s="18" t="s">
        <v>481</v>
      </c>
      <c r="P70" s="20" t="s">
        <v>481</v>
      </c>
      <c r="Q70" s="18" t="s">
        <v>481</v>
      </c>
      <c r="R70" s="20" t="s">
        <v>481</v>
      </c>
      <c r="S70" s="18" t="s">
        <v>481</v>
      </c>
      <c r="T70" s="20" t="s">
        <v>481</v>
      </c>
      <c r="U70" s="18" t="n">
        <v>472.92102131</v>
      </c>
      <c r="V70" s="20" t="n">
        <v>9.13317252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730</v>
      </c>
    </row>
    <row customHeight="1" ht="30" r="4" spans="1:22">
      <c r="A4" s="6" t="n"/>
      <c r="B4" s="7" t="s">
        <v>462</v>
      </c>
      <c r="C4" s="7" t="s">
        <v>463</v>
      </c>
      <c r="D4" s="8" t="s">
        <v>462</v>
      </c>
      <c r="E4" s="9" t="s">
        <v>645</v>
      </c>
      <c r="F4" s="10" t="n"/>
      <c r="G4" s="9" t="s">
        <v>644</v>
      </c>
      <c r="H4" s="10" t="n"/>
      <c r="I4" s="9" t="s">
        <v>643</v>
      </c>
      <c r="J4" s="10" t="n"/>
      <c r="K4" s="9" t="s">
        <v>642</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465.32183665</v>
      </c>
      <c r="F7" s="20" t="n">
        <v>5.54730733</v>
      </c>
      <c r="G7" s="18" t="n">
        <v>491.97388685</v>
      </c>
      <c r="H7" s="20" t="n">
        <v>3.54876285</v>
      </c>
      <c r="I7" s="18" t="n">
        <v>511.47617146</v>
      </c>
      <c r="J7" s="20" t="n">
        <v>2.34190616</v>
      </c>
      <c r="K7" s="18" t="n">
        <v>516.26028467</v>
      </c>
      <c r="L7" s="20" t="n">
        <v>2.80984158</v>
      </c>
      <c r="M7" s="18" t="s">
        <v>481</v>
      </c>
      <c r="N7" s="20" t="s">
        <v>481</v>
      </c>
      <c r="O7" s="18" t="s">
        <v>481</v>
      </c>
      <c r="P7" s="20" t="s">
        <v>481</v>
      </c>
      <c r="Q7" s="18" t="s">
        <v>481</v>
      </c>
      <c r="R7" s="20" t="s">
        <v>481</v>
      </c>
      <c r="S7" s="18" t="s">
        <v>481</v>
      </c>
      <c r="T7" s="20" t="s">
        <v>481</v>
      </c>
      <c r="U7" s="18" t="n">
        <v>407.59770389</v>
      </c>
      <c r="V7" s="20" t="n">
        <v>8.215021780000001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(75.0/B9*100)</f>
        <v/>
      </c>
      <c r="D9" s="19" t="n">
        <v>5600</v>
      </c>
      <c r="E9" s="18" t="n">
        <v>492.78998078</v>
      </c>
      <c r="F9" s="20" t="n">
        <v>10.8229425</v>
      </c>
      <c r="G9" s="18" t="n">
        <v>522.16850284</v>
      </c>
      <c r="H9" s="20" t="n">
        <v>5.96655694</v>
      </c>
      <c r="I9" s="18" t="n">
        <v>550.90755453</v>
      </c>
      <c r="J9" s="20" t="n">
        <v>3.37434621</v>
      </c>
      <c r="K9" s="18" t="n">
        <v>558.42432763</v>
      </c>
      <c r="L9" s="20" t="n">
        <v>4.45436955</v>
      </c>
      <c r="M9" s="18" t="s">
        <v>481</v>
      </c>
      <c r="N9" s="20" t="s">
        <v>481</v>
      </c>
      <c r="O9" s="18" t="s">
        <v>481</v>
      </c>
      <c r="P9" s="20" t="s">
        <v>481</v>
      </c>
      <c r="Q9" s="18" t="n">
        <v>363.74174124</v>
      </c>
      <c r="R9" s="20" t="n">
        <v>33.3778787</v>
      </c>
      <c r="S9" s="18" t="s">
        <v>481</v>
      </c>
      <c r="T9" s="20" t="s">
        <v>481</v>
      </c>
      <c r="U9" s="18" t="n">
        <v>449.36303006</v>
      </c>
      <c r="V9" s="20" t="n">
        <v>15.5069252</v>
      </c>
    </row>
    <row r="10" spans="1:22">
      <c r="A10" s="15" t="s">
        <v>485</v>
      </c>
      <c r="B10" s="17" t="n">
        <v>13082</v>
      </c>
      <c r="C10" s="18">
        <f>(320.0/B10*100)</f>
        <v/>
      </c>
      <c r="D10" s="19" t="n">
        <v>12762</v>
      </c>
      <c r="E10" s="18" t="n">
        <v>515.21185711</v>
      </c>
      <c r="F10" s="20" t="n">
        <v>9.035947800000001</v>
      </c>
      <c r="G10" s="18" t="n">
        <v>522.43830666</v>
      </c>
      <c r="H10" s="20" t="n">
        <v>6.62749486</v>
      </c>
      <c r="I10" s="18" t="n">
        <v>541.0698251</v>
      </c>
      <c r="J10" s="20" t="n">
        <v>5.04420113</v>
      </c>
      <c r="K10" s="18" t="n">
        <v>540.61782168</v>
      </c>
      <c r="L10" s="20" t="n">
        <v>7.23549357</v>
      </c>
      <c r="M10" s="18" t="s">
        <v>481</v>
      </c>
      <c r="N10" s="20" t="s">
        <v>481</v>
      </c>
      <c r="O10" s="18" t="s">
        <v>481</v>
      </c>
      <c r="P10" s="20" t="s">
        <v>481</v>
      </c>
      <c r="Q10" s="18" t="s">
        <v>481</v>
      </c>
      <c r="R10" s="20" t="s">
        <v>481</v>
      </c>
      <c r="S10" s="18" t="s">
        <v>481</v>
      </c>
      <c r="T10" s="20" t="s">
        <v>481</v>
      </c>
      <c r="U10" s="18" t="n">
        <v>451.39594289</v>
      </c>
      <c r="V10" s="20" t="n">
        <v>19.86538621</v>
      </c>
    </row>
    <row r="11" spans="1:22">
      <c r="A11" s="15" t="s">
        <v>486</v>
      </c>
      <c r="B11" s="17" t="n">
        <v>7053</v>
      </c>
      <c r="C11" s="18">
        <f>(53.0/B11*100)</f>
        <v/>
      </c>
      <c r="D11" s="19" t="n">
        <v>7000</v>
      </c>
      <c r="E11" s="18" t="n">
        <v>402.9328333</v>
      </c>
      <c r="F11" s="20" t="n">
        <v>7.33462676</v>
      </c>
      <c r="G11" s="18" t="n">
        <v>412.27767817</v>
      </c>
      <c r="H11" s="20" t="n">
        <v>6.09633985</v>
      </c>
      <c r="I11" s="18" t="n">
        <v>432.23203942</v>
      </c>
      <c r="J11" s="20" t="n">
        <v>4.6545467</v>
      </c>
      <c r="K11" s="18" t="n">
        <v>450.39888736</v>
      </c>
      <c r="L11" s="20" t="n">
        <v>4.19752878</v>
      </c>
      <c r="M11" s="18" t="s">
        <v>481</v>
      </c>
      <c r="N11" s="20" t="s">
        <v>481</v>
      </c>
      <c r="O11" s="18" t="s">
        <v>481</v>
      </c>
      <c r="P11" s="20" t="s">
        <v>481</v>
      </c>
      <c r="Q11" s="18" t="s">
        <v>481</v>
      </c>
      <c r="R11" s="20" t="s">
        <v>481</v>
      </c>
      <c r="S11" s="18" t="s">
        <v>481</v>
      </c>
      <c r="T11" s="20" t="s">
        <v>481</v>
      </c>
      <c r="U11" s="18" t="n">
        <v>368.05592935</v>
      </c>
      <c r="V11" s="20" t="n">
        <v>15.43607308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457.09700407</v>
      </c>
      <c r="F23" s="20" t="n">
        <v>8.559331820000001</v>
      </c>
      <c r="G23" s="18" t="n">
        <v>465.32692511</v>
      </c>
      <c r="H23" s="20" t="n">
        <v>6.06353973</v>
      </c>
      <c r="I23" s="18" t="n">
        <v>485.54820024</v>
      </c>
      <c r="J23" s="20" t="n">
        <v>3.0134432</v>
      </c>
      <c r="K23" s="18" t="n">
        <v>494.69504585</v>
      </c>
      <c r="L23" s="20" t="n">
        <v>3.72566617</v>
      </c>
      <c r="M23" s="18" t="s">
        <v>481</v>
      </c>
      <c r="N23" s="20" t="s">
        <v>481</v>
      </c>
      <c r="O23" s="18" t="s">
        <v>481</v>
      </c>
      <c r="P23" s="20" t="s">
        <v>481</v>
      </c>
      <c r="Q23" s="18" t="s">
        <v>481</v>
      </c>
      <c r="R23" s="20" t="s">
        <v>481</v>
      </c>
      <c r="S23" s="18" t="s">
        <v>481</v>
      </c>
      <c r="T23" s="20" t="s">
        <v>481</v>
      </c>
      <c r="U23" s="18" t="n">
        <v>441.13387194</v>
      </c>
      <c r="V23" s="20" t="n">
        <v>10.89829409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475.67871801</v>
      </c>
      <c r="F29" s="20" t="n">
        <v>10.94660223</v>
      </c>
      <c r="G29" s="18" t="n">
        <v>475.92743897</v>
      </c>
      <c r="H29" s="20" t="n">
        <v>9.124198059999999</v>
      </c>
      <c r="I29" s="18" t="n">
        <v>514.17803939</v>
      </c>
      <c r="J29" s="20" t="n">
        <v>4.00817115</v>
      </c>
      <c r="K29" s="18" t="n">
        <v>528.2842325300001</v>
      </c>
      <c r="L29" s="20" t="n">
        <v>4.27455171</v>
      </c>
      <c r="M29" s="18" t="s">
        <v>481</v>
      </c>
      <c r="N29" s="20" t="s">
        <v>481</v>
      </c>
      <c r="O29" s="18" t="s">
        <v>481</v>
      </c>
      <c r="P29" s="20" t="s">
        <v>481</v>
      </c>
      <c r="Q29" s="18" t="n">
        <v>312.41250141</v>
      </c>
      <c r="R29" s="20" t="n">
        <v>62.61666854</v>
      </c>
      <c r="S29" s="18" t="s">
        <v>481</v>
      </c>
      <c r="T29" s="20" t="s">
        <v>481</v>
      </c>
      <c r="U29" s="18" t="n">
        <v>413.68239227</v>
      </c>
      <c r="V29" s="20" t="n">
        <v>23.73827479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466.3776343</v>
      </c>
      <c r="F32" s="20" t="n">
        <v>6.24691113</v>
      </c>
      <c r="G32" s="18" t="n">
        <v>479.53071062</v>
      </c>
      <c r="H32" s="20" t="n">
        <v>6.32525287</v>
      </c>
      <c r="I32" s="18" t="n">
        <v>487.15605487</v>
      </c>
      <c r="J32" s="20" t="n">
        <v>3.79483445</v>
      </c>
      <c r="K32" s="18" t="n">
        <v>495.95920743</v>
      </c>
      <c r="L32" s="20" t="n">
        <v>3.68391978</v>
      </c>
      <c r="M32" s="18" t="s">
        <v>481</v>
      </c>
      <c r="N32" s="20" t="s">
        <v>481</v>
      </c>
      <c r="O32" s="18" t="s">
        <v>481</v>
      </c>
      <c r="P32" s="20" t="s">
        <v>481</v>
      </c>
      <c r="Q32" s="18" t="s">
        <v>481</v>
      </c>
      <c r="R32" s="20" t="s">
        <v>481</v>
      </c>
      <c r="S32" s="18" t="s">
        <v>481</v>
      </c>
      <c r="T32" s="20" t="s">
        <v>481</v>
      </c>
      <c r="U32" s="18" t="n">
        <v>388.86244039</v>
      </c>
      <c r="V32" s="20" t="n">
        <v>21.70389726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421.09018173</v>
      </c>
      <c r="F34" s="20" t="n">
        <v>7.6100291</v>
      </c>
      <c r="G34" s="18" t="n">
        <v>430.79099201</v>
      </c>
      <c r="H34" s="20" t="n">
        <v>5.67713374</v>
      </c>
      <c r="I34" s="18" t="n">
        <v>448.02344734</v>
      </c>
      <c r="J34" s="20" t="n">
        <v>4.40811714</v>
      </c>
      <c r="K34" s="18" t="n">
        <v>472.43522347</v>
      </c>
      <c r="L34" s="20" t="n">
        <v>6.00562329</v>
      </c>
      <c r="M34" s="18" t="s">
        <v>481</v>
      </c>
      <c r="N34" s="20" t="s">
        <v>481</v>
      </c>
      <c r="O34" s="18" t="s">
        <v>481</v>
      </c>
      <c r="P34" s="20" t="s">
        <v>481</v>
      </c>
      <c r="Q34" s="18" t="n">
        <v>425.79595373</v>
      </c>
      <c r="R34" s="20" t="n">
        <v>68.66277131</v>
      </c>
      <c r="S34" s="18" t="s">
        <v>481</v>
      </c>
      <c r="T34" s="20" t="s">
        <v>481</v>
      </c>
      <c r="U34" s="18" t="n">
        <v>306.58215931</v>
      </c>
      <c r="V34" s="20" t="n">
        <v>18.73411354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(31.0/B36*100)</f>
        <v/>
      </c>
      <c r="D36" s="19" t="n">
        <v>6705</v>
      </c>
      <c r="E36" s="18" t="n">
        <v>448.65014521</v>
      </c>
      <c r="F36" s="20" t="n">
        <v>5.79243757</v>
      </c>
      <c r="G36" s="18" t="n">
        <v>453.14584043</v>
      </c>
      <c r="H36" s="20" t="n">
        <v>6.91661419</v>
      </c>
      <c r="I36" s="18" t="n">
        <v>471.85936736</v>
      </c>
      <c r="J36" s="20" t="n">
        <v>3.73723202</v>
      </c>
      <c r="K36" s="18" t="n">
        <v>473.65756431</v>
      </c>
      <c r="L36" s="20" t="n">
        <v>3.93682088</v>
      </c>
      <c r="M36" s="18" t="s">
        <v>481</v>
      </c>
      <c r="N36" s="20" t="s">
        <v>481</v>
      </c>
      <c r="O36" s="18" t="s">
        <v>481</v>
      </c>
      <c r="P36" s="20" t="s">
        <v>481</v>
      </c>
      <c r="Q36" s="18" t="s">
        <v>481</v>
      </c>
      <c r="R36" s="20" t="s">
        <v>481</v>
      </c>
      <c r="S36" s="18" t="s">
        <v>481</v>
      </c>
      <c r="T36" s="20" t="s">
        <v>481</v>
      </c>
      <c r="U36" s="18" t="n">
        <v>384.15726365</v>
      </c>
      <c r="V36" s="20" t="n">
        <v>22.48230245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479.53454259</v>
      </c>
      <c r="F41" s="20" t="n">
        <v>6.78286841</v>
      </c>
      <c r="G41" s="18" t="n">
        <v>479.16372289</v>
      </c>
      <c r="H41" s="20" t="n">
        <v>5.89064795</v>
      </c>
      <c r="I41" s="18" t="n">
        <v>494.61283345</v>
      </c>
      <c r="J41" s="20" t="n">
        <v>4.1331033</v>
      </c>
      <c r="K41" s="18" t="n">
        <v>493.22041751</v>
      </c>
      <c r="L41" s="20" t="n">
        <v>4.16879631</v>
      </c>
      <c r="M41" s="18" t="s">
        <v>481</v>
      </c>
      <c r="N41" s="20" t="s">
        <v>481</v>
      </c>
      <c r="O41" s="18" t="s">
        <v>481</v>
      </c>
      <c r="P41" s="20" t="s">
        <v>481</v>
      </c>
      <c r="Q41" s="18" t="n">
        <v>394.70031876</v>
      </c>
      <c r="R41" s="20" t="n">
        <v>62.09586627</v>
      </c>
      <c r="S41" s="18" t="s">
        <v>481</v>
      </c>
      <c r="T41" s="20" t="s">
        <v>481</v>
      </c>
      <c r="U41" s="18" t="n">
        <v>374.05455741</v>
      </c>
      <c r="V41" s="20" t="n">
        <v>20.40196878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(1342.0/B46*100)</f>
        <v/>
      </c>
      <c r="D46" s="19" t="n">
        <v>21799</v>
      </c>
      <c r="E46" s="18" t="n">
        <v>373.99590089</v>
      </c>
      <c r="F46" s="20" t="n">
        <v>5.33262428</v>
      </c>
      <c r="G46" s="18" t="n">
        <v>365.64415859</v>
      </c>
      <c r="H46" s="20" t="n">
        <v>7.21586963</v>
      </c>
      <c r="I46" s="18" t="n">
        <v>400.12228711</v>
      </c>
      <c r="J46" s="20" t="n">
        <v>4.26500585</v>
      </c>
      <c r="K46" s="18" t="n">
        <v>424.89932534</v>
      </c>
      <c r="L46" s="20" t="n">
        <v>4.8693972</v>
      </c>
      <c r="M46" s="18" t="s">
        <v>481</v>
      </c>
      <c r="N46" s="20" t="s">
        <v>481</v>
      </c>
      <c r="O46" s="18" t="s">
        <v>481</v>
      </c>
      <c r="P46" s="20" t="s">
        <v>481</v>
      </c>
      <c r="Q46" s="18" t="s">
        <v>481</v>
      </c>
      <c r="R46" s="20" t="s">
        <v>481</v>
      </c>
      <c r="S46" s="18" t="s">
        <v>481</v>
      </c>
      <c r="T46" s="20" t="s">
        <v>481</v>
      </c>
      <c r="U46" s="18" t="n">
        <v>324.19352995</v>
      </c>
      <c r="V46" s="20" t="n">
        <v>7.00272156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532.84304247</v>
      </c>
      <c r="F48" s="20" t="n">
        <v>9.08545256</v>
      </c>
      <c r="G48" s="18" t="n">
        <v>542.71844792</v>
      </c>
      <c r="H48" s="20" t="n">
        <v>8.176334300000001</v>
      </c>
      <c r="I48" s="18" t="n">
        <v>565.23446182</v>
      </c>
      <c r="J48" s="20" t="n">
        <v>6.59566106</v>
      </c>
      <c r="K48" s="18" t="n">
        <v>592.45529859</v>
      </c>
      <c r="L48" s="20" t="n">
        <v>6.69782431</v>
      </c>
      <c r="M48" s="18" t="s">
        <v>481</v>
      </c>
      <c r="N48" s="20" t="s">
        <v>481</v>
      </c>
      <c r="O48" s="18" t="s">
        <v>481</v>
      </c>
      <c r="P48" s="20" t="s">
        <v>481</v>
      </c>
      <c r="Q48" s="18" t="s">
        <v>481</v>
      </c>
      <c r="R48" s="20" t="s">
        <v>481</v>
      </c>
      <c r="S48" s="18" t="s">
        <v>481</v>
      </c>
      <c r="T48" s="20" t="s">
        <v>481</v>
      </c>
      <c r="U48" s="18" t="n">
        <v>499.97713946</v>
      </c>
      <c r="V48" s="20" t="n">
        <v>33.76861851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432.14538029</v>
      </c>
      <c r="F61" s="20" t="n">
        <v>4.78605431</v>
      </c>
      <c r="G61" s="18" t="n">
        <v>429.84949967</v>
      </c>
      <c r="H61" s="20" t="n">
        <v>6.19023029</v>
      </c>
      <c r="I61" s="18" t="n">
        <v>454.37449307</v>
      </c>
      <c r="J61" s="20" t="n">
        <v>4.78754191</v>
      </c>
      <c r="K61" s="18" t="n">
        <v>468.04270555</v>
      </c>
      <c r="L61" s="20" t="n">
        <v>3.83678166</v>
      </c>
      <c r="M61" s="18" t="s">
        <v>481</v>
      </c>
      <c r="N61" s="20" t="s">
        <v>481</v>
      </c>
      <c r="O61" s="18" t="s">
        <v>481</v>
      </c>
      <c r="P61" s="20" t="s">
        <v>481</v>
      </c>
      <c r="Q61" s="18" t="s">
        <v>481</v>
      </c>
      <c r="R61" s="20" t="s">
        <v>481</v>
      </c>
      <c r="S61" s="18" t="s">
        <v>481</v>
      </c>
      <c r="T61" s="20" t="s">
        <v>481</v>
      </c>
      <c r="U61" s="18" t="n">
        <v>347.339598</v>
      </c>
      <c r="V61" s="20" t="n">
        <v>13.25616909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(98.0/B67*100)</f>
        <v/>
      </c>
      <c r="D67" s="19" t="n">
        <v>6873</v>
      </c>
      <c r="E67" s="18" t="n">
        <v>357.8420474</v>
      </c>
      <c r="F67" s="20" t="n">
        <v>6.29196886</v>
      </c>
      <c r="G67" s="18" t="n">
        <v>359.98447812</v>
      </c>
      <c r="H67" s="20" t="n">
        <v>4.58690175</v>
      </c>
      <c r="I67" s="18" t="n">
        <v>411.96795186</v>
      </c>
      <c r="J67" s="20" t="n">
        <v>3.60469014</v>
      </c>
      <c r="K67" s="18" t="n">
        <v>447.87742564</v>
      </c>
      <c r="L67" s="20" t="n">
        <v>4.28353702</v>
      </c>
      <c r="M67" s="18" t="s">
        <v>481</v>
      </c>
      <c r="N67" s="20" t="s">
        <v>481</v>
      </c>
      <c r="O67" s="18" t="s">
        <v>481</v>
      </c>
      <c r="P67" s="20" t="s">
        <v>481</v>
      </c>
      <c r="Q67" s="18" t="s">
        <v>481</v>
      </c>
      <c r="R67" s="20" t="s">
        <v>481</v>
      </c>
      <c r="S67" s="18" t="s">
        <v>481</v>
      </c>
      <c r="T67" s="20" t="s">
        <v>481</v>
      </c>
      <c r="U67" s="18" t="n">
        <v>289.28095113</v>
      </c>
      <c r="V67" s="20" t="n">
        <v>10.63767546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506.94269913</v>
      </c>
      <c r="F70" s="20" t="n">
        <v>8.033201460000001</v>
      </c>
      <c r="G70" s="18" t="n">
        <v>495.96639522</v>
      </c>
      <c r="H70" s="20" t="n">
        <v>5.17498392</v>
      </c>
      <c r="I70" s="18" t="n">
        <v>515.03514496</v>
      </c>
      <c r="J70" s="20" t="n">
        <v>3.38483673</v>
      </c>
      <c r="K70" s="18" t="n">
        <v>542.93429525</v>
      </c>
      <c r="L70" s="20" t="n">
        <v>4.67307476</v>
      </c>
      <c r="M70" s="18" t="s">
        <v>481</v>
      </c>
      <c r="N70" s="20" t="s">
        <v>481</v>
      </c>
      <c r="O70" s="18" t="s">
        <v>481</v>
      </c>
      <c r="P70" s="20" t="s">
        <v>481</v>
      </c>
      <c r="Q70" s="18" t="s">
        <v>481</v>
      </c>
      <c r="R70" s="20" t="s">
        <v>481</v>
      </c>
      <c r="S70" s="18" t="s">
        <v>481</v>
      </c>
      <c r="T70" s="20" t="s">
        <v>481</v>
      </c>
      <c r="U70" s="18" t="n">
        <v>464.6286544</v>
      </c>
      <c r="V70" s="20" t="n">
        <v>10.1797857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731</v>
      </c>
    </row>
    <row customHeight="1" ht="30" r="4" spans="1:22">
      <c r="A4" s="6" t="n"/>
      <c r="B4" s="7" t="s">
        <v>462</v>
      </c>
      <c r="C4" s="7" t="s">
        <v>463</v>
      </c>
      <c r="D4" s="8" t="s">
        <v>462</v>
      </c>
      <c r="E4" s="9" t="s">
        <v>645</v>
      </c>
      <c r="F4" s="10" t="n"/>
      <c r="G4" s="9" t="s">
        <v>644</v>
      </c>
      <c r="H4" s="10" t="n"/>
      <c r="I4" s="9" t="s">
        <v>643</v>
      </c>
      <c r="J4" s="10" t="n"/>
      <c r="K4" s="9" t="s">
        <v>642</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506.73625104</v>
      </c>
      <c r="F7" s="20" t="n">
        <v>3.9011977</v>
      </c>
      <c r="G7" s="18" t="n">
        <v>513.80222366</v>
      </c>
      <c r="H7" s="20" t="n">
        <v>2.11021322</v>
      </c>
      <c r="I7" s="18" t="n">
        <v>477.24001739</v>
      </c>
      <c r="J7" s="20" t="n">
        <v>4.38853403</v>
      </c>
      <c r="K7" s="18" t="n">
        <v>451.42314468</v>
      </c>
      <c r="L7" s="20" t="n">
        <v>8.38773183</v>
      </c>
      <c r="M7" s="18" t="s">
        <v>481</v>
      </c>
      <c r="N7" s="20" t="s">
        <v>481</v>
      </c>
      <c r="O7" s="18" t="s">
        <v>481</v>
      </c>
      <c r="P7" s="20" t="s">
        <v>481</v>
      </c>
      <c r="Q7" s="18" t="s">
        <v>481</v>
      </c>
      <c r="R7" s="20" t="s">
        <v>481</v>
      </c>
      <c r="S7" s="18" t="s">
        <v>481</v>
      </c>
      <c r="T7" s="20" t="s">
        <v>481</v>
      </c>
      <c r="U7" s="18" t="n">
        <v>406.28542709</v>
      </c>
      <c r="V7" s="20" t="n">
        <v>8.643308680000001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(75.0/B9*100)</f>
        <v/>
      </c>
      <c r="D9" s="19" t="n">
        <v>5600</v>
      </c>
      <c r="E9" s="18" t="n">
        <v>529.76598936</v>
      </c>
      <c r="F9" s="20" t="n">
        <v>7.09459898</v>
      </c>
      <c r="G9" s="18" t="n">
        <v>553.50582344</v>
      </c>
      <c r="H9" s="20" t="n">
        <v>2.92296897</v>
      </c>
      <c r="I9" s="18" t="n">
        <v>537.17718969</v>
      </c>
      <c r="J9" s="20" t="n">
        <v>8.836081289999999</v>
      </c>
      <c r="K9" s="18" t="n">
        <v>511.99092846</v>
      </c>
      <c r="L9" s="20" t="n">
        <v>14.42288965</v>
      </c>
      <c r="M9" s="18" t="s">
        <v>481</v>
      </c>
      <c r="N9" s="20" t="s">
        <v>481</v>
      </c>
      <c r="O9" s="18" t="s">
        <v>481</v>
      </c>
      <c r="P9" s="20" t="s">
        <v>481</v>
      </c>
      <c r="Q9" s="18" t="n">
        <v>363.74174124</v>
      </c>
      <c r="R9" s="20" t="n">
        <v>33.3778787</v>
      </c>
      <c r="S9" s="18" t="s">
        <v>481</v>
      </c>
      <c r="T9" s="20" t="s">
        <v>481</v>
      </c>
      <c r="U9" s="18" t="n">
        <v>442.93749569</v>
      </c>
      <c r="V9" s="20" t="n">
        <v>16.75965625</v>
      </c>
    </row>
    <row r="10" spans="1:22">
      <c r="A10" s="15" t="s">
        <v>485</v>
      </c>
      <c r="B10" s="17" t="n">
        <v>13082</v>
      </c>
      <c r="C10" s="18">
        <f>(320.0/B10*100)</f>
        <v/>
      </c>
      <c r="D10" s="19" t="n">
        <v>12762</v>
      </c>
      <c r="E10" s="18" t="n">
        <v>536.91847593</v>
      </c>
      <c r="F10" s="20" t="n">
        <v>7.35639245</v>
      </c>
      <c r="G10" s="18" t="n">
        <v>542.43345448</v>
      </c>
      <c r="H10" s="20" t="n">
        <v>4.6899679</v>
      </c>
      <c r="I10" s="18" t="n">
        <v>506.62102687</v>
      </c>
      <c r="J10" s="20" t="n">
        <v>7.76078405</v>
      </c>
      <c r="K10" s="18" t="n">
        <v>480.53258978</v>
      </c>
      <c r="L10" s="20" t="n">
        <v>13.48608643</v>
      </c>
      <c r="M10" s="18" t="s">
        <v>481</v>
      </c>
      <c r="N10" s="20" t="s">
        <v>481</v>
      </c>
      <c r="O10" s="18" t="s">
        <v>481</v>
      </c>
      <c r="P10" s="20" t="s">
        <v>481</v>
      </c>
      <c r="Q10" s="18" t="s">
        <v>481</v>
      </c>
      <c r="R10" s="20" t="s">
        <v>481</v>
      </c>
      <c r="S10" s="18" t="s">
        <v>481</v>
      </c>
      <c r="T10" s="20" t="s">
        <v>481</v>
      </c>
      <c r="U10" s="18" t="n">
        <v>445.22625741</v>
      </c>
      <c r="V10" s="20" t="n">
        <v>19.70103515</v>
      </c>
    </row>
    <row r="11" spans="1:22">
      <c r="A11" s="15" t="s">
        <v>486</v>
      </c>
      <c r="B11" s="17" t="n">
        <v>7053</v>
      </c>
      <c r="C11" s="18">
        <f>(53.0/B11*100)</f>
        <v/>
      </c>
      <c r="D11" s="19" t="n">
        <v>7000</v>
      </c>
      <c r="E11" s="18" t="n">
        <v>440.32532667</v>
      </c>
      <c r="F11" s="20" t="n">
        <v>5.45539853</v>
      </c>
      <c r="G11" s="18" t="n">
        <v>445.18560894</v>
      </c>
      <c r="H11" s="20" t="n">
        <v>4.10586958</v>
      </c>
      <c r="I11" s="18" t="n">
        <v>408.2468985</v>
      </c>
      <c r="J11" s="20" t="n">
        <v>5.84657745</v>
      </c>
      <c r="K11" s="18" t="n">
        <v>383.49561755</v>
      </c>
      <c r="L11" s="20" t="n">
        <v>9.19740344</v>
      </c>
      <c r="M11" s="18" t="s">
        <v>481</v>
      </c>
      <c r="N11" s="20" t="s">
        <v>481</v>
      </c>
      <c r="O11" s="18" t="s">
        <v>481</v>
      </c>
      <c r="P11" s="20" t="s">
        <v>481</v>
      </c>
      <c r="Q11" s="18" t="s">
        <v>481</v>
      </c>
      <c r="R11" s="20" t="s">
        <v>481</v>
      </c>
      <c r="S11" s="18" t="s">
        <v>481</v>
      </c>
      <c r="T11" s="20" t="s">
        <v>481</v>
      </c>
      <c r="U11" s="18" t="n">
        <v>364.28703386</v>
      </c>
      <c r="V11" s="20" t="n">
        <v>14.44326279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476.81638137</v>
      </c>
      <c r="F23" s="20" t="n">
        <v>5.12263557</v>
      </c>
      <c r="G23" s="18" t="n">
        <v>491.14894554</v>
      </c>
      <c r="H23" s="20" t="n">
        <v>3.12869564</v>
      </c>
      <c r="I23" s="18" t="n">
        <v>479.11726702</v>
      </c>
      <c r="J23" s="20" t="n">
        <v>4.29326206</v>
      </c>
      <c r="K23" s="18" t="n">
        <v>456.85966815</v>
      </c>
      <c r="L23" s="20" t="n">
        <v>8.71766884</v>
      </c>
      <c r="M23" s="18" t="s">
        <v>481</v>
      </c>
      <c r="N23" s="20" t="s">
        <v>481</v>
      </c>
      <c r="O23" s="18" t="s">
        <v>481</v>
      </c>
      <c r="P23" s="20" t="s">
        <v>481</v>
      </c>
      <c r="Q23" s="18" t="s">
        <v>481</v>
      </c>
      <c r="R23" s="20" t="s">
        <v>481</v>
      </c>
      <c r="S23" s="18" t="s">
        <v>481</v>
      </c>
      <c r="T23" s="20" t="s">
        <v>481</v>
      </c>
      <c r="U23" s="18" t="n">
        <v>442.03279077</v>
      </c>
      <c r="V23" s="20" t="n">
        <v>11.86897696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504.10411259</v>
      </c>
      <c r="F29" s="20" t="n">
        <v>6.28575413</v>
      </c>
      <c r="G29" s="18" t="n">
        <v>521.70250569</v>
      </c>
      <c r="H29" s="20" t="n">
        <v>2.98830983</v>
      </c>
      <c r="I29" s="18" t="n">
        <v>485.92911842</v>
      </c>
      <c r="J29" s="20" t="n">
        <v>9.02793494</v>
      </c>
      <c r="K29" s="18" t="n">
        <v>455.65362648</v>
      </c>
      <c r="L29" s="20" t="n">
        <v>19.66448333</v>
      </c>
      <c r="M29" s="18" t="s">
        <v>481</v>
      </c>
      <c r="N29" s="20" t="s">
        <v>481</v>
      </c>
      <c r="O29" s="18" t="s">
        <v>481</v>
      </c>
      <c r="P29" s="20" t="s">
        <v>481</v>
      </c>
      <c r="Q29" s="18" t="n">
        <v>312.41250141</v>
      </c>
      <c r="R29" s="20" t="n">
        <v>62.61666854</v>
      </c>
      <c r="S29" s="18" t="s">
        <v>481</v>
      </c>
      <c r="T29" s="20" t="s">
        <v>481</v>
      </c>
      <c r="U29" s="18" t="n">
        <v>394.65185226</v>
      </c>
      <c r="V29" s="20" t="n">
        <v>23.07777864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482.01883044</v>
      </c>
      <c r="F32" s="20" t="n">
        <v>6.55544143</v>
      </c>
      <c r="G32" s="18" t="n">
        <v>487.93348928</v>
      </c>
      <c r="H32" s="20" t="n">
        <v>3.22580507</v>
      </c>
      <c r="I32" s="18" t="n">
        <v>487.78284594</v>
      </c>
      <c r="J32" s="20" t="n">
        <v>5.07035293</v>
      </c>
      <c r="K32" s="18" t="n">
        <v>480.32400295</v>
      </c>
      <c r="L32" s="20" t="n">
        <v>7.48332373</v>
      </c>
      <c r="M32" s="18" t="s">
        <v>481</v>
      </c>
      <c r="N32" s="20" t="s">
        <v>481</v>
      </c>
      <c r="O32" s="18" t="s">
        <v>481</v>
      </c>
      <c r="P32" s="20" t="s">
        <v>481</v>
      </c>
      <c r="Q32" s="18" t="s">
        <v>481</v>
      </c>
      <c r="R32" s="20" t="s">
        <v>481</v>
      </c>
      <c r="S32" s="18" t="s">
        <v>481</v>
      </c>
      <c r="T32" s="20" t="s">
        <v>481</v>
      </c>
      <c r="U32" s="18" t="n">
        <v>395.20372868</v>
      </c>
      <c r="V32" s="20" t="n">
        <v>20.55903285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427.05579066</v>
      </c>
      <c r="F34" s="20" t="n">
        <v>7.2383688</v>
      </c>
      <c r="G34" s="18" t="n">
        <v>458.47634086</v>
      </c>
      <c r="H34" s="20" t="n">
        <v>4.59517712</v>
      </c>
      <c r="I34" s="18" t="n">
        <v>438.45373145</v>
      </c>
      <c r="J34" s="20" t="n">
        <v>5.70459422</v>
      </c>
      <c r="K34" s="18" t="n">
        <v>431.957949</v>
      </c>
      <c r="L34" s="20" t="n">
        <v>12.59860062</v>
      </c>
      <c r="M34" s="18" t="s">
        <v>481</v>
      </c>
      <c r="N34" s="20" t="s">
        <v>481</v>
      </c>
      <c r="O34" s="18" t="s">
        <v>481</v>
      </c>
      <c r="P34" s="20" t="s">
        <v>481</v>
      </c>
      <c r="Q34" s="18" t="n">
        <v>425.79595373</v>
      </c>
      <c r="R34" s="20" t="n">
        <v>68.66277131</v>
      </c>
      <c r="S34" s="18" t="s">
        <v>481</v>
      </c>
      <c r="T34" s="20" t="s">
        <v>481</v>
      </c>
      <c r="U34" s="18" t="n">
        <v>324.80425213</v>
      </c>
      <c r="V34" s="20" t="n">
        <v>16.08683384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(31.0/B36*100)</f>
        <v/>
      </c>
      <c r="D36" s="19" t="n">
        <v>6705</v>
      </c>
      <c r="E36" s="18" t="n">
        <v>461.98048709</v>
      </c>
      <c r="F36" s="20" t="n">
        <v>4.68854257</v>
      </c>
      <c r="G36" s="18" t="n">
        <v>476.65242984</v>
      </c>
      <c r="H36" s="20" t="n">
        <v>3.36158373</v>
      </c>
      <c r="I36" s="18" t="n">
        <v>458.17169898</v>
      </c>
      <c r="J36" s="20" t="n">
        <v>5.87524866</v>
      </c>
      <c r="K36" s="18" t="n">
        <v>453.05328985</v>
      </c>
      <c r="L36" s="20" t="n">
        <v>9.33419501</v>
      </c>
      <c r="M36" s="18" t="s">
        <v>481</v>
      </c>
      <c r="N36" s="20" t="s">
        <v>481</v>
      </c>
      <c r="O36" s="18" t="s">
        <v>481</v>
      </c>
      <c r="P36" s="20" t="s">
        <v>481</v>
      </c>
      <c r="Q36" s="18" t="s">
        <v>481</v>
      </c>
      <c r="R36" s="20" t="s">
        <v>481</v>
      </c>
      <c r="S36" s="18" t="s">
        <v>481</v>
      </c>
      <c r="T36" s="20" t="s">
        <v>481</v>
      </c>
      <c r="U36" s="18" t="n">
        <v>369.71059986</v>
      </c>
      <c r="V36" s="20" t="n">
        <v>14.48514353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482.41017389</v>
      </c>
      <c r="F41" s="20" t="n">
        <v>4.89972802</v>
      </c>
      <c r="G41" s="18" t="n">
        <v>497.84028585</v>
      </c>
      <c r="H41" s="20" t="n">
        <v>3.84793555</v>
      </c>
      <c r="I41" s="18" t="n">
        <v>465.96185528</v>
      </c>
      <c r="J41" s="20" t="n">
        <v>7.32105269</v>
      </c>
      <c r="K41" s="18" t="n">
        <v>463.66471925</v>
      </c>
      <c r="L41" s="20" t="n">
        <v>14.44278435</v>
      </c>
      <c r="M41" s="18" t="s">
        <v>481</v>
      </c>
      <c r="N41" s="20" t="s">
        <v>481</v>
      </c>
      <c r="O41" s="18" t="s">
        <v>481</v>
      </c>
      <c r="P41" s="20" t="s">
        <v>481</v>
      </c>
      <c r="Q41" s="18" t="n">
        <v>394.70031876</v>
      </c>
      <c r="R41" s="20" t="n">
        <v>62.09586627</v>
      </c>
      <c r="S41" s="18" t="s">
        <v>481</v>
      </c>
      <c r="T41" s="20" t="s">
        <v>481</v>
      </c>
      <c r="U41" s="18" t="n">
        <v>365.37061431</v>
      </c>
      <c r="V41" s="20" t="n">
        <v>21.04837722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(1342.0/B46*100)</f>
        <v/>
      </c>
      <c r="D46" s="19" t="n">
        <v>21799</v>
      </c>
      <c r="E46" s="18" t="n">
        <v>402.65013509</v>
      </c>
      <c r="F46" s="20" t="n">
        <v>5.19686002</v>
      </c>
      <c r="G46" s="18" t="n">
        <v>410.05274381</v>
      </c>
      <c r="H46" s="20" t="n">
        <v>3.93110648</v>
      </c>
      <c r="I46" s="18" t="n">
        <v>380.31959028</v>
      </c>
      <c r="J46" s="20" t="n">
        <v>5.71283758</v>
      </c>
      <c r="K46" s="18" t="n">
        <v>367.87199485</v>
      </c>
      <c r="L46" s="20" t="n">
        <v>7.25722458</v>
      </c>
      <c r="M46" s="18" t="s">
        <v>481</v>
      </c>
      <c r="N46" s="20" t="s">
        <v>481</v>
      </c>
      <c r="O46" s="18" t="s">
        <v>481</v>
      </c>
      <c r="P46" s="20" t="s">
        <v>481</v>
      </c>
      <c r="Q46" s="18" t="s">
        <v>481</v>
      </c>
      <c r="R46" s="20" t="s">
        <v>481</v>
      </c>
      <c r="S46" s="18" t="s">
        <v>481</v>
      </c>
      <c r="T46" s="20" t="s">
        <v>481</v>
      </c>
      <c r="U46" s="18" t="n">
        <v>324.18316096</v>
      </c>
      <c r="V46" s="20" t="n">
        <v>6.73932061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583.48095944</v>
      </c>
      <c r="F48" s="20" t="n">
        <v>10.13142831</v>
      </c>
      <c r="G48" s="18" t="n">
        <v>570.89983593</v>
      </c>
      <c r="H48" s="20" t="n">
        <v>6.34293413</v>
      </c>
      <c r="I48" s="18" t="n">
        <v>561.9178877000001</v>
      </c>
      <c r="J48" s="20" t="n">
        <v>6.36481708</v>
      </c>
      <c r="K48" s="18" t="n">
        <v>529.07118798</v>
      </c>
      <c r="L48" s="20" t="n">
        <v>10.88141399</v>
      </c>
      <c r="M48" s="18" t="s">
        <v>481</v>
      </c>
      <c r="N48" s="20" t="s">
        <v>481</v>
      </c>
      <c r="O48" s="18" t="s">
        <v>481</v>
      </c>
      <c r="P48" s="20" t="s">
        <v>481</v>
      </c>
      <c r="Q48" s="18" t="s">
        <v>481</v>
      </c>
      <c r="R48" s="20" t="s">
        <v>481</v>
      </c>
      <c r="S48" s="18" t="s">
        <v>481</v>
      </c>
      <c r="T48" s="20" t="s">
        <v>481</v>
      </c>
      <c r="U48" s="18" t="n">
        <v>491.863891</v>
      </c>
      <c r="V48" s="20" t="n">
        <v>42.61425527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448.00438143</v>
      </c>
      <c r="F61" s="20" t="n">
        <v>5.87745576</v>
      </c>
      <c r="G61" s="18" t="n">
        <v>464.49149571</v>
      </c>
      <c r="H61" s="20" t="n">
        <v>3.73210859</v>
      </c>
      <c r="I61" s="18" t="n">
        <v>444.58692521</v>
      </c>
      <c r="J61" s="20" t="n">
        <v>4.01341584</v>
      </c>
      <c r="K61" s="18" t="n">
        <v>413.93979378</v>
      </c>
      <c r="L61" s="20" t="n">
        <v>6.83537103</v>
      </c>
      <c r="M61" s="18" t="s">
        <v>481</v>
      </c>
      <c r="N61" s="20" t="s">
        <v>481</v>
      </c>
      <c r="O61" s="18" t="s">
        <v>481</v>
      </c>
      <c r="P61" s="20" t="s">
        <v>481</v>
      </c>
      <c r="Q61" s="18" t="s">
        <v>481</v>
      </c>
      <c r="R61" s="20" t="s">
        <v>481</v>
      </c>
      <c r="S61" s="18" t="s">
        <v>481</v>
      </c>
      <c r="T61" s="20" t="s">
        <v>481</v>
      </c>
      <c r="U61" s="18" t="n">
        <v>365.31751131</v>
      </c>
      <c r="V61" s="20" t="n">
        <v>13.97838124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(98.0/B67*100)</f>
        <v/>
      </c>
      <c r="D67" s="19" t="n">
        <v>6873</v>
      </c>
      <c r="E67" s="18" t="n">
        <v>406.05993714</v>
      </c>
      <c r="F67" s="20" t="n">
        <v>5.56558536</v>
      </c>
      <c r="G67" s="18" t="n">
        <v>419.35295222</v>
      </c>
      <c r="H67" s="20" t="n">
        <v>3.39180601</v>
      </c>
      <c r="I67" s="18" t="n">
        <v>376.42914177</v>
      </c>
      <c r="J67" s="20" t="n">
        <v>4.35798589</v>
      </c>
      <c r="K67" s="18" t="n">
        <v>366.62833704</v>
      </c>
      <c r="L67" s="20" t="n">
        <v>9.12447072</v>
      </c>
      <c r="M67" s="18" t="s">
        <v>481</v>
      </c>
      <c r="N67" s="20" t="s">
        <v>481</v>
      </c>
      <c r="O67" s="18" t="s">
        <v>481</v>
      </c>
      <c r="P67" s="20" t="s">
        <v>481</v>
      </c>
      <c r="Q67" s="18" t="s">
        <v>481</v>
      </c>
      <c r="R67" s="20" t="s">
        <v>481</v>
      </c>
      <c r="S67" s="18" t="s">
        <v>481</v>
      </c>
      <c r="T67" s="20" t="s">
        <v>481</v>
      </c>
      <c r="U67" s="18" t="n">
        <v>288.340358</v>
      </c>
      <c r="V67" s="20" t="n">
        <v>9.8593267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527.00852968</v>
      </c>
      <c r="F70" s="20" t="n">
        <v>6.08823367</v>
      </c>
      <c r="G70" s="18" t="n">
        <v>516.82929887</v>
      </c>
      <c r="H70" s="20" t="n">
        <v>3.64449346</v>
      </c>
      <c r="I70" s="18" t="n">
        <v>509.14445105</v>
      </c>
      <c r="J70" s="20" t="n">
        <v>4.27770149</v>
      </c>
      <c r="K70" s="18" t="n">
        <v>512.61529864</v>
      </c>
      <c r="L70" s="20" t="n">
        <v>6.92752134</v>
      </c>
      <c r="M70" s="18" t="s">
        <v>481</v>
      </c>
      <c r="N70" s="20" t="s">
        <v>481</v>
      </c>
      <c r="O70" s="18" t="s">
        <v>481</v>
      </c>
      <c r="P70" s="20" t="s">
        <v>481</v>
      </c>
      <c r="Q70" s="18" t="s">
        <v>481</v>
      </c>
      <c r="R70" s="20" t="s">
        <v>481</v>
      </c>
      <c r="S70" s="18" t="s">
        <v>481</v>
      </c>
      <c r="T70" s="20" t="s">
        <v>481</v>
      </c>
      <c r="U70" s="18" t="n">
        <v>472.8433765</v>
      </c>
      <c r="V70" s="20" t="n">
        <v>10.72786303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732</v>
      </c>
    </row>
    <row customHeight="1" ht="30" r="4" spans="1:22">
      <c r="A4" s="6" t="n"/>
      <c r="B4" s="7" t="s">
        <v>462</v>
      </c>
      <c r="C4" s="7" t="s">
        <v>463</v>
      </c>
      <c r="D4" s="8" t="s">
        <v>462</v>
      </c>
      <c r="E4" s="9" t="s">
        <v>645</v>
      </c>
      <c r="F4" s="10" t="n"/>
      <c r="G4" s="9" t="s">
        <v>644</v>
      </c>
      <c r="H4" s="10" t="n"/>
      <c r="I4" s="9" t="s">
        <v>643</v>
      </c>
      <c r="J4" s="10" t="n"/>
      <c r="K4" s="9" t="s">
        <v>642</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461.00277295</v>
      </c>
      <c r="F7" s="20" t="n">
        <v>6.52315206</v>
      </c>
      <c r="G7" s="18" t="n">
        <v>501.4300598</v>
      </c>
      <c r="H7" s="20" t="n">
        <v>4.17311711</v>
      </c>
      <c r="I7" s="18" t="n">
        <v>510.31390197</v>
      </c>
      <c r="J7" s="20" t="n">
        <v>2.64509057</v>
      </c>
      <c r="K7" s="18" t="n">
        <v>511.31890235</v>
      </c>
      <c r="L7" s="20" t="n">
        <v>2.23886083</v>
      </c>
      <c r="M7" s="18" t="s">
        <v>481</v>
      </c>
      <c r="N7" s="20" t="s">
        <v>481</v>
      </c>
      <c r="O7" s="18" t="s">
        <v>481</v>
      </c>
      <c r="P7" s="20" t="s">
        <v>481</v>
      </c>
      <c r="Q7" s="18" t="s">
        <v>481</v>
      </c>
      <c r="R7" s="20" t="s">
        <v>481</v>
      </c>
      <c r="S7" s="18" t="s">
        <v>481</v>
      </c>
      <c r="T7" s="20" t="s">
        <v>481</v>
      </c>
      <c r="U7" s="18" t="n">
        <v>403.58531752</v>
      </c>
      <c r="V7" s="20" t="n">
        <v>8.68413848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(75.0/B9*100)</f>
        <v/>
      </c>
      <c r="D9" s="19" t="n">
        <v>5600</v>
      </c>
      <c r="E9" s="18" t="n">
        <v>485.96612007</v>
      </c>
      <c r="F9" s="20" t="n">
        <v>12.11879516</v>
      </c>
      <c r="G9" s="18" t="n">
        <v>538.0461226899999</v>
      </c>
      <c r="H9" s="20" t="n">
        <v>9.374755629999999</v>
      </c>
      <c r="I9" s="18" t="n">
        <v>554.07999172</v>
      </c>
      <c r="J9" s="20" t="n">
        <v>3.63806712</v>
      </c>
      <c r="K9" s="18" t="n">
        <v>548.4431695</v>
      </c>
      <c r="L9" s="20" t="n">
        <v>3.54000112</v>
      </c>
      <c r="M9" s="18" t="s">
        <v>481</v>
      </c>
      <c r="N9" s="20" t="s">
        <v>481</v>
      </c>
      <c r="O9" s="18" t="s">
        <v>481</v>
      </c>
      <c r="P9" s="20" t="s">
        <v>481</v>
      </c>
      <c r="Q9" s="18" t="n">
        <v>363.74174124</v>
      </c>
      <c r="R9" s="20" t="n">
        <v>33.3778787</v>
      </c>
      <c r="S9" s="18" t="s">
        <v>481</v>
      </c>
      <c r="T9" s="20" t="s">
        <v>481</v>
      </c>
      <c r="U9" s="18" t="n">
        <v>439.82999325</v>
      </c>
      <c r="V9" s="20" t="n">
        <v>18.83940346</v>
      </c>
    </row>
    <row r="10" spans="1:22">
      <c r="A10" s="15" t="s">
        <v>485</v>
      </c>
      <c r="B10" s="17" t="n">
        <v>13082</v>
      </c>
      <c r="C10" s="18">
        <f>(320.0/B10*100)</f>
        <v/>
      </c>
      <c r="D10" s="19" t="n">
        <v>12762</v>
      </c>
      <c r="E10" s="18" t="n">
        <v>506.88034617</v>
      </c>
      <c r="F10" s="20" t="n">
        <v>8.7273678</v>
      </c>
      <c r="G10" s="18" t="n">
        <v>534.34517335</v>
      </c>
      <c r="H10" s="20" t="n">
        <v>7.91596865</v>
      </c>
      <c r="I10" s="18" t="n">
        <v>540.46253167</v>
      </c>
      <c r="J10" s="20" t="n">
        <v>5.23443386</v>
      </c>
      <c r="K10" s="18" t="n">
        <v>535.07490697</v>
      </c>
      <c r="L10" s="20" t="n">
        <v>6.21243922</v>
      </c>
      <c r="M10" s="18" t="s">
        <v>481</v>
      </c>
      <c r="N10" s="20" t="s">
        <v>481</v>
      </c>
      <c r="O10" s="18" t="s">
        <v>481</v>
      </c>
      <c r="P10" s="20" t="s">
        <v>481</v>
      </c>
      <c r="Q10" s="18" t="s">
        <v>481</v>
      </c>
      <c r="R10" s="20" t="s">
        <v>481</v>
      </c>
      <c r="S10" s="18" t="s">
        <v>481</v>
      </c>
      <c r="T10" s="20" t="s">
        <v>481</v>
      </c>
      <c r="U10" s="18" t="n">
        <v>452.98231898</v>
      </c>
      <c r="V10" s="20" t="n">
        <v>19.82101151</v>
      </c>
    </row>
    <row r="11" spans="1:22">
      <c r="A11" s="15" t="s">
        <v>486</v>
      </c>
      <c r="B11" s="17" t="n">
        <v>7053</v>
      </c>
      <c r="C11" s="18">
        <f>(53.0/B11*100)</f>
        <v/>
      </c>
      <c r="D11" s="19" t="n">
        <v>7000</v>
      </c>
      <c r="E11" s="18" t="n">
        <v>394.14441281</v>
      </c>
      <c r="F11" s="20" t="n">
        <v>6.77728438</v>
      </c>
      <c r="G11" s="18" t="n">
        <v>424.85115023</v>
      </c>
      <c r="H11" s="20" t="n">
        <v>7.2410858</v>
      </c>
      <c r="I11" s="18" t="n">
        <v>433.43709491</v>
      </c>
      <c r="J11" s="20" t="n">
        <v>4.81666797</v>
      </c>
      <c r="K11" s="18" t="n">
        <v>442.85044974</v>
      </c>
      <c r="L11" s="20" t="n">
        <v>4.23697337</v>
      </c>
      <c r="M11" s="18" t="s">
        <v>481</v>
      </c>
      <c r="N11" s="20" t="s">
        <v>481</v>
      </c>
      <c r="O11" s="18" t="s">
        <v>481</v>
      </c>
      <c r="P11" s="20" t="s">
        <v>481</v>
      </c>
      <c r="Q11" s="18" t="s">
        <v>481</v>
      </c>
      <c r="R11" s="20" t="s">
        <v>481</v>
      </c>
      <c r="S11" s="18" t="s">
        <v>481</v>
      </c>
      <c r="T11" s="20" t="s">
        <v>481</v>
      </c>
      <c r="U11" s="18" t="n">
        <v>348.01839285</v>
      </c>
      <c r="V11" s="20" t="n">
        <v>15.16815406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(222.0/B23*100)</f>
        <v/>
      </c>
      <c r="D23" s="19" t="n">
        <v>11361</v>
      </c>
      <c r="E23" s="18" t="n">
        <v>463.9096374</v>
      </c>
      <c r="F23" s="20" t="n">
        <v>8.63979739</v>
      </c>
      <c r="G23" s="18" t="n">
        <v>468.39928522</v>
      </c>
      <c r="H23" s="20" t="n">
        <v>7.22365877</v>
      </c>
      <c r="I23" s="18" t="n">
        <v>489.2776792</v>
      </c>
      <c r="J23" s="20" t="n">
        <v>3.75574446</v>
      </c>
      <c r="K23" s="18" t="n">
        <v>486.97381449</v>
      </c>
      <c r="L23" s="20" t="n">
        <v>3.52565706</v>
      </c>
      <c r="M23" s="18" t="s">
        <v>481</v>
      </c>
      <c r="N23" s="20" t="s">
        <v>481</v>
      </c>
      <c r="O23" s="18" t="s">
        <v>481</v>
      </c>
      <c r="P23" s="20" t="s">
        <v>481</v>
      </c>
      <c r="Q23" s="18" t="s">
        <v>481</v>
      </c>
      <c r="R23" s="20" t="s">
        <v>481</v>
      </c>
      <c r="S23" s="18" t="s">
        <v>481</v>
      </c>
      <c r="T23" s="20" t="s">
        <v>481</v>
      </c>
      <c r="U23" s="18" t="n">
        <v>438.32824141</v>
      </c>
      <c r="V23" s="20" t="n">
        <v>13.57991641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477.89146292</v>
      </c>
      <c r="F29" s="20" t="n">
        <v>11.19417542</v>
      </c>
      <c r="G29" s="18" t="n">
        <v>488.27842659</v>
      </c>
      <c r="H29" s="20" t="n">
        <v>10.92415916</v>
      </c>
      <c r="I29" s="18" t="n">
        <v>520.96851803</v>
      </c>
      <c r="J29" s="20" t="n">
        <v>4.23907491</v>
      </c>
      <c r="K29" s="18" t="n">
        <v>517.27422391</v>
      </c>
      <c r="L29" s="20" t="n">
        <v>4.0322431</v>
      </c>
      <c r="M29" s="18" t="s">
        <v>481</v>
      </c>
      <c r="N29" s="20" t="s">
        <v>481</v>
      </c>
      <c r="O29" s="18" t="s">
        <v>481</v>
      </c>
      <c r="P29" s="20" t="s">
        <v>481</v>
      </c>
      <c r="Q29" s="18" t="n">
        <v>312.41250141</v>
      </c>
      <c r="R29" s="20" t="n">
        <v>62.61666854</v>
      </c>
      <c r="S29" s="18" t="s">
        <v>481</v>
      </c>
      <c r="T29" s="20" t="s">
        <v>481</v>
      </c>
      <c r="U29" s="18" t="n">
        <v>388.72176877</v>
      </c>
      <c r="V29" s="20" t="n">
        <v>25.93578431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467.72634388</v>
      </c>
      <c r="F32" s="20" t="n">
        <v>6.04449576</v>
      </c>
      <c r="G32" s="18" t="n">
        <v>490.60345865</v>
      </c>
      <c r="H32" s="20" t="n">
        <v>7.40322597</v>
      </c>
      <c r="I32" s="18" t="n">
        <v>488.3534503</v>
      </c>
      <c r="J32" s="20" t="n">
        <v>3.7762539</v>
      </c>
      <c r="K32" s="18" t="n">
        <v>488.24024221</v>
      </c>
      <c r="L32" s="20" t="n">
        <v>3.38618996</v>
      </c>
      <c r="M32" s="18" t="s">
        <v>481</v>
      </c>
      <c r="N32" s="20" t="s">
        <v>481</v>
      </c>
      <c r="O32" s="18" t="s">
        <v>481</v>
      </c>
      <c r="P32" s="20" t="s">
        <v>481</v>
      </c>
      <c r="Q32" s="18" t="s">
        <v>481</v>
      </c>
      <c r="R32" s="20" t="s">
        <v>481</v>
      </c>
      <c r="S32" s="18" t="s">
        <v>481</v>
      </c>
      <c r="T32" s="20" t="s">
        <v>481</v>
      </c>
      <c r="U32" s="18" t="n">
        <v>384.38246757</v>
      </c>
      <c r="V32" s="20" t="n">
        <v>28.95854524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(39.0/B34*100)</f>
        <v/>
      </c>
      <c r="D34" s="19" t="n">
        <v>6311</v>
      </c>
      <c r="E34" s="18" t="n">
        <v>424.57643819</v>
      </c>
      <c r="F34" s="20" t="n">
        <v>8.034527819999999</v>
      </c>
      <c r="G34" s="18" t="n">
        <v>436.51974212</v>
      </c>
      <c r="H34" s="20" t="n">
        <v>6.65008557</v>
      </c>
      <c r="I34" s="18" t="n">
        <v>451.49273268</v>
      </c>
      <c r="J34" s="20" t="n">
        <v>4.59814484</v>
      </c>
      <c r="K34" s="18" t="n">
        <v>459.38270032</v>
      </c>
      <c r="L34" s="20" t="n">
        <v>5.63549474</v>
      </c>
      <c r="M34" s="18" t="s">
        <v>481</v>
      </c>
      <c r="N34" s="20" t="s">
        <v>481</v>
      </c>
      <c r="O34" s="18" t="s">
        <v>481</v>
      </c>
      <c r="P34" s="20" t="s">
        <v>481</v>
      </c>
      <c r="Q34" s="18" t="n">
        <v>425.79595373</v>
      </c>
      <c r="R34" s="20" t="n">
        <v>68.66277131</v>
      </c>
      <c r="S34" s="18" t="s">
        <v>481</v>
      </c>
      <c r="T34" s="20" t="s">
        <v>481</v>
      </c>
      <c r="U34" s="18" t="n">
        <v>299.58511064</v>
      </c>
      <c r="V34" s="20" t="n">
        <v>19.1717404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(31.0/B36*100)</f>
        <v/>
      </c>
      <c r="D36" s="19" t="n">
        <v>6705</v>
      </c>
      <c r="E36" s="18" t="n">
        <v>452.98505647</v>
      </c>
      <c r="F36" s="20" t="n">
        <v>6.99717315</v>
      </c>
      <c r="G36" s="18" t="n">
        <v>452.77268304</v>
      </c>
      <c r="H36" s="20" t="n">
        <v>8.982560169999999</v>
      </c>
      <c r="I36" s="18" t="n">
        <v>475.59210996</v>
      </c>
      <c r="J36" s="20" t="n">
        <v>4.23071133</v>
      </c>
      <c r="K36" s="18" t="n">
        <v>470.47826964</v>
      </c>
      <c r="L36" s="20" t="n">
        <v>3.53216486</v>
      </c>
      <c r="M36" s="18" t="s">
        <v>481</v>
      </c>
      <c r="N36" s="20" t="s">
        <v>481</v>
      </c>
      <c r="O36" s="18" t="s">
        <v>481</v>
      </c>
      <c r="P36" s="20" t="s">
        <v>481</v>
      </c>
      <c r="Q36" s="18" t="s">
        <v>481</v>
      </c>
      <c r="R36" s="20" t="s">
        <v>481</v>
      </c>
      <c r="S36" s="18" t="s">
        <v>481</v>
      </c>
      <c r="T36" s="20" t="s">
        <v>481</v>
      </c>
      <c r="U36" s="18" t="n">
        <v>367.94643244</v>
      </c>
      <c r="V36" s="20" t="n">
        <v>19.47266864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472.5626767</v>
      </c>
      <c r="F41" s="20" t="n">
        <v>7.29504418</v>
      </c>
      <c r="G41" s="18" t="n">
        <v>493.11817372</v>
      </c>
      <c r="H41" s="20" t="n">
        <v>6.53673269</v>
      </c>
      <c r="I41" s="18" t="n">
        <v>493.43217344</v>
      </c>
      <c r="J41" s="20" t="n">
        <v>4.05589822</v>
      </c>
      <c r="K41" s="18" t="n">
        <v>489.18319884</v>
      </c>
      <c r="L41" s="20" t="n">
        <v>3.979139</v>
      </c>
      <c r="M41" s="18" t="s">
        <v>481</v>
      </c>
      <c r="N41" s="20" t="s">
        <v>481</v>
      </c>
      <c r="O41" s="18" t="s">
        <v>481</v>
      </c>
      <c r="P41" s="20" t="s">
        <v>481</v>
      </c>
      <c r="Q41" s="18" t="n">
        <v>394.70031876</v>
      </c>
      <c r="R41" s="20" t="n">
        <v>62.09586627</v>
      </c>
      <c r="S41" s="18" t="s">
        <v>481</v>
      </c>
      <c r="T41" s="20" t="s">
        <v>481</v>
      </c>
      <c r="U41" s="18" t="n">
        <v>372.33359011</v>
      </c>
      <c r="V41" s="20" t="n">
        <v>19.66543574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(1342.0/B46*100)</f>
        <v/>
      </c>
      <c r="D46" s="19" t="n">
        <v>21799</v>
      </c>
      <c r="E46" s="18" t="n">
        <v>375.60423077</v>
      </c>
      <c r="F46" s="20" t="n">
        <v>4.82506335</v>
      </c>
      <c r="G46" s="18" t="n">
        <v>368.44067989</v>
      </c>
      <c r="H46" s="20" t="n">
        <v>6.3719153</v>
      </c>
      <c r="I46" s="18" t="n">
        <v>404.04816547</v>
      </c>
      <c r="J46" s="20" t="n">
        <v>4.46448344</v>
      </c>
      <c r="K46" s="18" t="n">
        <v>421.16874803</v>
      </c>
      <c r="L46" s="20" t="n">
        <v>4.52648042</v>
      </c>
      <c r="M46" s="18" t="s">
        <v>481</v>
      </c>
      <c r="N46" s="20" t="s">
        <v>481</v>
      </c>
      <c r="O46" s="18" t="s">
        <v>481</v>
      </c>
      <c r="P46" s="20" t="s">
        <v>481</v>
      </c>
      <c r="Q46" s="18" t="s">
        <v>481</v>
      </c>
      <c r="R46" s="20" t="s">
        <v>481</v>
      </c>
      <c r="S46" s="18" t="s">
        <v>481</v>
      </c>
      <c r="T46" s="20" t="s">
        <v>481</v>
      </c>
      <c r="U46" s="18" t="n">
        <v>322.55988285</v>
      </c>
      <c r="V46" s="20" t="n">
        <v>6.85970809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539.0129075</v>
      </c>
      <c r="F48" s="20" t="n">
        <v>9.22470962</v>
      </c>
      <c r="G48" s="18" t="n">
        <v>563.66547129</v>
      </c>
      <c r="H48" s="20" t="n">
        <v>9.51255819</v>
      </c>
      <c r="I48" s="18" t="n">
        <v>566.70388669</v>
      </c>
      <c r="J48" s="20" t="n">
        <v>6.36323701</v>
      </c>
      <c r="K48" s="18" t="n">
        <v>575.25964043</v>
      </c>
      <c r="L48" s="20" t="n">
        <v>6.13372723</v>
      </c>
      <c r="M48" s="18" t="s">
        <v>481</v>
      </c>
      <c r="N48" s="20" t="s">
        <v>481</v>
      </c>
      <c r="O48" s="18" t="s">
        <v>481</v>
      </c>
      <c r="P48" s="20" t="s">
        <v>481</v>
      </c>
      <c r="Q48" s="18" t="s">
        <v>481</v>
      </c>
      <c r="R48" s="20" t="s">
        <v>481</v>
      </c>
      <c r="S48" s="18" t="s">
        <v>481</v>
      </c>
      <c r="T48" s="20" t="s">
        <v>481</v>
      </c>
      <c r="U48" s="18" t="n">
        <v>504.14007992</v>
      </c>
      <c r="V48" s="20" t="n">
        <v>37.68207698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430.63032154</v>
      </c>
      <c r="F61" s="20" t="n">
        <v>4.80419739</v>
      </c>
      <c r="G61" s="18" t="n">
        <v>442.81991421</v>
      </c>
      <c r="H61" s="20" t="n">
        <v>6.12693696</v>
      </c>
      <c r="I61" s="18" t="n">
        <v>455.43656658</v>
      </c>
      <c r="J61" s="20" t="n">
        <v>4.7382947</v>
      </c>
      <c r="K61" s="18" t="n">
        <v>461.8119116</v>
      </c>
      <c r="L61" s="20" t="n">
        <v>3.92871718</v>
      </c>
      <c r="M61" s="18" t="s">
        <v>481</v>
      </c>
      <c r="N61" s="20" t="s">
        <v>481</v>
      </c>
      <c r="O61" s="18" t="s">
        <v>481</v>
      </c>
      <c r="P61" s="20" t="s">
        <v>481</v>
      </c>
      <c r="Q61" s="18" t="s">
        <v>481</v>
      </c>
      <c r="R61" s="20" t="s">
        <v>481</v>
      </c>
      <c r="S61" s="18" t="s">
        <v>481</v>
      </c>
      <c r="T61" s="20" t="s">
        <v>481</v>
      </c>
      <c r="U61" s="18" t="n">
        <v>336.35012512</v>
      </c>
      <c r="V61" s="20" t="n">
        <v>13.42703998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(98.0/B67*100)</f>
        <v/>
      </c>
      <c r="D67" s="19" t="n">
        <v>6873</v>
      </c>
      <c r="E67" s="18" t="n">
        <v>361.59513531</v>
      </c>
      <c r="F67" s="20" t="n">
        <v>6.18108678</v>
      </c>
      <c r="G67" s="18" t="n">
        <v>368.10465692</v>
      </c>
      <c r="H67" s="20" t="n">
        <v>5.85902277</v>
      </c>
      <c r="I67" s="18" t="n">
        <v>396.3705522</v>
      </c>
      <c r="J67" s="20" t="n">
        <v>3.86227592</v>
      </c>
      <c r="K67" s="18" t="n">
        <v>439.42328148</v>
      </c>
      <c r="L67" s="20" t="n">
        <v>3.46307253</v>
      </c>
      <c r="M67" s="18" t="s">
        <v>481</v>
      </c>
      <c r="N67" s="20" t="s">
        <v>481</v>
      </c>
      <c r="O67" s="18" t="s">
        <v>481</v>
      </c>
      <c r="P67" s="20" t="s">
        <v>481</v>
      </c>
      <c r="Q67" s="18" t="s">
        <v>481</v>
      </c>
      <c r="R67" s="20" t="s">
        <v>481</v>
      </c>
      <c r="S67" s="18" t="s">
        <v>481</v>
      </c>
      <c r="T67" s="20" t="s">
        <v>481</v>
      </c>
      <c r="U67" s="18" t="n">
        <v>283.02067558</v>
      </c>
      <c r="V67" s="20" t="n">
        <v>9.40851288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507.55322963</v>
      </c>
      <c r="F70" s="20" t="n">
        <v>7.7575543</v>
      </c>
      <c r="G70" s="18" t="n">
        <v>503.54070066</v>
      </c>
      <c r="H70" s="20" t="n">
        <v>4.99316244</v>
      </c>
      <c r="I70" s="18" t="n">
        <v>511.86534709</v>
      </c>
      <c r="J70" s="20" t="n">
        <v>3.68302135</v>
      </c>
      <c r="K70" s="18" t="n">
        <v>533.07661422</v>
      </c>
      <c r="L70" s="20" t="n">
        <v>4.25143736</v>
      </c>
      <c r="M70" s="18" t="s">
        <v>481</v>
      </c>
      <c r="N70" s="20" t="s">
        <v>481</v>
      </c>
      <c r="O70" s="18" t="s">
        <v>481</v>
      </c>
      <c r="P70" s="20" t="s">
        <v>481</v>
      </c>
      <c r="Q70" s="18" t="s">
        <v>481</v>
      </c>
      <c r="R70" s="20" t="s">
        <v>481</v>
      </c>
      <c r="S70" s="18" t="s">
        <v>481</v>
      </c>
      <c r="T70" s="20" t="s">
        <v>481</v>
      </c>
      <c r="U70" s="18" t="n">
        <v>464.52696127</v>
      </c>
      <c r="V70" s="20" t="n">
        <v>10.41727531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733</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526.3183056</v>
      </c>
      <c r="F7" s="20" t="n">
        <v>2.42045515</v>
      </c>
      <c r="G7" s="18" t="n">
        <v>507.44430277</v>
      </c>
      <c r="H7" s="20" t="n">
        <v>2.57253945</v>
      </c>
      <c r="I7" s="18" t="n">
        <v>503.37340257</v>
      </c>
      <c r="J7" s="20" t="n">
        <v>3.31481102</v>
      </c>
      <c r="K7" s="18" t="n">
        <v>473.35917025</v>
      </c>
      <c r="L7" s="20" t="n">
        <v>3.90953434</v>
      </c>
      <c r="M7" s="18" t="s">
        <v>481</v>
      </c>
      <c r="N7" s="20" t="s">
        <v>481</v>
      </c>
      <c r="O7" s="18" t="s">
        <v>481</v>
      </c>
      <c r="P7" s="20" t="s">
        <v>481</v>
      </c>
      <c r="Q7" s="18" t="s">
        <v>481</v>
      </c>
      <c r="R7" s="20" t="s">
        <v>481</v>
      </c>
      <c r="S7" s="18" t="s">
        <v>481</v>
      </c>
      <c r="T7" s="20" t="s">
        <v>481</v>
      </c>
      <c r="U7" s="18" t="n">
        <v>397.58527621</v>
      </c>
      <c r="V7" s="20" t="n">
        <v>6.56155406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(78.0/B9*100)</f>
        <v/>
      </c>
      <c r="D9" s="19" t="n">
        <v>5597</v>
      </c>
      <c r="E9" s="18" t="n">
        <v>561.57924552</v>
      </c>
      <c r="F9" s="20" t="n">
        <v>2.82570697</v>
      </c>
      <c r="G9" s="18" t="n">
        <v>551.99734532</v>
      </c>
      <c r="H9" s="20" t="n">
        <v>4.8444484</v>
      </c>
      <c r="I9" s="18" t="n">
        <v>536.69660413</v>
      </c>
      <c r="J9" s="20" t="n">
        <v>6.25067462</v>
      </c>
      <c r="K9" s="18" t="n">
        <v>500.27961343</v>
      </c>
      <c r="L9" s="20" t="n">
        <v>5.87859673</v>
      </c>
      <c r="M9" s="18" t="s">
        <v>481</v>
      </c>
      <c r="N9" s="20" t="s">
        <v>481</v>
      </c>
      <c r="O9" s="18" t="s">
        <v>481</v>
      </c>
      <c r="P9" s="20" t="s">
        <v>481</v>
      </c>
      <c r="Q9" s="18" t="n">
        <v>363.74174124</v>
      </c>
      <c r="R9" s="20" t="n">
        <v>33.3778787</v>
      </c>
      <c r="S9" s="18" t="s">
        <v>481</v>
      </c>
      <c r="T9" s="20" t="s">
        <v>481</v>
      </c>
      <c r="U9" s="18" t="n">
        <v>420.05489483</v>
      </c>
      <c r="V9" s="20" t="n">
        <v>14.39435534</v>
      </c>
    </row>
    <row r="10" spans="1:22">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533.23097553</v>
      </c>
      <c r="R10" s="20" t="n">
        <v>4.62202672</v>
      </c>
      <c r="S10" s="18" t="s">
        <v>481</v>
      </c>
      <c r="T10" s="20" t="s">
        <v>481</v>
      </c>
      <c r="U10" s="18" t="s">
        <v>481</v>
      </c>
      <c r="V10" s="20" t="s">
        <v>481</v>
      </c>
    </row>
    <row r="11" spans="1:22">
      <c r="A11" s="15" t="s">
        <v>486</v>
      </c>
      <c r="B11" s="17" t="n">
        <v>7053</v>
      </c>
      <c r="C11" s="18">
        <f>(55.0/B11*100)</f>
        <v/>
      </c>
      <c r="D11" s="19" t="n">
        <v>6998</v>
      </c>
      <c r="E11" s="18" t="n">
        <v>434.3121311</v>
      </c>
      <c r="F11" s="20" t="n">
        <v>3.87244248</v>
      </c>
      <c r="G11" s="18" t="n">
        <v>438.87453387</v>
      </c>
      <c r="H11" s="20" t="n">
        <v>4.71985516</v>
      </c>
      <c r="I11" s="18" t="n">
        <v>430.971354</v>
      </c>
      <c r="J11" s="20" t="n">
        <v>6.1760958</v>
      </c>
      <c r="K11" s="18" t="n">
        <v>432.73326032</v>
      </c>
      <c r="L11" s="20" t="n">
        <v>7.29059203</v>
      </c>
      <c r="M11" s="18" t="s">
        <v>481</v>
      </c>
      <c r="N11" s="20" t="s">
        <v>481</v>
      </c>
      <c r="O11" s="18" t="s">
        <v>481</v>
      </c>
      <c r="P11" s="20" t="s">
        <v>481</v>
      </c>
      <c r="Q11" s="18" t="s">
        <v>481</v>
      </c>
      <c r="R11" s="20" t="s">
        <v>481</v>
      </c>
      <c r="S11" s="18" t="s">
        <v>481</v>
      </c>
      <c r="T11" s="20" t="s">
        <v>481</v>
      </c>
      <c r="U11" s="18" t="n">
        <v>363.11435951</v>
      </c>
      <c r="V11" s="20" t="n">
        <v>11.23428942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519.5893339</v>
      </c>
      <c r="F29" s="20" t="n">
        <v>3.58557387</v>
      </c>
      <c r="G29" s="18" t="n">
        <v>520.34944631</v>
      </c>
      <c r="H29" s="20" t="n">
        <v>4.08234604</v>
      </c>
      <c r="I29" s="18" t="n">
        <v>518.57415772</v>
      </c>
      <c r="J29" s="20" t="n">
        <v>6.49352326</v>
      </c>
      <c r="K29" s="18" t="n">
        <v>481.86153766</v>
      </c>
      <c r="L29" s="20" t="n">
        <v>8.11401468</v>
      </c>
      <c r="M29" s="18" t="s">
        <v>481</v>
      </c>
      <c r="N29" s="20" t="s">
        <v>481</v>
      </c>
      <c r="O29" s="18" t="s">
        <v>481</v>
      </c>
      <c r="P29" s="20" t="s">
        <v>481</v>
      </c>
      <c r="Q29" s="18" t="n">
        <v>312.41250141</v>
      </c>
      <c r="R29" s="20" t="n">
        <v>62.61666854</v>
      </c>
      <c r="S29" s="18" t="s">
        <v>481</v>
      </c>
      <c r="T29" s="20" t="s">
        <v>481</v>
      </c>
      <c r="U29" s="18" t="n">
        <v>367.81842656</v>
      </c>
      <c r="V29" s="20" t="n">
        <v>20.41150345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503.6550137</v>
      </c>
      <c r="F32" s="20" t="n">
        <v>3.89243728</v>
      </c>
      <c r="G32" s="18" t="n">
        <v>485.69699224</v>
      </c>
      <c r="H32" s="20" t="n">
        <v>3.85926544</v>
      </c>
      <c r="I32" s="18" t="n">
        <v>473.63696558</v>
      </c>
      <c r="J32" s="20" t="n">
        <v>4.71235992</v>
      </c>
      <c r="K32" s="18" t="n">
        <v>462.97401607</v>
      </c>
      <c r="L32" s="20" t="n">
        <v>4.96299201</v>
      </c>
      <c r="M32" s="18" t="s">
        <v>481</v>
      </c>
      <c r="N32" s="20" t="s">
        <v>481</v>
      </c>
      <c r="O32" s="18" t="s">
        <v>481</v>
      </c>
      <c r="P32" s="20" t="s">
        <v>481</v>
      </c>
      <c r="Q32" s="18" t="s">
        <v>481</v>
      </c>
      <c r="R32" s="20" t="s">
        <v>481</v>
      </c>
      <c r="S32" s="18" t="s">
        <v>481</v>
      </c>
      <c r="T32" s="20" t="s">
        <v>481</v>
      </c>
      <c r="U32" s="18" t="n">
        <v>353.99838328</v>
      </c>
      <c r="V32" s="20" t="n">
        <v>20.80860873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462.08215551</v>
      </c>
      <c r="F34" s="20" t="n">
        <v>5.82143062</v>
      </c>
      <c r="G34" s="18" t="n">
        <v>453.9975923</v>
      </c>
      <c r="H34" s="20" t="n">
        <v>5.44007147</v>
      </c>
      <c r="I34" s="18" t="n">
        <v>445.59815887</v>
      </c>
      <c r="J34" s="20" t="n">
        <v>6.25782177</v>
      </c>
      <c r="K34" s="18" t="n">
        <v>424.25644278</v>
      </c>
      <c r="L34" s="20" t="n">
        <v>6.42699753</v>
      </c>
      <c r="M34" s="18" t="s">
        <v>481</v>
      </c>
      <c r="N34" s="20" t="s">
        <v>481</v>
      </c>
      <c r="O34" s="18" t="s">
        <v>481</v>
      </c>
      <c r="P34" s="20" t="s">
        <v>481</v>
      </c>
      <c r="Q34" s="18" t="n">
        <v>425.79595373</v>
      </c>
      <c r="R34" s="20" t="n">
        <v>68.66277131</v>
      </c>
      <c r="S34" s="18" t="s">
        <v>481</v>
      </c>
      <c r="T34" s="20" t="s">
        <v>481</v>
      </c>
      <c r="U34" s="18" t="n">
        <v>297.02956093</v>
      </c>
      <c r="V34" s="20" t="n">
        <v>20.48576289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476.45520235</v>
      </c>
      <c r="F36" s="20" t="n">
        <v>3.73576483</v>
      </c>
      <c r="G36" s="18" t="n">
        <v>475.1304798</v>
      </c>
      <c r="H36" s="20" t="n">
        <v>3.54563</v>
      </c>
      <c r="I36" s="18" t="n">
        <v>463.27812645</v>
      </c>
      <c r="J36" s="20" t="n">
        <v>5.1925531</v>
      </c>
      <c r="K36" s="18" t="n">
        <v>438.17972247</v>
      </c>
      <c r="L36" s="20" t="n">
        <v>6.69663531</v>
      </c>
      <c r="M36" s="18" t="s">
        <v>481</v>
      </c>
      <c r="N36" s="20" t="s">
        <v>481</v>
      </c>
      <c r="O36" s="18" t="s">
        <v>481</v>
      </c>
      <c r="P36" s="20" t="s">
        <v>481</v>
      </c>
      <c r="Q36" s="18" t="s">
        <v>481</v>
      </c>
      <c r="R36" s="20" t="s">
        <v>481</v>
      </c>
      <c r="S36" s="18" t="s">
        <v>481</v>
      </c>
      <c r="T36" s="20" t="s">
        <v>481</v>
      </c>
      <c r="U36" s="18" t="n">
        <v>389.73970857</v>
      </c>
      <c r="V36" s="20" t="n">
        <v>13.7296296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508.12995131</v>
      </c>
      <c r="F41" s="20" t="n">
        <v>4.47892823</v>
      </c>
      <c r="G41" s="18" t="n">
        <v>486.63676807</v>
      </c>
      <c r="H41" s="20" t="n">
        <v>4.47261941</v>
      </c>
      <c r="I41" s="18" t="n">
        <v>488.39500061</v>
      </c>
      <c r="J41" s="20" t="n">
        <v>4.90467878</v>
      </c>
      <c r="K41" s="18" t="n">
        <v>463.42095011</v>
      </c>
      <c r="L41" s="20" t="n">
        <v>5.72500437</v>
      </c>
      <c r="M41" s="18" t="s">
        <v>481</v>
      </c>
      <c r="N41" s="20" t="s">
        <v>481</v>
      </c>
      <c r="O41" s="18" t="s">
        <v>481</v>
      </c>
      <c r="P41" s="20" t="s">
        <v>481</v>
      </c>
      <c r="Q41" s="18" t="n">
        <v>394.70031876</v>
      </c>
      <c r="R41" s="20" t="n">
        <v>62.09586627</v>
      </c>
      <c r="S41" s="18" t="s">
        <v>481</v>
      </c>
      <c r="T41" s="20" t="s">
        <v>481</v>
      </c>
      <c r="U41" s="18" t="n">
        <v>357.49269018</v>
      </c>
      <c r="V41" s="20" t="n">
        <v>17.51525609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(1379.0/B46*100)</f>
        <v/>
      </c>
      <c r="D46" s="19" t="n">
        <v>21762</v>
      </c>
      <c r="E46" s="18" t="n">
        <v>410.76767124</v>
      </c>
      <c r="F46" s="20" t="n">
        <v>3.97382457</v>
      </c>
      <c r="G46" s="18" t="n">
        <v>400.517868</v>
      </c>
      <c r="H46" s="20" t="n">
        <v>4.55218731</v>
      </c>
      <c r="I46" s="18" t="n">
        <v>396.49926745</v>
      </c>
      <c r="J46" s="20" t="n">
        <v>5.60128795</v>
      </c>
      <c r="K46" s="18" t="n">
        <v>389.82119412</v>
      </c>
      <c r="L46" s="20" t="n">
        <v>6.99826169</v>
      </c>
      <c r="M46" s="18" t="s">
        <v>481</v>
      </c>
      <c r="N46" s="20" t="s">
        <v>481</v>
      </c>
      <c r="O46" s="18" t="s">
        <v>481</v>
      </c>
      <c r="P46" s="20" t="s">
        <v>481</v>
      </c>
      <c r="Q46" s="18" t="s">
        <v>481</v>
      </c>
      <c r="R46" s="20" t="s">
        <v>481</v>
      </c>
      <c r="S46" s="18" t="s">
        <v>481</v>
      </c>
      <c r="T46" s="20" t="s">
        <v>481</v>
      </c>
      <c r="U46" s="18" t="n">
        <v>331.85963477</v>
      </c>
      <c r="V46" s="20" t="n">
        <v>6.33692853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584.78281293</v>
      </c>
      <c r="F48" s="20" t="n">
        <v>7.3827668</v>
      </c>
      <c r="G48" s="18" t="n">
        <v>551.62488797</v>
      </c>
      <c r="H48" s="20" t="n">
        <v>9.398672039999999</v>
      </c>
      <c r="I48" s="18" t="n">
        <v>559.01296166</v>
      </c>
      <c r="J48" s="20" t="n">
        <v>6.783914</v>
      </c>
      <c r="K48" s="18" t="n">
        <v>556.2369267</v>
      </c>
      <c r="L48" s="20" t="n">
        <v>4.94144668</v>
      </c>
      <c r="M48" s="18" t="s">
        <v>481</v>
      </c>
      <c r="N48" s="20" t="s">
        <v>481</v>
      </c>
      <c r="O48" s="18" t="s">
        <v>481</v>
      </c>
      <c r="P48" s="20" t="s">
        <v>481</v>
      </c>
      <c r="Q48" s="18" t="s">
        <v>481</v>
      </c>
      <c r="R48" s="20" t="s">
        <v>481</v>
      </c>
      <c r="S48" s="18" t="s">
        <v>481</v>
      </c>
      <c r="T48" s="20" t="s">
        <v>481</v>
      </c>
      <c r="U48" s="18" t="n">
        <v>500.54113499</v>
      </c>
      <c r="V48" s="20" t="n">
        <v>58.65309508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459.32615747</v>
      </c>
      <c r="F61" s="20" t="n">
        <v>3.733195</v>
      </c>
      <c r="G61" s="18" t="n">
        <v>459.48533777</v>
      </c>
      <c r="H61" s="20" t="n">
        <v>4.10165629</v>
      </c>
      <c r="I61" s="18" t="n">
        <v>447.85698185</v>
      </c>
      <c r="J61" s="20" t="n">
        <v>3.8351189</v>
      </c>
      <c r="K61" s="18" t="n">
        <v>431.28924356</v>
      </c>
      <c r="L61" s="20" t="n">
        <v>5.45965015</v>
      </c>
      <c r="M61" s="18" t="s">
        <v>481</v>
      </c>
      <c r="N61" s="20" t="s">
        <v>481</v>
      </c>
      <c r="O61" s="18" t="s">
        <v>481</v>
      </c>
      <c r="P61" s="20" t="s">
        <v>481</v>
      </c>
      <c r="Q61" s="18" t="s">
        <v>481</v>
      </c>
      <c r="R61" s="20" t="s">
        <v>481</v>
      </c>
      <c r="S61" s="18" t="s">
        <v>481</v>
      </c>
      <c r="T61" s="20" t="s">
        <v>481</v>
      </c>
      <c r="U61" s="18" t="n">
        <v>343.97642632</v>
      </c>
      <c r="V61" s="20" t="n">
        <v>15.08966315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(117.0/B67*100)</f>
        <v/>
      </c>
      <c r="D67" s="19" t="n">
        <v>6854</v>
      </c>
      <c r="E67" s="18" t="n">
        <v>414.90961132</v>
      </c>
      <c r="F67" s="20" t="n">
        <v>3.75302719</v>
      </c>
      <c r="G67" s="18" t="n">
        <v>419.29761224</v>
      </c>
      <c r="H67" s="20" t="n">
        <v>4.16756626</v>
      </c>
      <c r="I67" s="18" t="n">
        <v>391.86245745</v>
      </c>
      <c r="J67" s="20" t="n">
        <v>5.09295028</v>
      </c>
      <c r="K67" s="18" t="n">
        <v>369.6990483</v>
      </c>
      <c r="L67" s="20" t="n">
        <v>5.75019507</v>
      </c>
      <c r="M67" s="18" t="s">
        <v>481</v>
      </c>
      <c r="N67" s="20" t="s">
        <v>481</v>
      </c>
      <c r="O67" s="18" t="s">
        <v>481</v>
      </c>
      <c r="P67" s="20" t="s">
        <v>481</v>
      </c>
      <c r="Q67" s="18" t="s">
        <v>481</v>
      </c>
      <c r="R67" s="20" t="s">
        <v>481</v>
      </c>
      <c r="S67" s="18" t="s">
        <v>481</v>
      </c>
      <c r="T67" s="20" t="s">
        <v>481</v>
      </c>
      <c r="U67" s="18" t="n">
        <v>269.09215106</v>
      </c>
      <c r="V67" s="20" t="n">
        <v>9.907255579999999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526.21458834</v>
      </c>
      <c r="F70" s="20" t="n">
        <v>4.16087401</v>
      </c>
      <c r="G70" s="18" t="n">
        <v>522.93598739</v>
      </c>
      <c r="H70" s="20" t="n">
        <v>6.10276383</v>
      </c>
      <c r="I70" s="18" t="n">
        <v>514.6997472</v>
      </c>
      <c r="J70" s="20" t="n">
        <v>4.79310416</v>
      </c>
      <c r="K70" s="18" t="n">
        <v>502.84605421</v>
      </c>
      <c r="L70" s="20" t="n">
        <v>3.85039614</v>
      </c>
      <c r="M70" s="18" t="s">
        <v>481</v>
      </c>
      <c r="N70" s="20" t="s">
        <v>481</v>
      </c>
      <c r="O70" s="18" t="s">
        <v>481</v>
      </c>
      <c r="P70" s="20" t="s">
        <v>481</v>
      </c>
      <c r="Q70" s="18" t="s">
        <v>481</v>
      </c>
      <c r="R70" s="20" t="s">
        <v>481</v>
      </c>
      <c r="S70" s="18" t="s">
        <v>481</v>
      </c>
      <c r="T70" s="20" t="s">
        <v>481</v>
      </c>
      <c r="U70" s="18" t="n">
        <v>464.80057142</v>
      </c>
      <c r="V70" s="20" t="n">
        <v>11.9392028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738</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520.4202174</v>
      </c>
      <c r="F7" s="20" t="n">
        <v>2.1361156</v>
      </c>
      <c r="G7" s="18" t="n">
        <v>507.77043349</v>
      </c>
      <c r="H7" s="20" t="n">
        <v>2.74433084</v>
      </c>
      <c r="I7" s="18" t="n">
        <v>478.66886895</v>
      </c>
      <c r="J7" s="20" t="n">
        <v>3.77436702</v>
      </c>
      <c r="K7" s="18" t="n">
        <v>434.36000909</v>
      </c>
      <c r="L7" s="20" t="n">
        <v>5.39690885</v>
      </c>
      <c r="M7" s="18" t="s">
        <v>481</v>
      </c>
      <c r="N7" s="20" t="s">
        <v>481</v>
      </c>
      <c r="O7" s="18" t="s">
        <v>481</v>
      </c>
      <c r="P7" s="20" t="s">
        <v>481</v>
      </c>
      <c r="Q7" s="18" t="s">
        <v>481</v>
      </c>
      <c r="R7" s="20" t="s">
        <v>481</v>
      </c>
      <c r="S7" s="18" t="s">
        <v>481</v>
      </c>
      <c r="T7" s="20" t="s">
        <v>481</v>
      </c>
      <c r="U7" s="18" t="n">
        <v>397.33741137</v>
      </c>
      <c r="V7" s="20" t="n">
        <v>7.15312695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(78.0/B9*100)</f>
        <v/>
      </c>
      <c r="D9" s="19" t="n">
        <v>5597</v>
      </c>
      <c r="E9" s="18" t="n">
        <v>554.0017438899999</v>
      </c>
      <c r="F9" s="20" t="n">
        <v>3.1696417</v>
      </c>
      <c r="G9" s="18" t="n">
        <v>566.12586443</v>
      </c>
      <c r="H9" s="20" t="n">
        <v>4.32466385</v>
      </c>
      <c r="I9" s="18" t="n">
        <v>522.87804962</v>
      </c>
      <c r="J9" s="20" t="n">
        <v>6.17599986</v>
      </c>
      <c r="K9" s="18" t="n">
        <v>506.65575325</v>
      </c>
      <c r="L9" s="20" t="n">
        <v>6.75198402</v>
      </c>
      <c r="M9" s="18" t="s">
        <v>481</v>
      </c>
      <c r="N9" s="20" t="s">
        <v>481</v>
      </c>
      <c r="O9" s="18" t="s">
        <v>481</v>
      </c>
      <c r="P9" s="20" t="s">
        <v>481</v>
      </c>
      <c r="Q9" s="18" t="n">
        <v>363.74174124</v>
      </c>
      <c r="R9" s="20" t="n">
        <v>33.3778787</v>
      </c>
      <c r="S9" s="18" t="s">
        <v>481</v>
      </c>
      <c r="T9" s="20" t="s">
        <v>481</v>
      </c>
      <c r="U9" s="18" t="n">
        <v>423.15403284</v>
      </c>
      <c r="V9" s="20" t="n">
        <v>13.81582236</v>
      </c>
    </row>
    <row r="10" spans="1:22">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533.23097553</v>
      </c>
      <c r="R10" s="20" t="n">
        <v>4.62202672</v>
      </c>
      <c r="S10" s="18" t="s">
        <v>481</v>
      </c>
      <c r="T10" s="20" t="s">
        <v>481</v>
      </c>
      <c r="U10" s="18" t="s">
        <v>481</v>
      </c>
      <c r="V10" s="20" t="s">
        <v>481</v>
      </c>
    </row>
    <row r="11" spans="1:22">
      <c r="A11" s="15" t="s">
        <v>486</v>
      </c>
      <c r="B11" s="17" t="n">
        <v>7053</v>
      </c>
      <c r="C11" s="18">
        <f>(55.0/B11*100)</f>
        <v/>
      </c>
      <c r="D11" s="19" t="n">
        <v>6998</v>
      </c>
      <c r="E11" s="18" t="n">
        <v>446.41111789</v>
      </c>
      <c r="F11" s="20" t="n">
        <v>3.84356326</v>
      </c>
      <c r="G11" s="18" t="n">
        <v>433.67103436</v>
      </c>
      <c r="H11" s="20" t="n">
        <v>5.64667681</v>
      </c>
      <c r="I11" s="18" t="n">
        <v>397.88599385</v>
      </c>
      <c r="J11" s="20" t="n">
        <v>7.05393677</v>
      </c>
      <c r="K11" s="18" t="n">
        <v>382.38832045</v>
      </c>
      <c r="L11" s="20" t="n">
        <v>9.812450719999999</v>
      </c>
      <c r="M11" s="18" t="s">
        <v>481</v>
      </c>
      <c r="N11" s="20" t="s">
        <v>481</v>
      </c>
      <c r="O11" s="18" t="s">
        <v>481</v>
      </c>
      <c r="P11" s="20" t="s">
        <v>481</v>
      </c>
      <c r="Q11" s="18" t="s">
        <v>481</v>
      </c>
      <c r="R11" s="20" t="s">
        <v>481</v>
      </c>
      <c r="S11" s="18" t="s">
        <v>481</v>
      </c>
      <c r="T11" s="20" t="s">
        <v>481</v>
      </c>
      <c r="U11" s="18" t="n">
        <v>359.19004425</v>
      </c>
      <c r="V11" s="20" t="n">
        <v>12.91044726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524.91372274</v>
      </c>
      <c r="F29" s="20" t="n">
        <v>3.12201877</v>
      </c>
      <c r="G29" s="18" t="n">
        <v>515.1592451</v>
      </c>
      <c r="H29" s="20" t="n">
        <v>5.65001871</v>
      </c>
      <c r="I29" s="18" t="n">
        <v>489.21290723</v>
      </c>
      <c r="J29" s="20" t="n">
        <v>6.80193029</v>
      </c>
      <c r="K29" s="18" t="n">
        <v>452.91167662</v>
      </c>
      <c r="L29" s="20" t="n">
        <v>8.027133109999999</v>
      </c>
      <c r="M29" s="18" t="s">
        <v>481</v>
      </c>
      <c r="N29" s="20" t="s">
        <v>481</v>
      </c>
      <c r="O29" s="18" t="s">
        <v>481</v>
      </c>
      <c r="P29" s="20" t="s">
        <v>481</v>
      </c>
      <c r="Q29" s="18" t="n">
        <v>312.41250141</v>
      </c>
      <c r="R29" s="20" t="n">
        <v>62.61666854</v>
      </c>
      <c r="S29" s="18" t="s">
        <v>481</v>
      </c>
      <c r="T29" s="20" t="s">
        <v>481</v>
      </c>
      <c r="U29" s="18" t="n">
        <v>391.11590224</v>
      </c>
      <c r="V29" s="20" t="n">
        <v>21.82918034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492.86034276</v>
      </c>
      <c r="F32" s="20" t="n">
        <v>3.29516359</v>
      </c>
      <c r="G32" s="18" t="n">
        <v>491.22967239</v>
      </c>
      <c r="H32" s="20" t="n">
        <v>3.63646617</v>
      </c>
      <c r="I32" s="18" t="n">
        <v>478.09975676</v>
      </c>
      <c r="J32" s="20" t="n">
        <v>5.81508345</v>
      </c>
      <c r="K32" s="18" t="n">
        <v>449.35616494</v>
      </c>
      <c r="L32" s="20" t="n">
        <v>7.0187473</v>
      </c>
      <c r="M32" s="18" t="s">
        <v>481</v>
      </c>
      <c r="N32" s="20" t="s">
        <v>481</v>
      </c>
      <c r="O32" s="18" t="s">
        <v>481</v>
      </c>
      <c r="P32" s="20" t="s">
        <v>481</v>
      </c>
      <c r="Q32" s="18" t="s">
        <v>481</v>
      </c>
      <c r="R32" s="20" t="s">
        <v>481</v>
      </c>
      <c r="S32" s="18" t="s">
        <v>481</v>
      </c>
      <c r="T32" s="20" t="s">
        <v>481</v>
      </c>
      <c r="U32" s="18" t="n">
        <v>346.19943397</v>
      </c>
      <c r="V32" s="20" t="n">
        <v>20.9499404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458.20709959</v>
      </c>
      <c r="F34" s="20" t="n">
        <v>4.49292272</v>
      </c>
      <c r="G34" s="18" t="n">
        <v>451.54786287</v>
      </c>
      <c r="H34" s="20" t="n">
        <v>5.67434294</v>
      </c>
      <c r="I34" s="18" t="n">
        <v>440.00877377</v>
      </c>
      <c r="J34" s="20" t="n">
        <v>7.24500838</v>
      </c>
      <c r="K34" s="18" t="n">
        <v>403.36705491</v>
      </c>
      <c r="L34" s="20" t="n">
        <v>8.797875100000001</v>
      </c>
      <c r="M34" s="18" t="s">
        <v>481</v>
      </c>
      <c r="N34" s="20" t="s">
        <v>481</v>
      </c>
      <c r="O34" s="18" t="s">
        <v>481</v>
      </c>
      <c r="P34" s="20" t="s">
        <v>481</v>
      </c>
      <c r="Q34" s="18" t="n">
        <v>425.79595373</v>
      </c>
      <c r="R34" s="20" t="n">
        <v>68.66277131</v>
      </c>
      <c r="S34" s="18" t="s">
        <v>481</v>
      </c>
      <c r="T34" s="20" t="s">
        <v>481</v>
      </c>
      <c r="U34" s="18" t="n">
        <v>321.62397098</v>
      </c>
      <c r="V34" s="20" t="n">
        <v>15.94888833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475.24077611</v>
      </c>
      <c r="F36" s="20" t="n">
        <v>3.57491437</v>
      </c>
      <c r="G36" s="18" t="n">
        <v>474.81747466</v>
      </c>
      <c r="H36" s="20" t="n">
        <v>5.11674578</v>
      </c>
      <c r="I36" s="18" t="n">
        <v>462.2499175</v>
      </c>
      <c r="J36" s="20" t="n">
        <v>5.06014406</v>
      </c>
      <c r="K36" s="18" t="n">
        <v>443.78128016</v>
      </c>
      <c r="L36" s="20" t="n">
        <v>6.45814593</v>
      </c>
      <c r="M36" s="18" t="s">
        <v>481</v>
      </c>
      <c r="N36" s="20" t="s">
        <v>481</v>
      </c>
      <c r="O36" s="18" t="s">
        <v>481</v>
      </c>
      <c r="P36" s="20" t="s">
        <v>481</v>
      </c>
      <c r="Q36" s="18" t="s">
        <v>481</v>
      </c>
      <c r="R36" s="20" t="s">
        <v>481</v>
      </c>
      <c r="S36" s="18" t="s">
        <v>481</v>
      </c>
      <c r="T36" s="20" t="s">
        <v>481</v>
      </c>
      <c r="U36" s="18" t="n">
        <v>347.0613525</v>
      </c>
      <c r="V36" s="20" t="n">
        <v>12.1192592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497.00507288</v>
      </c>
      <c r="F41" s="20" t="n">
        <v>3.83105365</v>
      </c>
      <c r="G41" s="18" t="n">
        <v>494.5988846</v>
      </c>
      <c r="H41" s="20" t="n">
        <v>4.66061987</v>
      </c>
      <c r="I41" s="18" t="n">
        <v>476.2331464</v>
      </c>
      <c r="J41" s="20" t="n">
        <v>6.25314362</v>
      </c>
      <c r="K41" s="18" t="n">
        <v>448.19557231</v>
      </c>
      <c r="L41" s="20" t="n">
        <v>9.80754677</v>
      </c>
      <c r="M41" s="18" t="s">
        <v>481</v>
      </c>
      <c r="N41" s="20" t="s">
        <v>481</v>
      </c>
      <c r="O41" s="18" t="s">
        <v>481</v>
      </c>
      <c r="P41" s="20" t="s">
        <v>481</v>
      </c>
      <c r="Q41" s="18" t="n">
        <v>394.70031876</v>
      </c>
      <c r="R41" s="20" t="n">
        <v>62.09586627</v>
      </c>
      <c r="S41" s="18" t="s">
        <v>481</v>
      </c>
      <c r="T41" s="20" t="s">
        <v>481</v>
      </c>
      <c r="U41" s="18" t="n">
        <v>362.97927086</v>
      </c>
      <c r="V41" s="20" t="n">
        <v>18.03675014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(1379.0/B46*100)</f>
        <v/>
      </c>
      <c r="D46" s="19" t="n">
        <v>21762</v>
      </c>
      <c r="E46" s="18" t="n">
        <v>421.78582994</v>
      </c>
      <c r="F46" s="20" t="n">
        <v>4.15298247</v>
      </c>
      <c r="G46" s="18" t="n">
        <v>388.51550989</v>
      </c>
      <c r="H46" s="20" t="n">
        <v>5.67717088</v>
      </c>
      <c r="I46" s="18" t="n">
        <v>373.68821971</v>
      </c>
      <c r="J46" s="20" t="n">
        <v>5.82399959</v>
      </c>
      <c r="K46" s="18" t="n">
        <v>362.28270281</v>
      </c>
      <c r="L46" s="20" t="n">
        <v>7.82008514</v>
      </c>
      <c r="M46" s="18" t="s">
        <v>481</v>
      </c>
      <c r="N46" s="20" t="s">
        <v>481</v>
      </c>
      <c r="O46" s="18" t="s">
        <v>481</v>
      </c>
      <c r="P46" s="20" t="s">
        <v>481</v>
      </c>
      <c r="Q46" s="18" t="s">
        <v>481</v>
      </c>
      <c r="R46" s="20" t="s">
        <v>481</v>
      </c>
      <c r="S46" s="18" t="s">
        <v>481</v>
      </c>
      <c r="T46" s="20" t="s">
        <v>481</v>
      </c>
      <c r="U46" s="18" t="n">
        <v>330.54833127</v>
      </c>
      <c r="V46" s="20" t="n">
        <v>5.93390185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575.78513291</v>
      </c>
      <c r="F48" s="20" t="n">
        <v>6.40628861</v>
      </c>
      <c r="G48" s="18" t="n">
        <v>566.31108763</v>
      </c>
      <c r="H48" s="20" t="n">
        <v>9.145203110000001</v>
      </c>
      <c r="I48" s="18" t="n">
        <v>549.51791723</v>
      </c>
      <c r="J48" s="20" t="n">
        <v>7.0447119</v>
      </c>
      <c r="K48" s="18" t="n">
        <v>549.18301049</v>
      </c>
      <c r="L48" s="20" t="n">
        <v>7.85739946</v>
      </c>
      <c r="M48" s="18" t="s">
        <v>481</v>
      </c>
      <c r="N48" s="20" t="s">
        <v>481</v>
      </c>
      <c r="O48" s="18" t="s">
        <v>481</v>
      </c>
      <c r="P48" s="20" t="s">
        <v>481</v>
      </c>
      <c r="Q48" s="18" t="s">
        <v>481</v>
      </c>
      <c r="R48" s="20" t="s">
        <v>481</v>
      </c>
      <c r="S48" s="18" t="s">
        <v>481</v>
      </c>
      <c r="T48" s="20" t="s">
        <v>481</v>
      </c>
      <c r="U48" s="18" t="n">
        <v>489.26450438</v>
      </c>
      <c r="V48" s="20" t="n">
        <v>39.75784339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458.43549566</v>
      </c>
      <c r="F61" s="20" t="n">
        <v>3.47952051</v>
      </c>
      <c r="G61" s="18" t="n">
        <v>462.29212246</v>
      </c>
      <c r="H61" s="20" t="n">
        <v>5.42613219</v>
      </c>
      <c r="I61" s="18" t="n">
        <v>444.1348062</v>
      </c>
      <c r="J61" s="20" t="n">
        <v>4.14118124</v>
      </c>
      <c r="K61" s="18" t="n">
        <v>395.05875533</v>
      </c>
      <c r="L61" s="20" t="n">
        <v>6.62218729</v>
      </c>
      <c r="M61" s="18" t="s">
        <v>481</v>
      </c>
      <c r="N61" s="20" t="s">
        <v>481</v>
      </c>
      <c r="O61" s="18" t="s">
        <v>481</v>
      </c>
      <c r="P61" s="20" t="s">
        <v>481</v>
      </c>
      <c r="Q61" s="18" t="s">
        <v>481</v>
      </c>
      <c r="R61" s="20" t="s">
        <v>481</v>
      </c>
      <c r="S61" s="18" t="s">
        <v>481</v>
      </c>
      <c r="T61" s="20" t="s">
        <v>481</v>
      </c>
      <c r="U61" s="18" t="n">
        <v>344.02498531</v>
      </c>
      <c r="V61" s="20" t="n">
        <v>12.28539279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(117.0/B67*100)</f>
        <v/>
      </c>
      <c r="D67" s="19" t="n">
        <v>6854</v>
      </c>
      <c r="E67" s="18" t="n">
        <v>413.1162214</v>
      </c>
      <c r="F67" s="20" t="n">
        <v>3.60433434</v>
      </c>
      <c r="G67" s="18" t="n">
        <v>415.37080669</v>
      </c>
      <c r="H67" s="20" t="n">
        <v>4.81769114</v>
      </c>
      <c r="I67" s="18" t="n">
        <v>398.66436194</v>
      </c>
      <c r="J67" s="20" t="n">
        <v>4.79748813</v>
      </c>
      <c r="K67" s="18" t="n">
        <v>388.73275087</v>
      </c>
      <c r="L67" s="20" t="n">
        <v>5.32419122</v>
      </c>
      <c r="M67" s="18" t="s">
        <v>481</v>
      </c>
      <c r="N67" s="20" t="s">
        <v>481</v>
      </c>
      <c r="O67" s="18" t="s">
        <v>481</v>
      </c>
      <c r="P67" s="20" t="s">
        <v>481</v>
      </c>
      <c r="Q67" s="18" t="s">
        <v>481</v>
      </c>
      <c r="R67" s="20" t="s">
        <v>481</v>
      </c>
      <c r="S67" s="18" t="s">
        <v>481</v>
      </c>
      <c r="T67" s="20" t="s">
        <v>481</v>
      </c>
      <c r="U67" s="18" t="n">
        <v>276.0135172</v>
      </c>
      <c r="V67" s="20" t="n">
        <v>9.47995497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519.63416532</v>
      </c>
      <c r="F70" s="20" t="n">
        <v>3.48062286</v>
      </c>
      <c r="G70" s="18" t="n">
        <v>524.68368177</v>
      </c>
      <c r="H70" s="20" t="n">
        <v>4.79992467</v>
      </c>
      <c r="I70" s="18" t="n">
        <v>506.43936704</v>
      </c>
      <c r="J70" s="20" t="n">
        <v>5.07929837</v>
      </c>
      <c r="K70" s="18" t="n">
        <v>497.28679367</v>
      </c>
      <c r="L70" s="20" t="n">
        <v>6.82567747</v>
      </c>
      <c r="M70" s="18" t="s">
        <v>481</v>
      </c>
      <c r="N70" s="20" t="s">
        <v>481</v>
      </c>
      <c r="O70" s="18" t="s">
        <v>481</v>
      </c>
      <c r="P70" s="20" t="s">
        <v>481</v>
      </c>
      <c r="Q70" s="18" t="s">
        <v>481</v>
      </c>
      <c r="R70" s="20" t="s">
        <v>481</v>
      </c>
      <c r="S70" s="18" t="s">
        <v>481</v>
      </c>
      <c r="T70" s="20" t="s">
        <v>481</v>
      </c>
      <c r="U70" s="18" t="n">
        <v>460.66836382</v>
      </c>
      <c r="V70" s="20" t="n">
        <v>10.83179778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739</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526.68769661</v>
      </c>
      <c r="F7" s="20" t="n">
        <v>2.31197452</v>
      </c>
      <c r="G7" s="18" t="n">
        <v>508.33043203</v>
      </c>
      <c r="H7" s="20" t="n">
        <v>2.81181118</v>
      </c>
      <c r="I7" s="18" t="n">
        <v>481.13596069</v>
      </c>
      <c r="J7" s="20" t="n">
        <v>3.85791924</v>
      </c>
      <c r="K7" s="18" t="n">
        <v>448.40041852</v>
      </c>
      <c r="L7" s="20" t="n">
        <v>4.66492969</v>
      </c>
      <c r="M7" s="18" t="s">
        <v>481</v>
      </c>
      <c r="N7" s="20" t="s">
        <v>481</v>
      </c>
      <c r="O7" s="18" t="s">
        <v>481</v>
      </c>
      <c r="P7" s="20" t="s">
        <v>481</v>
      </c>
      <c r="Q7" s="18" t="s">
        <v>481</v>
      </c>
      <c r="R7" s="20" t="s">
        <v>481</v>
      </c>
      <c r="S7" s="18" t="s">
        <v>481</v>
      </c>
      <c r="T7" s="20" t="s">
        <v>481</v>
      </c>
      <c r="U7" s="18" t="n">
        <v>385.68587642</v>
      </c>
      <c r="V7" s="20" t="n">
        <v>7.30370867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(78.0/B9*100)</f>
        <v/>
      </c>
      <c r="D9" s="19" t="n">
        <v>5597</v>
      </c>
      <c r="E9" s="18" t="n">
        <v>556.01118342</v>
      </c>
      <c r="F9" s="20" t="n">
        <v>3.03218706</v>
      </c>
      <c r="G9" s="18" t="n">
        <v>551.95354076</v>
      </c>
      <c r="H9" s="20" t="n">
        <v>4.34158906</v>
      </c>
      <c r="I9" s="18" t="n">
        <v>530.34590313</v>
      </c>
      <c r="J9" s="20" t="n">
        <v>6.795085</v>
      </c>
      <c r="K9" s="18" t="n">
        <v>512.80295956</v>
      </c>
      <c r="L9" s="20" t="n">
        <v>8.296026960000001</v>
      </c>
      <c r="M9" s="18" t="s">
        <v>481</v>
      </c>
      <c r="N9" s="20" t="s">
        <v>481</v>
      </c>
      <c r="O9" s="18" t="s">
        <v>481</v>
      </c>
      <c r="P9" s="20" t="s">
        <v>481</v>
      </c>
      <c r="Q9" s="18" t="n">
        <v>363.74174124</v>
      </c>
      <c r="R9" s="20" t="n">
        <v>33.3778787</v>
      </c>
      <c r="S9" s="18" t="s">
        <v>481</v>
      </c>
      <c r="T9" s="20" t="s">
        <v>481</v>
      </c>
      <c r="U9" s="18" t="n">
        <v>416.03844357</v>
      </c>
      <c r="V9" s="20" t="n">
        <v>12.76974837</v>
      </c>
    </row>
    <row r="10" spans="1:22">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533.23097553</v>
      </c>
      <c r="R10" s="20" t="n">
        <v>4.62202672</v>
      </c>
      <c r="S10" s="18" t="s">
        <v>481</v>
      </c>
      <c r="T10" s="20" t="s">
        <v>481</v>
      </c>
      <c r="U10" s="18" t="s">
        <v>481</v>
      </c>
      <c r="V10" s="20" t="s">
        <v>481</v>
      </c>
    </row>
    <row r="11" spans="1:22">
      <c r="A11" s="15" t="s">
        <v>486</v>
      </c>
      <c r="B11" s="17" t="n">
        <v>7053</v>
      </c>
      <c r="C11" s="18">
        <f>(55.0/B11*100)</f>
        <v/>
      </c>
      <c r="D11" s="19" t="n">
        <v>6998</v>
      </c>
      <c r="E11" s="18" t="n">
        <v>442.94980938</v>
      </c>
      <c r="F11" s="20" t="n">
        <v>3.83489081</v>
      </c>
      <c r="G11" s="18" t="n">
        <v>437.79980643</v>
      </c>
      <c r="H11" s="20" t="n">
        <v>6.42008514</v>
      </c>
      <c r="I11" s="18" t="n">
        <v>395.90333203</v>
      </c>
      <c r="J11" s="20" t="n">
        <v>6.81241722</v>
      </c>
      <c r="K11" s="18" t="n">
        <v>390.60336361</v>
      </c>
      <c r="L11" s="20" t="n">
        <v>10.40963721</v>
      </c>
      <c r="M11" s="18" t="s">
        <v>481</v>
      </c>
      <c r="N11" s="20" t="s">
        <v>481</v>
      </c>
      <c r="O11" s="18" t="s">
        <v>481</v>
      </c>
      <c r="P11" s="20" t="s">
        <v>481</v>
      </c>
      <c r="Q11" s="18" t="s">
        <v>481</v>
      </c>
      <c r="R11" s="20" t="s">
        <v>481</v>
      </c>
      <c r="S11" s="18" t="s">
        <v>481</v>
      </c>
      <c r="T11" s="20" t="s">
        <v>481</v>
      </c>
      <c r="U11" s="18" t="n">
        <v>348.54036391</v>
      </c>
      <c r="V11" s="20" t="n">
        <v>13.55384155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520.45751606</v>
      </c>
      <c r="F29" s="20" t="n">
        <v>3.17403868</v>
      </c>
      <c r="G29" s="18" t="n">
        <v>519.52463073</v>
      </c>
      <c r="H29" s="20" t="n">
        <v>4.51694694</v>
      </c>
      <c r="I29" s="18" t="n">
        <v>499.90777273</v>
      </c>
      <c r="J29" s="20" t="n">
        <v>8.798280999999999</v>
      </c>
      <c r="K29" s="18" t="n">
        <v>455.59545805</v>
      </c>
      <c r="L29" s="20" t="n">
        <v>10.23954618</v>
      </c>
      <c r="M29" s="18" t="s">
        <v>481</v>
      </c>
      <c r="N29" s="20" t="s">
        <v>481</v>
      </c>
      <c r="O29" s="18" t="s">
        <v>481</v>
      </c>
      <c r="P29" s="20" t="s">
        <v>481</v>
      </c>
      <c r="Q29" s="18" t="n">
        <v>312.41250141</v>
      </c>
      <c r="R29" s="20" t="n">
        <v>62.61666854</v>
      </c>
      <c r="S29" s="18" t="s">
        <v>481</v>
      </c>
      <c r="T29" s="20" t="s">
        <v>481</v>
      </c>
      <c r="U29" s="18" t="n">
        <v>370.50970226</v>
      </c>
      <c r="V29" s="20" t="n">
        <v>18.54132098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498.86346326</v>
      </c>
      <c r="F32" s="20" t="n">
        <v>3.08715876</v>
      </c>
      <c r="G32" s="18" t="n">
        <v>484.38792134</v>
      </c>
      <c r="H32" s="20" t="n">
        <v>4.37891014</v>
      </c>
      <c r="I32" s="18" t="n">
        <v>474.2958217</v>
      </c>
      <c r="J32" s="20" t="n">
        <v>6.04090193</v>
      </c>
      <c r="K32" s="18" t="n">
        <v>454.57855072</v>
      </c>
      <c r="L32" s="20" t="n">
        <v>7.32836626</v>
      </c>
      <c r="M32" s="18" t="s">
        <v>481</v>
      </c>
      <c r="N32" s="20" t="s">
        <v>481</v>
      </c>
      <c r="O32" s="18" t="s">
        <v>481</v>
      </c>
      <c r="P32" s="20" t="s">
        <v>481</v>
      </c>
      <c r="Q32" s="18" t="s">
        <v>481</v>
      </c>
      <c r="R32" s="20" t="s">
        <v>481</v>
      </c>
      <c r="S32" s="18" t="s">
        <v>481</v>
      </c>
      <c r="T32" s="20" t="s">
        <v>481</v>
      </c>
      <c r="U32" s="18" t="n">
        <v>370.78828483</v>
      </c>
      <c r="V32" s="20" t="n">
        <v>18.14587685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461.04467667</v>
      </c>
      <c r="F34" s="20" t="n">
        <v>4.68342599</v>
      </c>
      <c r="G34" s="18" t="n">
        <v>455.18268154</v>
      </c>
      <c r="H34" s="20" t="n">
        <v>5.1760282</v>
      </c>
      <c r="I34" s="18" t="n">
        <v>434.93751667</v>
      </c>
      <c r="J34" s="20" t="n">
        <v>7.8741749</v>
      </c>
      <c r="K34" s="18" t="n">
        <v>422.71099553</v>
      </c>
      <c r="L34" s="20" t="n">
        <v>5.97098212</v>
      </c>
      <c r="M34" s="18" t="s">
        <v>481</v>
      </c>
      <c r="N34" s="20" t="s">
        <v>481</v>
      </c>
      <c r="O34" s="18" t="s">
        <v>481</v>
      </c>
      <c r="P34" s="20" t="s">
        <v>481</v>
      </c>
      <c r="Q34" s="18" t="n">
        <v>425.79595373</v>
      </c>
      <c r="R34" s="20" t="n">
        <v>68.66277131</v>
      </c>
      <c r="S34" s="18" t="s">
        <v>481</v>
      </c>
      <c r="T34" s="20" t="s">
        <v>481</v>
      </c>
      <c r="U34" s="18" t="n">
        <v>306.86561922</v>
      </c>
      <c r="V34" s="20" t="n">
        <v>16.35052279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478.97363386</v>
      </c>
      <c r="F36" s="20" t="n">
        <v>3.6060924</v>
      </c>
      <c r="G36" s="18" t="n">
        <v>465.89129148</v>
      </c>
      <c r="H36" s="20" t="n">
        <v>4.79879755</v>
      </c>
      <c r="I36" s="18" t="n">
        <v>451.74614732</v>
      </c>
      <c r="J36" s="20" t="n">
        <v>5.1787375</v>
      </c>
      <c r="K36" s="18" t="n">
        <v>440.89351163</v>
      </c>
      <c r="L36" s="20" t="n">
        <v>7.02301878</v>
      </c>
      <c r="M36" s="18" t="s">
        <v>481</v>
      </c>
      <c r="N36" s="20" t="s">
        <v>481</v>
      </c>
      <c r="O36" s="18" t="s">
        <v>481</v>
      </c>
      <c r="P36" s="20" t="s">
        <v>481</v>
      </c>
      <c r="Q36" s="18" t="s">
        <v>481</v>
      </c>
      <c r="R36" s="20" t="s">
        <v>481</v>
      </c>
      <c r="S36" s="18" t="s">
        <v>481</v>
      </c>
      <c r="T36" s="20" t="s">
        <v>481</v>
      </c>
      <c r="U36" s="18" t="n">
        <v>356.27188187</v>
      </c>
      <c r="V36" s="20" t="n">
        <v>14.18893764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499.52568279</v>
      </c>
      <c r="F41" s="20" t="n">
        <v>3.67310972</v>
      </c>
      <c r="G41" s="18" t="n">
        <v>490.35168184</v>
      </c>
      <c r="H41" s="20" t="n">
        <v>4.96466614</v>
      </c>
      <c r="I41" s="18" t="n">
        <v>468.04540435</v>
      </c>
      <c r="J41" s="20" t="n">
        <v>6.79020176</v>
      </c>
      <c r="K41" s="18" t="n">
        <v>458.34751823</v>
      </c>
      <c r="L41" s="20" t="n">
        <v>7.38986945</v>
      </c>
      <c r="M41" s="18" t="s">
        <v>481</v>
      </c>
      <c r="N41" s="20" t="s">
        <v>481</v>
      </c>
      <c r="O41" s="18" t="s">
        <v>481</v>
      </c>
      <c r="P41" s="20" t="s">
        <v>481</v>
      </c>
      <c r="Q41" s="18" t="n">
        <v>394.70031876</v>
      </c>
      <c r="R41" s="20" t="n">
        <v>62.09586627</v>
      </c>
      <c r="S41" s="18" t="s">
        <v>481</v>
      </c>
      <c r="T41" s="20" t="s">
        <v>481</v>
      </c>
      <c r="U41" s="18" t="n">
        <v>339.8830631</v>
      </c>
      <c r="V41" s="20" t="n">
        <v>18.65228518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(1379.0/B46*100)</f>
        <v/>
      </c>
      <c r="D46" s="19" t="n">
        <v>21762</v>
      </c>
      <c r="E46" s="18" t="n">
        <v>416.89650887</v>
      </c>
      <c r="F46" s="20" t="n">
        <v>3.63125888</v>
      </c>
      <c r="G46" s="18" t="n">
        <v>388.47477684</v>
      </c>
      <c r="H46" s="20" t="n">
        <v>6.12930188</v>
      </c>
      <c r="I46" s="18" t="n">
        <v>382.82815834</v>
      </c>
      <c r="J46" s="20" t="n">
        <v>6.73821992</v>
      </c>
      <c r="K46" s="18" t="n">
        <v>372.05628642</v>
      </c>
      <c r="L46" s="20" t="n">
        <v>7.85808326</v>
      </c>
      <c r="M46" s="18" t="s">
        <v>481</v>
      </c>
      <c r="N46" s="20" t="s">
        <v>481</v>
      </c>
      <c r="O46" s="18" t="s">
        <v>481</v>
      </c>
      <c r="P46" s="20" t="s">
        <v>481</v>
      </c>
      <c r="Q46" s="18" t="s">
        <v>481</v>
      </c>
      <c r="R46" s="20" t="s">
        <v>481</v>
      </c>
      <c r="S46" s="18" t="s">
        <v>481</v>
      </c>
      <c r="T46" s="20" t="s">
        <v>481</v>
      </c>
      <c r="U46" s="18" t="n">
        <v>329.36884728</v>
      </c>
      <c r="V46" s="20" t="n">
        <v>5.67597056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567.91282079</v>
      </c>
      <c r="F48" s="20" t="n">
        <v>5.97746249</v>
      </c>
      <c r="G48" s="18" t="n">
        <v>575.2358313</v>
      </c>
      <c r="H48" s="20" t="n">
        <v>9.016792219999999</v>
      </c>
      <c r="I48" s="18" t="n">
        <v>555.53277002</v>
      </c>
      <c r="J48" s="20" t="n">
        <v>7.38099998</v>
      </c>
      <c r="K48" s="18" t="n">
        <v>563.94512965</v>
      </c>
      <c r="L48" s="20" t="n">
        <v>8.81340733</v>
      </c>
      <c r="M48" s="18" t="s">
        <v>481</v>
      </c>
      <c r="N48" s="20" t="s">
        <v>481</v>
      </c>
      <c r="O48" s="18" t="s">
        <v>481</v>
      </c>
      <c r="P48" s="20" t="s">
        <v>481</v>
      </c>
      <c r="Q48" s="18" t="s">
        <v>481</v>
      </c>
      <c r="R48" s="20" t="s">
        <v>481</v>
      </c>
      <c r="S48" s="18" t="s">
        <v>481</v>
      </c>
      <c r="T48" s="20" t="s">
        <v>481</v>
      </c>
      <c r="U48" s="18" t="n">
        <v>492.62908369</v>
      </c>
      <c r="V48" s="20" t="n">
        <v>36.48320532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466.70775564</v>
      </c>
      <c r="F61" s="20" t="n">
        <v>3.26318234</v>
      </c>
      <c r="G61" s="18" t="n">
        <v>456.7649517</v>
      </c>
      <c r="H61" s="20" t="n">
        <v>4.54861555</v>
      </c>
      <c r="I61" s="18" t="n">
        <v>423.68895167</v>
      </c>
      <c r="J61" s="20" t="n">
        <v>5.04395019</v>
      </c>
      <c r="K61" s="18" t="n">
        <v>396.98600042</v>
      </c>
      <c r="L61" s="20" t="n">
        <v>7.71136326</v>
      </c>
      <c r="M61" s="18" t="s">
        <v>481</v>
      </c>
      <c r="N61" s="20" t="s">
        <v>481</v>
      </c>
      <c r="O61" s="18" t="s">
        <v>481</v>
      </c>
      <c r="P61" s="20" t="s">
        <v>481</v>
      </c>
      <c r="Q61" s="18" t="s">
        <v>481</v>
      </c>
      <c r="R61" s="20" t="s">
        <v>481</v>
      </c>
      <c r="S61" s="18" t="s">
        <v>481</v>
      </c>
      <c r="T61" s="20" t="s">
        <v>481</v>
      </c>
      <c r="U61" s="18" t="n">
        <v>359.25865421</v>
      </c>
      <c r="V61" s="20" t="n">
        <v>12.5610167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(117.0/B67*100)</f>
        <v/>
      </c>
      <c r="D67" s="19" t="n">
        <v>6854</v>
      </c>
      <c r="E67" s="18" t="n">
        <v>416.69760799</v>
      </c>
      <c r="F67" s="20" t="n">
        <v>3.66961742</v>
      </c>
      <c r="G67" s="18" t="n">
        <v>409.00387286</v>
      </c>
      <c r="H67" s="20" t="n">
        <v>4.59099451</v>
      </c>
      <c r="I67" s="18" t="n">
        <v>378.16955313</v>
      </c>
      <c r="J67" s="20" t="n">
        <v>5.57970791</v>
      </c>
      <c r="K67" s="18" t="n">
        <v>400.33283153</v>
      </c>
      <c r="L67" s="20" t="n">
        <v>5.34360547</v>
      </c>
      <c r="M67" s="18" t="s">
        <v>481</v>
      </c>
      <c r="N67" s="20" t="s">
        <v>481</v>
      </c>
      <c r="O67" s="18" t="s">
        <v>481</v>
      </c>
      <c r="P67" s="20" t="s">
        <v>481</v>
      </c>
      <c r="Q67" s="18" t="s">
        <v>481</v>
      </c>
      <c r="R67" s="20" t="s">
        <v>481</v>
      </c>
      <c r="S67" s="18" t="s">
        <v>481</v>
      </c>
      <c r="T67" s="20" t="s">
        <v>481</v>
      </c>
      <c r="U67" s="18" t="n">
        <v>275.19058876</v>
      </c>
      <c r="V67" s="20" t="n">
        <v>9.921660299999999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522.9773165399999</v>
      </c>
      <c r="F70" s="20" t="n">
        <v>3.60544553</v>
      </c>
      <c r="G70" s="18" t="n">
        <v>524.06922453</v>
      </c>
      <c r="H70" s="20" t="n">
        <v>4.43179263</v>
      </c>
      <c r="I70" s="18" t="n">
        <v>508.39017047</v>
      </c>
      <c r="J70" s="20" t="n">
        <v>5.72195605</v>
      </c>
      <c r="K70" s="18" t="n">
        <v>484.07945328</v>
      </c>
      <c r="L70" s="20" t="n">
        <v>6.08761348</v>
      </c>
      <c r="M70" s="18" t="s">
        <v>481</v>
      </c>
      <c r="N70" s="20" t="s">
        <v>481</v>
      </c>
      <c r="O70" s="18" t="s">
        <v>481</v>
      </c>
      <c r="P70" s="20" t="s">
        <v>481</v>
      </c>
      <c r="Q70" s="18" t="s">
        <v>481</v>
      </c>
      <c r="R70" s="20" t="s">
        <v>481</v>
      </c>
      <c r="S70" s="18" t="s">
        <v>481</v>
      </c>
      <c r="T70" s="20" t="s">
        <v>481</v>
      </c>
      <c r="U70" s="18" t="n">
        <v>464.14240867</v>
      </c>
      <c r="V70" s="20" t="n">
        <v>8.92234813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740</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527.01207385</v>
      </c>
      <c r="F7" s="20" t="n">
        <v>1.98335975</v>
      </c>
      <c r="G7" s="18" t="n">
        <v>489.85749267</v>
      </c>
      <c r="H7" s="20" t="n">
        <v>3.28980292</v>
      </c>
      <c r="I7" s="18" t="n">
        <v>474.76336254</v>
      </c>
      <c r="J7" s="20" t="n">
        <v>4.63835257</v>
      </c>
      <c r="K7" s="18" t="n">
        <v>441.71410363</v>
      </c>
      <c r="L7" s="20" t="n">
        <v>5.3604957</v>
      </c>
      <c r="M7" s="18" t="s">
        <v>481</v>
      </c>
      <c r="N7" s="20" t="s">
        <v>481</v>
      </c>
      <c r="O7" s="18" t="s">
        <v>481</v>
      </c>
      <c r="P7" s="20" t="s">
        <v>481</v>
      </c>
      <c r="Q7" s="18" t="s">
        <v>481</v>
      </c>
      <c r="R7" s="20" t="s">
        <v>481</v>
      </c>
      <c r="S7" s="18" t="s">
        <v>481</v>
      </c>
      <c r="T7" s="20" t="s">
        <v>481</v>
      </c>
      <c r="U7" s="18" t="n">
        <v>388.71465148</v>
      </c>
      <c r="V7" s="20" t="n">
        <v>7.48655024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(78.0/B9*100)</f>
        <v/>
      </c>
      <c r="D9" s="19" t="n">
        <v>5597</v>
      </c>
      <c r="E9" s="18" t="n">
        <v>557.76137642</v>
      </c>
      <c r="F9" s="20" t="n">
        <v>2.93310106</v>
      </c>
      <c r="G9" s="18" t="n">
        <v>552.98783561</v>
      </c>
      <c r="H9" s="20" t="n">
        <v>5.32817059</v>
      </c>
      <c r="I9" s="18" t="n">
        <v>518.19597621</v>
      </c>
      <c r="J9" s="20" t="n">
        <v>7.48214589</v>
      </c>
      <c r="K9" s="18" t="n">
        <v>507.33493011</v>
      </c>
      <c r="L9" s="20" t="n">
        <v>7.82108902</v>
      </c>
      <c r="M9" s="18" t="s">
        <v>481</v>
      </c>
      <c r="N9" s="20" t="s">
        <v>481</v>
      </c>
      <c r="O9" s="18" t="s">
        <v>481</v>
      </c>
      <c r="P9" s="20" t="s">
        <v>481</v>
      </c>
      <c r="Q9" s="18" t="n">
        <v>363.74174124</v>
      </c>
      <c r="R9" s="20" t="n">
        <v>33.3778787</v>
      </c>
      <c r="S9" s="18" t="s">
        <v>481</v>
      </c>
      <c r="T9" s="20" t="s">
        <v>481</v>
      </c>
      <c r="U9" s="18" t="n">
        <v>414.38967612</v>
      </c>
      <c r="V9" s="20" t="n">
        <v>11.96005984</v>
      </c>
    </row>
    <row r="10" spans="1:22">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533.23097553</v>
      </c>
      <c r="R10" s="20" t="n">
        <v>4.62202672</v>
      </c>
      <c r="S10" s="18" t="s">
        <v>481</v>
      </c>
      <c r="T10" s="20" t="s">
        <v>481</v>
      </c>
      <c r="U10" s="18" t="s">
        <v>481</v>
      </c>
      <c r="V10" s="20" t="s">
        <v>481</v>
      </c>
    </row>
    <row r="11" spans="1:22">
      <c r="A11" s="15" t="s">
        <v>486</v>
      </c>
      <c r="B11" s="17" t="n">
        <v>7053</v>
      </c>
      <c r="C11" s="18">
        <f>(55.0/B11*100)</f>
        <v/>
      </c>
      <c r="D11" s="19" t="n">
        <v>6998</v>
      </c>
      <c r="E11" s="18" t="n">
        <v>445.0742744</v>
      </c>
      <c r="F11" s="20" t="n">
        <v>3.88508758</v>
      </c>
      <c r="G11" s="18" t="n">
        <v>430.12751925</v>
      </c>
      <c r="H11" s="20" t="n">
        <v>5.24582511</v>
      </c>
      <c r="I11" s="18" t="n">
        <v>401.58972151</v>
      </c>
      <c r="J11" s="20" t="n">
        <v>6.92799947</v>
      </c>
      <c r="K11" s="18" t="n">
        <v>396.96670273</v>
      </c>
      <c r="L11" s="20" t="n">
        <v>9.72078653</v>
      </c>
      <c r="M11" s="18" t="s">
        <v>481</v>
      </c>
      <c r="N11" s="20" t="s">
        <v>481</v>
      </c>
      <c r="O11" s="18" t="s">
        <v>481</v>
      </c>
      <c r="P11" s="20" t="s">
        <v>481</v>
      </c>
      <c r="Q11" s="18" t="s">
        <v>481</v>
      </c>
      <c r="R11" s="20" t="s">
        <v>481</v>
      </c>
      <c r="S11" s="18" t="s">
        <v>481</v>
      </c>
      <c r="T11" s="20" t="s">
        <v>481</v>
      </c>
      <c r="U11" s="18" t="n">
        <v>346.2916343</v>
      </c>
      <c r="V11" s="20" t="n">
        <v>11.86984146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526.2848262799999</v>
      </c>
      <c r="F29" s="20" t="n">
        <v>3.14542235</v>
      </c>
      <c r="G29" s="18" t="n">
        <v>502.72273281</v>
      </c>
      <c r="H29" s="20" t="n">
        <v>5.69199775</v>
      </c>
      <c r="I29" s="18" t="n">
        <v>491.45130867</v>
      </c>
      <c r="J29" s="20" t="n">
        <v>8.31601762</v>
      </c>
      <c r="K29" s="18" t="n">
        <v>454.30457414</v>
      </c>
      <c r="L29" s="20" t="n">
        <v>8.05299085</v>
      </c>
      <c r="M29" s="18" t="s">
        <v>481</v>
      </c>
      <c r="N29" s="20" t="s">
        <v>481</v>
      </c>
      <c r="O29" s="18" t="s">
        <v>481</v>
      </c>
      <c r="P29" s="20" t="s">
        <v>481</v>
      </c>
      <c r="Q29" s="18" t="n">
        <v>312.41250141</v>
      </c>
      <c r="R29" s="20" t="n">
        <v>62.61666854</v>
      </c>
      <c r="S29" s="18" t="s">
        <v>481</v>
      </c>
      <c r="T29" s="20" t="s">
        <v>481</v>
      </c>
      <c r="U29" s="18" t="n">
        <v>374.99972051</v>
      </c>
      <c r="V29" s="20" t="n">
        <v>21.05707413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493.90796082</v>
      </c>
      <c r="F32" s="20" t="n">
        <v>2.90030054</v>
      </c>
      <c r="G32" s="18" t="n">
        <v>487.00585184</v>
      </c>
      <c r="H32" s="20" t="n">
        <v>5.59950736</v>
      </c>
      <c r="I32" s="18" t="n">
        <v>466.4974965</v>
      </c>
      <c r="J32" s="20" t="n">
        <v>6.1098033</v>
      </c>
      <c r="K32" s="18" t="n">
        <v>443.41806338</v>
      </c>
      <c r="L32" s="20" t="n">
        <v>8.02100291</v>
      </c>
      <c r="M32" s="18" t="s">
        <v>481</v>
      </c>
      <c r="N32" s="20" t="s">
        <v>481</v>
      </c>
      <c r="O32" s="18" t="s">
        <v>481</v>
      </c>
      <c r="P32" s="20" t="s">
        <v>481</v>
      </c>
      <c r="Q32" s="18" t="s">
        <v>481</v>
      </c>
      <c r="R32" s="20" t="s">
        <v>481</v>
      </c>
      <c r="S32" s="18" t="s">
        <v>481</v>
      </c>
      <c r="T32" s="20" t="s">
        <v>481</v>
      </c>
      <c r="U32" s="18" t="n">
        <v>347.71229836</v>
      </c>
      <c r="V32" s="20" t="n">
        <v>21.25745413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461.73114953</v>
      </c>
      <c r="F34" s="20" t="n">
        <v>4.18670189</v>
      </c>
      <c r="G34" s="18" t="n">
        <v>442.18676668</v>
      </c>
      <c r="H34" s="20" t="n">
        <v>6.26440604</v>
      </c>
      <c r="I34" s="18" t="n">
        <v>407.7069894</v>
      </c>
      <c r="J34" s="20" t="n">
        <v>8.955563379999999</v>
      </c>
      <c r="K34" s="18" t="n">
        <v>386.5747256</v>
      </c>
      <c r="L34" s="20" t="n">
        <v>8.640968129999999</v>
      </c>
      <c r="M34" s="18" t="s">
        <v>481</v>
      </c>
      <c r="N34" s="20" t="s">
        <v>481</v>
      </c>
      <c r="O34" s="18" t="s">
        <v>481</v>
      </c>
      <c r="P34" s="20" t="s">
        <v>481</v>
      </c>
      <c r="Q34" s="18" t="n">
        <v>425.79595373</v>
      </c>
      <c r="R34" s="20" t="n">
        <v>68.66277131</v>
      </c>
      <c r="S34" s="18" t="s">
        <v>481</v>
      </c>
      <c r="T34" s="20" t="s">
        <v>481</v>
      </c>
      <c r="U34" s="18" t="n">
        <v>302.98753659</v>
      </c>
      <c r="V34" s="20" t="n">
        <v>15.37995599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477.04868351</v>
      </c>
      <c r="F36" s="20" t="n">
        <v>3.31417549</v>
      </c>
      <c r="G36" s="18" t="n">
        <v>466.17176703</v>
      </c>
      <c r="H36" s="20" t="n">
        <v>5.79694666</v>
      </c>
      <c r="I36" s="18" t="n">
        <v>438.05360454</v>
      </c>
      <c r="J36" s="20" t="n">
        <v>6.54893792</v>
      </c>
      <c r="K36" s="18" t="n">
        <v>433.54557796</v>
      </c>
      <c r="L36" s="20" t="n">
        <v>7.01770144</v>
      </c>
      <c r="M36" s="18" t="s">
        <v>481</v>
      </c>
      <c r="N36" s="20" t="s">
        <v>481</v>
      </c>
      <c r="O36" s="18" t="s">
        <v>481</v>
      </c>
      <c r="P36" s="20" t="s">
        <v>481</v>
      </c>
      <c r="Q36" s="18" t="s">
        <v>481</v>
      </c>
      <c r="R36" s="20" t="s">
        <v>481</v>
      </c>
      <c r="S36" s="18" t="s">
        <v>481</v>
      </c>
      <c r="T36" s="20" t="s">
        <v>481</v>
      </c>
      <c r="U36" s="18" t="n">
        <v>366.63209458</v>
      </c>
      <c r="V36" s="20" t="n">
        <v>14.56089375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501.12505801</v>
      </c>
      <c r="F41" s="20" t="n">
        <v>3.56267037</v>
      </c>
      <c r="G41" s="18" t="n">
        <v>479.51230878</v>
      </c>
      <c r="H41" s="20" t="n">
        <v>4.58141696</v>
      </c>
      <c r="I41" s="18" t="n">
        <v>459.8929005</v>
      </c>
      <c r="J41" s="20" t="n">
        <v>8.32767729</v>
      </c>
      <c r="K41" s="18" t="n">
        <v>429.67147696</v>
      </c>
      <c r="L41" s="20" t="n">
        <v>8.662862369999999</v>
      </c>
      <c r="M41" s="18" t="s">
        <v>481</v>
      </c>
      <c r="N41" s="20" t="s">
        <v>481</v>
      </c>
      <c r="O41" s="18" t="s">
        <v>481</v>
      </c>
      <c r="P41" s="20" t="s">
        <v>481</v>
      </c>
      <c r="Q41" s="18" t="n">
        <v>394.70031876</v>
      </c>
      <c r="R41" s="20" t="n">
        <v>62.09586627</v>
      </c>
      <c r="S41" s="18" t="s">
        <v>481</v>
      </c>
      <c r="T41" s="20" t="s">
        <v>481</v>
      </c>
      <c r="U41" s="18" t="n">
        <v>356.79814663</v>
      </c>
      <c r="V41" s="20" t="n">
        <v>18.58373622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(1379.0/B46*100)</f>
        <v/>
      </c>
      <c r="D46" s="19" t="n">
        <v>21762</v>
      </c>
      <c r="E46" s="18" t="n">
        <v>417.01189544</v>
      </c>
      <c r="F46" s="20" t="n">
        <v>3.87510637</v>
      </c>
      <c r="G46" s="18" t="n">
        <v>385.54462918</v>
      </c>
      <c r="H46" s="20" t="n">
        <v>7.41112389</v>
      </c>
      <c r="I46" s="18" t="n">
        <v>368.34618761</v>
      </c>
      <c r="J46" s="20" t="n">
        <v>8.120872289999999</v>
      </c>
      <c r="K46" s="18" t="n">
        <v>372.23353616</v>
      </c>
      <c r="L46" s="20" t="n">
        <v>11.77838019</v>
      </c>
      <c r="M46" s="18" t="s">
        <v>481</v>
      </c>
      <c r="N46" s="20" t="s">
        <v>481</v>
      </c>
      <c r="O46" s="18" t="s">
        <v>481</v>
      </c>
      <c r="P46" s="20" t="s">
        <v>481</v>
      </c>
      <c r="Q46" s="18" t="s">
        <v>481</v>
      </c>
      <c r="R46" s="20" t="s">
        <v>481</v>
      </c>
      <c r="S46" s="18" t="s">
        <v>481</v>
      </c>
      <c r="T46" s="20" t="s">
        <v>481</v>
      </c>
      <c r="U46" s="18" t="n">
        <v>329.87673731</v>
      </c>
      <c r="V46" s="20" t="n">
        <v>5.63252603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574.50369596</v>
      </c>
      <c r="F48" s="20" t="n">
        <v>6.69110342</v>
      </c>
      <c r="G48" s="18" t="n">
        <v>562.05757996</v>
      </c>
      <c r="H48" s="20" t="n">
        <v>7.46110168</v>
      </c>
      <c r="I48" s="18" t="n">
        <v>549.05107923</v>
      </c>
      <c r="J48" s="20" t="n">
        <v>7.49654205</v>
      </c>
      <c r="K48" s="18" t="n">
        <v>531.7180249100001</v>
      </c>
      <c r="L48" s="20" t="n">
        <v>8.152709249999999</v>
      </c>
      <c r="M48" s="18" t="s">
        <v>481</v>
      </c>
      <c r="N48" s="20" t="s">
        <v>481</v>
      </c>
      <c r="O48" s="18" t="s">
        <v>481</v>
      </c>
      <c r="P48" s="20" t="s">
        <v>481</v>
      </c>
      <c r="Q48" s="18" t="s">
        <v>481</v>
      </c>
      <c r="R48" s="20" t="s">
        <v>481</v>
      </c>
      <c r="S48" s="18" t="s">
        <v>481</v>
      </c>
      <c r="T48" s="20" t="s">
        <v>481</v>
      </c>
      <c r="U48" s="18" t="n">
        <v>520.2728861000001</v>
      </c>
      <c r="V48" s="20" t="n">
        <v>35.81224016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462.81886907</v>
      </c>
      <c r="F61" s="20" t="n">
        <v>3.01465677</v>
      </c>
      <c r="G61" s="18" t="n">
        <v>456.17154013</v>
      </c>
      <c r="H61" s="20" t="n">
        <v>4.74182462</v>
      </c>
      <c r="I61" s="18" t="n">
        <v>427.96694243</v>
      </c>
      <c r="J61" s="20" t="n">
        <v>6.2282249</v>
      </c>
      <c r="K61" s="18" t="n">
        <v>400.48266689</v>
      </c>
      <c r="L61" s="20" t="n">
        <v>6.4359174</v>
      </c>
      <c r="M61" s="18" t="s">
        <v>481</v>
      </c>
      <c r="N61" s="20" t="s">
        <v>481</v>
      </c>
      <c r="O61" s="18" t="s">
        <v>481</v>
      </c>
      <c r="P61" s="20" t="s">
        <v>481</v>
      </c>
      <c r="Q61" s="18" t="s">
        <v>481</v>
      </c>
      <c r="R61" s="20" t="s">
        <v>481</v>
      </c>
      <c r="S61" s="18" t="s">
        <v>481</v>
      </c>
      <c r="T61" s="20" t="s">
        <v>481</v>
      </c>
      <c r="U61" s="18" t="n">
        <v>346.56971097</v>
      </c>
      <c r="V61" s="20" t="n">
        <v>13.56877025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(117.0/B67*100)</f>
        <v/>
      </c>
      <c r="D67" s="19" t="n">
        <v>6854</v>
      </c>
      <c r="E67" s="18" t="n">
        <v>418.32357686</v>
      </c>
      <c r="F67" s="20" t="n">
        <v>3.49270041</v>
      </c>
      <c r="G67" s="18" t="n">
        <v>404.85191086</v>
      </c>
      <c r="H67" s="20" t="n">
        <v>5.28386059</v>
      </c>
      <c r="I67" s="18" t="n">
        <v>391.5876989</v>
      </c>
      <c r="J67" s="20" t="n">
        <v>4.25688562</v>
      </c>
      <c r="K67" s="18" t="n">
        <v>381.14102852</v>
      </c>
      <c r="L67" s="20" t="n">
        <v>5.17882735</v>
      </c>
      <c r="M67" s="18" t="s">
        <v>481</v>
      </c>
      <c r="N67" s="20" t="s">
        <v>481</v>
      </c>
      <c r="O67" s="18" t="s">
        <v>481</v>
      </c>
      <c r="P67" s="20" t="s">
        <v>481</v>
      </c>
      <c r="Q67" s="18" t="s">
        <v>481</v>
      </c>
      <c r="R67" s="20" t="s">
        <v>481</v>
      </c>
      <c r="S67" s="18" t="s">
        <v>481</v>
      </c>
      <c r="T67" s="20" t="s">
        <v>481</v>
      </c>
      <c r="U67" s="18" t="n">
        <v>275.17247593</v>
      </c>
      <c r="V67" s="20" t="n">
        <v>9.49091935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520.80751241</v>
      </c>
      <c r="F70" s="20" t="n">
        <v>3.04873878</v>
      </c>
      <c r="G70" s="18" t="n">
        <v>513.44865884</v>
      </c>
      <c r="H70" s="20" t="n">
        <v>5.31402344</v>
      </c>
      <c r="I70" s="18" t="n">
        <v>496.86303715</v>
      </c>
      <c r="J70" s="20" t="n">
        <v>6.35446363</v>
      </c>
      <c r="K70" s="18" t="n">
        <v>483.26166632</v>
      </c>
      <c r="L70" s="20" t="n">
        <v>9.519838610000001</v>
      </c>
      <c r="M70" s="18" t="s">
        <v>481</v>
      </c>
      <c r="N70" s="20" t="s">
        <v>481</v>
      </c>
      <c r="O70" s="18" t="s">
        <v>481</v>
      </c>
      <c r="P70" s="20" t="s">
        <v>481</v>
      </c>
      <c r="Q70" s="18" t="s">
        <v>481</v>
      </c>
      <c r="R70" s="20" t="s">
        <v>481</v>
      </c>
      <c r="S70" s="18" t="s">
        <v>481</v>
      </c>
      <c r="T70" s="20" t="s">
        <v>481</v>
      </c>
      <c r="U70" s="18" t="n">
        <v>459.74061023</v>
      </c>
      <c r="V70" s="20" t="n">
        <v>10.4328302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741</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524.32184278</v>
      </c>
      <c r="F7" s="20" t="n">
        <v>2.14428184</v>
      </c>
      <c r="G7" s="18" t="n">
        <v>497.77168743</v>
      </c>
      <c r="H7" s="20" t="n">
        <v>3.27553069</v>
      </c>
      <c r="I7" s="18" t="n">
        <v>470.05573268</v>
      </c>
      <c r="J7" s="20" t="n">
        <v>3.83914407</v>
      </c>
      <c r="K7" s="18" t="n">
        <v>437.09916584</v>
      </c>
      <c r="L7" s="20" t="n">
        <v>5.77037926</v>
      </c>
      <c r="M7" s="18" t="s">
        <v>481</v>
      </c>
      <c r="N7" s="20" t="s">
        <v>481</v>
      </c>
      <c r="O7" s="18" t="s">
        <v>481</v>
      </c>
      <c r="P7" s="20" t="s">
        <v>481</v>
      </c>
      <c r="Q7" s="18" t="s">
        <v>481</v>
      </c>
      <c r="R7" s="20" t="s">
        <v>481</v>
      </c>
      <c r="S7" s="18" t="s">
        <v>481</v>
      </c>
      <c r="T7" s="20" t="s">
        <v>481</v>
      </c>
      <c r="U7" s="18" t="n">
        <v>391.55721228</v>
      </c>
      <c r="V7" s="20" t="n">
        <v>6.89049054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(78.0/B9*100)</f>
        <v/>
      </c>
      <c r="D9" s="19" t="n">
        <v>5597</v>
      </c>
      <c r="E9" s="18" t="n">
        <v>551.13276716</v>
      </c>
      <c r="F9" s="20" t="n">
        <v>2.86730669</v>
      </c>
      <c r="G9" s="18" t="n">
        <v>562.84065918</v>
      </c>
      <c r="H9" s="20" t="n">
        <v>4.83510298</v>
      </c>
      <c r="I9" s="18" t="n">
        <v>519.54794104</v>
      </c>
      <c r="J9" s="20" t="n">
        <v>8.731027579999999</v>
      </c>
      <c r="K9" s="18" t="n">
        <v>496.96103209</v>
      </c>
      <c r="L9" s="20" t="n">
        <v>10.49519839</v>
      </c>
      <c r="M9" s="18" t="s">
        <v>481</v>
      </c>
      <c r="N9" s="20" t="s">
        <v>481</v>
      </c>
      <c r="O9" s="18" t="s">
        <v>481</v>
      </c>
      <c r="P9" s="20" t="s">
        <v>481</v>
      </c>
      <c r="Q9" s="18" t="n">
        <v>363.74174124</v>
      </c>
      <c r="R9" s="20" t="n">
        <v>33.3778787</v>
      </c>
      <c r="S9" s="18" t="s">
        <v>481</v>
      </c>
      <c r="T9" s="20" t="s">
        <v>481</v>
      </c>
      <c r="U9" s="18" t="n">
        <v>419.46019357</v>
      </c>
      <c r="V9" s="20" t="n">
        <v>12.68402037</v>
      </c>
    </row>
    <row r="10" spans="1:22">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533.23097553</v>
      </c>
      <c r="R10" s="20" t="n">
        <v>4.62202672</v>
      </c>
      <c r="S10" s="18" t="s">
        <v>481</v>
      </c>
      <c r="T10" s="20" t="s">
        <v>481</v>
      </c>
      <c r="U10" s="18" t="s">
        <v>481</v>
      </c>
      <c r="V10" s="20" t="s">
        <v>481</v>
      </c>
    </row>
    <row r="11" spans="1:22">
      <c r="A11" s="15" t="s">
        <v>486</v>
      </c>
      <c r="B11" s="17" t="n">
        <v>7053</v>
      </c>
      <c r="C11" s="18">
        <f>(55.0/B11*100)</f>
        <v/>
      </c>
      <c r="D11" s="19" t="n">
        <v>6998</v>
      </c>
      <c r="E11" s="18" t="n">
        <v>439.34799346</v>
      </c>
      <c r="F11" s="20" t="n">
        <v>3.88029099</v>
      </c>
      <c r="G11" s="18" t="n">
        <v>437.29582224</v>
      </c>
      <c r="H11" s="20" t="n">
        <v>6.16915638</v>
      </c>
      <c r="I11" s="18" t="n">
        <v>370.71190097</v>
      </c>
      <c r="J11" s="20" t="n">
        <v>12.14910296</v>
      </c>
      <c r="K11" s="18" t="n">
        <v>400.50439668</v>
      </c>
      <c r="L11" s="20" t="n">
        <v>17.5620234</v>
      </c>
      <c r="M11" s="18" t="s">
        <v>481</v>
      </c>
      <c r="N11" s="20" t="s">
        <v>481</v>
      </c>
      <c r="O11" s="18" t="s">
        <v>481</v>
      </c>
      <c r="P11" s="20" t="s">
        <v>481</v>
      </c>
      <c r="Q11" s="18" t="s">
        <v>481</v>
      </c>
      <c r="R11" s="20" t="s">
        <v>481</v>
      </c>
      <c r="S11" s="18" t="s">
        <v>481</v>
      </c>
      <c r="T11" s="20" t="s">
        <v>481</v>
      </c>
      <c r="U11" s="18" t="n">
        <v>342.51685483</v>
      </c>
      <c r="V11" s="20" t="n">
        <v>13.38760416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521.21721847</v>
      </c>
      <c r="F29" s="20" t="n">
        <v>3.01639399</v>
      </c>
      <c r="G29" s="18" t="n">
        <v>508.54640146</v>
      </c>
      <c r="H29" s="20" t="n">
        <v>5.84970005</v>
      </c>
      <c r="I29" s="18" t="n">
        <v>486.48099273</v>
      </c>
      <c r="J29" s="20" t="n">
        <v>13.96690018</v>
      </c>
      <c r="K29" s="18" t="n">
        <v>418.79477514</v>
      </c>
      <c r="L29" s="20" t="n">
        <v>12.43161029</v>
      </c>
      <c r="M29" s="18" t="s">
        <v>481</v>
      </c>
      <c r="N29" s="20" t="s">
        <v>481</v>
      </c>
      <c r="O29" s="18" t="s">
        <v>481</v>
      </c>
      <c r="P29" s="20" t="s">
        <v>481</v>
      </c>
      <c r="Q29" s="18" t="n">
        <v>312.41250141</v>
      </c>
      <c r="R29" s="20" t="n">
        <v>62.61666854</v>
      </c>
      <c r="S29" s="18" t="s">
        <v>481</v>
      </c>
      <c r="T29" s="20" t="s">
        <v>481</v>
      </c>
      <c r="U29" s="18" t="n">
        <v>395.02868911</v>
      </c>
      <c r="V29" s="20" t="n">
        <v>21.82546395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492.57497146</v>
      </c>
      <c r="F32" s="20" t="n">
        <v>2.96589477</v>
      </c>
      <c r="G32" s="18" t="n">
        <v>482.2286635</v>
      </c>
      <c r="H32" s="20" t="n">
        <v>5.4693353</v>
      </c>
      <c r="I32" s="18" t="n">
        <v>454.84421601</v>
      </c>
      <c r="J32" s="20" t="n">
        <v>9.552162129999999</v>
      </c>
      <c r="K32" s="18" t="n">
        <v>442.25667936</v>
      </c>
      <c r="L32" s="20" t="n">
        <v>10.03481932</v>
      </c>
      <c r="M32" s="18" t="s">
        <v>481</v>
      </c>
      <c r="N32" s="20" t="s">
        <v>481</v>
      </c>
      <c r="O32" s="18" t="s">
        <v>481</v>
      </c>
      <c r="P32" s="20" t="s">
        <v>481</v>
      </c>
      <c r="Q32" s="18" t="s">
        <v>481</v>
      </c>
      <c r="R32" s="20" t="s">
        <v>481</v>
      </c>
      <c r="S32" s="18" t="s">
        <v>481</v>
      </c>
      <c r="T32" s="20" t="s">
        <v>481</v>
      </c>
      <c r="U32" s="18" t="n">
        <v>321.25439479</v>
      </c>
      <c r="V32" s="20" t="n">
        <v>23.026331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458.20895875</v>
      </c>
      <c r="F34" s="20" t="n">
        <v>4.44565884</v>
      </c>
      <c r="G34" s="18" t="n">
        <v>447.89780896</v>
      </c>
      <c r="H34" s="20" t="n">
        <v>6.62544141</v>
      </c>
      <c r="I34" s="18" t="n">
        <v>412.63400248</v>
      </c>
      <c r="J34" s="20" t="n">
        <v>10.77906506</v>
      </c>
      <c r="K34" s="18" t="n">
        <v>404.33551957</v>
      </c>
      <c r="L34" s="20" t="n">
        <v>11.83693487</v>
      </c>
      <c r="M34" s="18" t="s">
        <v>481</v>
      </c>
      <c r="N34" s="20" t="s">
        <v>481</v>
      </c>
      <c r="O34" s="18" t="s">
        <v>481</v>
      </c>
      <c r="P34" s="20" t="s">
        <v>481</v>
      </c>
      <c r="Q34" s="18" t="n">
        <v>425.79595373</v>
      </c>
      <c r="R34" s="20" t="n">
        <v>68.66277131</v>
      </c>
      <c r="S34" s="18" t="s">
        <v>481</v>
      </c>
      <c r="T34" s="20" t="s">
        <v>481</v>
      </c>
      <c r="U34" s="18" t="n">
        <v>298.14829872</v>
      </c>
      <c r="V34" s="20" t="n">
        <v>16.06728501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472.86712409</v>
      </c>
      <c r="F36" s="20" t="n">
        <v>3.26614118</v>
      </c>
      <c r="G36" s="18" t="n">
        <v>472.42936704</v>
      </c>
      <c r="H36" s="20" t="n">
        <v>5.34385815</v>
      </c>
      <c r="I36" s="18" t="n">
        <v>446.19673889</v>
      </c>
      <c r="J36" s="20" t="n">
        <v>8.82805273</v>
      </c>
      <c r="K36" s="18" t="n">
        <v>433.02575405</v>
      </c>
      <c r="L36" s="20" t="n">
        <v>9.816230109999999</v>
      </c>
      <c r="M36" s="18" t="s">
        <v>481</v>
      </c>
      <c r="N36" s="20" t="s">
        <v>481</v>
      </c>
      <c r="O36" s="18" t="s">
        <v>481</v>
      </c>
      <c r="P36" s="20" t="s">
        <v>481</v>
      </c>
      <c r="Q36" s="18" t="s">
        <v>481</v>
      </c>
      <c r="R36" s="20" t="s">
        <v>481</v>
      </c>
      <c r="S36" s="18" t="s">
        <v>481</v>
      </c>
      <c r="T36" s="20" t="s">
        <v>481</v>
      </c>
      <c r="U36" s="18" t="n">
        <v>358.78434634</v>
      </c>
      <c r="V36" s="20" t="n">
        <v>14.50970429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495.69912352</v>
      </c>
      <c r="F41" s="20" t="n">
        <v>3.78749736</v>
      </c>
      <c r="G41" s="18" t="n">
        <v>500.18901678</v>
      </c>
      <c r="H41" s="20" t="n">
        <v>4.51946476</v>
      </c>
      <c r="I41" s="18" t="n">
        <v>459.17590275</v>
      </c>
      <c r="J41" s="20" t="n">
        <v>7.89666119</v>
      </c>
      <c r="K41" s="18" t="n">
        <v>451.03170274</v>
      </c>
      <c r="L41" s="20" t="n">
        <v>9.05831229</v>
      </c>
      <c r="M41" s="18" t="s">
        <v>481</v>
      </c>
      <c r="N41" s="20" t="s">
        <v>481</v>
      </c>
      <c r="O41" s="18" t="s">
        <v>481</v>
      </c>
      <c r="P41" s="20" t="s">
        <v>481</v>
      </c>
      <c r="Q41" s="18" t="n">
        <v>394.70031876</v>
      </c>
      <c r="R41" s="20" t="n">
        <v>62.09586627</v>
      </c>
      <c r="S41" s="18" t="s">
        <v>481</v>
      </c>
      <c r="T41" s="20" t="s">
        <v>481</v>
      </c>
      <c r="U41" s="18" t="n">
        <v>364.89322651</v>
      </c>
      <c r="V41" s="20" t="n">
        <v>17.04948291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(1379.0/B46*100)</f>
        <v/>
      </c>
      <c r="D46" s="19" t="n">
        <v>21762</v>
      </c>
      <c r="E46" s="18" t="n">
        <v>413.97960902</v>
      </c>
      <c r="F46" s="20" t="n">
        <v>3.76295387</v>
      </c>
      <c r="G46" s="18" t="n">
        <v>379.40676762</v>
      </c>
      <c r="H46" s="20" t="n">
        <v>8.022776560000001</v>
      </c>
      <c r="I46" s="18" t="n">
        <v>356.88693182</v>
      </c>
      <c r="J46" s="20" t="n">
        <v>8.301722379999999</v>
      </c>
      <c r="K46" s="18" t="n">
        <v>345.7365286</v>
      </c>
      <c r="L46" s="20" t="n">
        <v>12.68327733</v>
      </c>
      <c r="M46" s="18" t="s">
        <v>481</v>
      </c>
      <c r="N46" s="20" t="s">
        <v>481</v>
      </c>
      <c r="O46" s="18" t="s">
        <v>481</v>
      </c>
      <c r="P46" s="20" t="s">
        <v>481</v>
      </c>
      <c r="Q46" s="18" t="s">
        <v>481</v>
      </c>
      <c r="R46" s="20" t="s">
        <v>481</v>
      </c>
      <c r="S46" s="18" t="s">
        <v>481</v>
      </c>
      <c r="T46" s="20" t="s">
        <v>481</v>
      </c>
      <c r="U46" s="18" t="n">
        <v>327.41746033</v>
      </c>
      <c r="V46" s="20" t="n">
        <v>5.733611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569.7444461</v>
      </c>
      <c r="F48" s="20" t="n">
        <v>6.15712039</v>
      </c>
      <c r="G48" s="18" t="n">
        <v>561.63125768</v>
      </c>
      <c r="H48" s="20" t="n">
        <v>8.31665737</v>
      </c>
      <c r="I48" s="18" t="n">
        <v>547.79612539</v>
      </c>
      <c r="J48" s="20" t="n">
        <v>10.39629617</v>
      </c>
      <c r="K48" s="18" t="n">
        <v>526.29949846</v>
      </c>
      <c r="L48" s="20" t="n">
        <v>16.20734472</v>
      </c>
      <c r="M48" s="18" t="s">
        <v>481</v>
      </c>
      <c r="N48" s="20" t="s">
        <v>481</v>
      </c>
      <c r="O48" s="18" t="s">
        <v>481</v>
      </c>
      <c r="P48" s="20" t="s">
        <v>481</v>
      </c>
      <c r="Q48" s="18" t="s">
        <v>481</v>
      </c>
      <c r="R48" s="20" t="s">
        <v>481</v>
      </c>
      <c r="S48" s="18" t="s">
        <v>481</v>
      </c>
      <c r="T48" s="20" t="s">
        <v>481</v>
      </c>
      <c r="U48" s="18" t="n">
        <v>489.19093613</v>
      </c>
      <c r="V48" s="20" t="n">
        <v>50.51172606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460.51609056</v>
      </c>
      <c r="F61" s="20" t="n">
        <v>2.8336303</v>
      </c>
      <c r="G61" s="18" t="n">
        <v>458.84065945</v>
      </c>
      <c r="H61" s="20" t="n">
        <v>5.13932429</v>
      </c>
      <c r="I61" s="18" t="n">
        <v>419.25180615</v>
      </c>
      <c r="J61" s="20" t="n">
        <v>6.15880013</v>
      </c>
      <c r="K61" s="18" t="n">
        <v>366.45228165</v>
      </c>
      <c r="L61" s="20" t="n">
        <v>8.83682698</v>
      </c>
      <c r="M61" s="18" t="s">
        <v>481</v>
      </c>
      <c r="N61" s="20" t="s">
        <v>481</v>
      </c>
      <c r="O61" s="18" t="s">
        <v>481</v>
      </c>
      <c r="P61" s="20" t="s">
        <v>481</v>
      </c>
      <c r="Q61" s="18" t="s">
        <v>481</v>
      </c>
      <c r="R61" s="20" t="s">
        <v>481</v>
      </c>
      <c r="S61" s="18" t="s">
        <v>481</v>
      </c>
      <c r="T61" s="20" t="s">
        <v>481</v>
      </c>
      <c r="U61" s="18" t="n">
        <v>341.10227503</v>
      </c>
      <c r="V61" s="20" t="n">
        <v>13.09063419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(117.0/B67*100)</f>
        <v/>
      </c>
      <c r="D67" s="19" t="n">
        <v>6854</v>
      </c>
      <c r="E67" s="18" t="n">
        <v>412.06293101</v>
      </c>
      <c r="F67" s="20" t="n">
        <v>3.41943325</v>
      </c>
      <c r="G67" s="18" t="n">
        <v>411.12911186</v>
      </c>
      <c r="H67" s="20" t="n">
        <v>6.08750905</v>
      </c>
      <c r="I67" s="18" t="n">
        <v>367.8437679</v>
      </c>
      <c r="J67" s="20" t="n">
        <v>9.795266610000001</v>
      </c>
      <c r="K67" s="18" t="n">
        <v>347.43900492</v>
      </c>
      <c r="L67" s="20" t="n">
        <v>14.19578883</v>
      </c>
      <c r="M67" s="18" t="s">
        <v>481</v>
      </c>
      <c r="N67" s="20" t="s">
        <v>481</v>
      </c>
      <c r="O67" s="18" t="s">
        <v>481</v>
      </c>
      <c r="P67" s="20" t="s">
        <v>481</v>
      </c>
      <c r="Q67" s="18" t="s">
        <v>481</v>
      </c>
      <c r="R67" s="20" t="s">
        <v>481</v>
      </c>
      <c r="S67" s="18" t="s">
        <v>481</v>
      </c>
      <c r="T67" s="20" t="s">
        <v>481</v>
      </c>
      <c r="U67" s="18" t="n">
        <v>281.04657092</v>
      </c>
      <c r="V67" s="20" t="n">
        <v>7.68272024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520.1500145799999</v>
      </c>
      <c r="F70" s="20" t="n">
        <v>3.31828213</v>
      </c>
      <c r="G70" s="18" t="n">
        <v>507.49314595</v>
      </c>
      <c r="H70" s="20" t="n">
        <v>5.56093051</v>
      </c>
      <c r="I70" s="18" t="n">
        <v>497.11302268</v>
      </c>
      <c r="J70" s="20" t="n">
        <v>10.41731989</v>
      </c>
      <c r="K70" s="18" t="n">
        <v>490.50958086</v>
      </c>
      <c r="L70" s="20" t="n">
        <v>9.27957672</v>
      </c>
      <c r="M70" s="18" t="s">
        <v>481</v>
      </c>
      <c r="N70" s="20" t="s">
        <v>481</v>
      </c>
      <c r="O70" s="18" t="s">
        <v>481</v>
      </c>
      <c r="P70" s="20" t="s">
        <v>481</v>
      </c>
      <c r="Q70" s="18" t="s">
        <v>481</v>
      </c>
      <c r="R70" s="20" t="s">
        <v>481</v>
      </c>
      <c r="S70" s="18" t="s">
        <v>481</v>
      </c>
      <c r="T70" s="20" t="s">
        <v>481</v>
      </c>
      <c r="U70" s="18" t="n">
        <v>459.90820398</v>
      </c>
      <c r="V70" s="20" t="n">
        <v>10.34507925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742</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524.16876195</v>
      </c>
      <c r="F7" s="20" t="n">
        <v>2.10510466</v>
      </c>
      <c r="G7" s="18" t="n">
        <v>494.07025612</v>
      </c>
      <c r="H7" s="20" t="n">
        <v>2.93828321</v>
      </c>
      <c r="I7" s="18" t="n">
        <v>459.93424378</v>
      </c>
      <c r="J7" s="20" t="n">
        <v>4.71508236</v>
      </c>
      <c r="K7" s="18" t="n">
        <v>425.19319014</v>
      </c>
      <c r="L7" s="20" t="n">
        <v>6.28330766</v>
      </c>
      <c r="M7" s="18" t="s">
        <v>481</v>
      </c>
      <c r="N7" s="20" t="s">
        <v>481</v>
      </c>
      <c r="O7" s="18" t="s">
        <v>481</v>
      </c>
      <c r="P7" s="20" t="s">
        <v>481</v>
      </c>
      <c r="Q7" s="18" t="s">
        <v>481</v>
      </c>
      <c r="R7" s="20" t="s">
        <v>481</v>
      </c>
      <c r="S7" s="18" t="s">
        <v>481</v>
      </c>
      <c r="T7" s="20" t="s">
        <v>481</v>
      </c>
      <c r="U7" s="18" t="n">
        <v>390.64644765</v>
      </c>
      <c r="V7" s="20" t="n">
        <v>7.20575379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(78.0/B9*100)</f>
        <v/>
      </c>
      <c r="D9" s="19" t="n">
        <v>5597</v>
      </c>
      <c r="E9" s="18" t="n">
        <v>555.31276671</v>
      </c>
      <c r="F9" s="20" t="n">
        <v>2.90130106</v>
      </c>
      <c r="G9" s="18" t="n">
        <v>556.80048829</v>
      </c>
      <c r="H9" s="20" t="n">
        <v>5.65353678</v>
      </c>
      <c r="I9" s="18" t="n">
        <v>493.70924969</v>
      </c>
      <c r="J9" s="20" t="n">
        <v>8.089584439999999</v>
      </c>
      <c r="K9" s="18" t="n">
        <v>483.76236133</v>
      </c>
      <c r="L9" s="20" t="n">
        <v>11.22754884</v>
      </c>
      <c r="M9" s="18" t="s">
        <v>481</v>
      </c>
      <c r="N9" s="20" t="s">
        <v>481</v>
      </c>
      <c r="O9" s="18" t="s">
        <v>481</v>
      </c>
      <c r="P9" s="20" t="s">
        <v>481</v>
      </c>
      <c r="Q9" s="18" t="n">
        <v>363.74174124</v>
      </c>
      <c r="R9" s="20" t="n">
        <v>33.3778787</v>
      </c>
      <c r="S9" s="18" t="s">
        <v>481</v>
      </c>
      <c r="T9" s="20" t="s">
        <v>481</v>
      </c>
      <c r="U9" s="18" t="n">
        <v>421.79612439</v>
      </c>
      <c r="V9" s="20" t="n">
        <v>11.51492071</v>
      </c>
    </row>
    <row r="10" spans="1:22">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533.23097553</v>
      </c>
      <c r="R10" s="20" t="n">
        <v>4.62202672</v>
      </c>
      <c r="S10" s="18" t="s">
        <v>481</v>
      </c>
      <c r="T10" s="20" t="s">
        <v>481</v>
      </c>
      <c r="U10" s="18" t="s">
        <v>481</v>
      </c>
      <c r="V10" s="20" t="s">
        <v>481</v>
      </c>
    </row>
    <row r="11" spans="1:22">
      <c r="A11" s="15" t="s">
        <v>486</v>
      </c>
      <c r="B11" s="17" t="n">
        <v>7053</v>
      </c>
      <c r="C11" s="18">
        <f>(55.0/B11*100)</f>
        <v/>
      </c>
      <c r="D11" s="19" t="n">
        <v>6998</v>
      </c>
      <c r="E11" s="18" t="n">
        <v>439.55480946</v>
      </c>
      <c r="F11" s="20" t="n">
        <v>3.80051731</v>
      </c>
      <c r="G11" s="18" t="n">
        <v>419.56781388</v>
      </c>
      <c r="H11" s="20" t="n">
        <v>7.9409287</v>
      </c>
      <c r="I11" s="18" t="n">
        <v>364.53041568</v>
      </c>
      <c r="J11" s="20" t="n">
        <v>14.14345054</v>
      </c>
      <c r="K11" s="18" t="n">
        <v>370.87179717</v>
      </c>
      <c r="L11" s="20" t="n">
        <v>21.3715177</v>
      </c>
      <c r="M11" s="18" t="s">
        <v>481</v>
      </c>
      <c r="N11" s="20" t="s">
        <v>481</v>
      </c>
      <c r="O11" s="18" t="s">
        <v>481</v>
      </c>
      <c r="P11" s="20" t="s">
        <v>481</v>
      </c>
      <c r="Q11" s="18" t="s">
        <v>481</v>
      </c>
      <c r="R11" s="20" t="s">
        <v>481</v>
      </c>
      <c r="S11" s="18" t="s">
        <v>481</v>
      </c>
      <c r="T11" s="20" t="s">
        <v>481</v>
      </c>
      <c r="U11" s="18" t="n">
        <v>349.84890372</v>
      </c>
      <c r="V11" s="20" t="n">
        <v>13.21608354</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522.51257197</v>
      </c>
      <c r="F29" s="20" t="n">
        <v>3.19200313</v>
      </c>
      <c r="G29" s="18" t="n">
        <v>501.13720154</v>
      </c>
      <c r="H29" s="20" t="n">
        <v>6.94166244</v>
      </c>
      <c r="I29" s="18" t="n">
        <v>450.48293446</v>
      </c>
      <c r="J29" s="20" t="n">
        <v>14.13508176</v>
      </c>
      <c r="K29" s="18" t="n">
        <v>421.75444108</v>
      </c>
      <c r="L29" s="20" t="n">
        <v>17.43309585</v>
      </c>
      <c r="M29" s="18" t="s">
        <v>481</v>
      </c>
      <c r="N29" s="20" t="s">
        <v>481</v>
      </c>
      <c r="O29" s="18" t="s">
        <v>481</v>
      </c>
      <c r="P29" s="20" t="s">
        <v>481</v>
      </c>
      <c r="Q29" s="18" t="n">
        <v>312.41250141</v>
      </c>
      <c r="R29" s="20" t="n">
        <v>62.61666854</v>
      </c>
      <c r="S29" s="18" t="s">
        <v>481</v>
      </c>
      <c r="T29" s="20" t="s">
        <v>481</v>
      </c>
      <c r="U29" s="18" t="n">
        <v>408.12794181</v>
      </c>
      <c r="V29" s="20" t="n">
        <v>21.50373697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494.68588042</v>
      </c>
      <c r="F32" s="20" t="n">
        <v>3.16570712</v>
      </c>
      <c r="G32" s="18" t="n">
        <v>480.1921791</v>
      </c>
      <c r="H32" s="20" t="n">
        <v>4.73518591</v>
      </c>
      <c r="I32" s="18" t="n">
        <v>447.94787005</v>
      </c>
      <c r="J32" s="20" t="n">
        <v>9.2209431</v>
      </c>
      <c r="K32" s="18" t="n">
        <v>435.77844217</v>
      </c>
      <c r="L32" s="20" t="n">
        <v>9.7831777</v>
      </c>
      <c r="M32" s="18" t="s">
        <v>481</v>
      </c>
      <c r="N32" s="20" t="s">
        <v>481</v>
      </c>
      <c r="O32" s="18" t="s">
        <v>481</v>
      </c>
      <c r="P32" s="20" t="s">
        <v>481</v>
      </c>
      <c r="Q32" s="18" t="s">
        <v>481</v>
      </c>
      <c r="R32" s="20" t="s">
        <v>481</v>
      </c>
      <c r="S32" s="18" t="s">
        <v>481</v>
      </c>
      <c r="T32" s="20" t="s">
        <v>481</v>
      </c>
      <c r="U32" s="18" t="n">
        <v>347.31289183</v>
      </c>
      <c r="V32" s="20" t="n">
        <v>17.79721489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461.47236228</v>
      </c>
      <c r="F34" s="20" t="n">
        <v>4.21562359</v>
      </c>
      <c r="G34" s="18" t="n">
        <v>433.23448027</v>
      </c>
      <c r="H34" s="20" t="n">
        <v>6.96974728</v>
      </c>
      <c r="I34" s="18" t="n">
        <v>407.1974141</v>
      </c>
      <c r="J34" s="20" t="n">
        <v>10.45529997</v>
      </c>
      <c r="K34" s="18" t="n">
        <v>391.43806642</v>
      </c>
      <c r="L34" s="20" t="n">
        <v>10.92006749</v>
      </c>
      <c r="M34" s="18" t="s">
        <v>481</v>
      </c>
      <c r="N34" s="20" t="s">
        <v>481</v>
      </c>
      <c r="O34" s="18" t="s">
        <v>481</v>
      </c>
      <c r="P34" s="20" t="s">
        <v>481</v>
      </c>
      <c r="Q34" s="18" t="n">
        <v>425.79595373</v>
      </c>
      <c r="R34" s="20" t="n">
        <v>68.66277131</v>
      </c>
      <c r="S34" s="18" t="s">
        <v>481</v>
      </c>
      <c r="T34" s="20" t="s">
        <v>481</v>
      </c>
      <c r="U34" s="18" t="n">
        <v>305.33402987</v>
      </c>
      <c r="V34" s="20" t="n">
        <v>15.80237243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476.05597225</v>
      </c>
      <c r="F36" s="20" t="n">
        <v>3.23554595</v>
      </c>
      <c r="G36" s="18" t="n">
        <v>458.64282294</v>
      </c>
      <c r="H36" s="20" t="n">
        <v>5.8508462</v>
      </c>
      <c r="I36" s="18" t="n">
        <v>433.71453666</v>
      </c>
      <c r="J36" s="20" t="n">
        <v>9.60871539</v>
      </c>
      <c r="K36" s="18" t="n">
        <v>427.67811605</v>
      </c>
      <c r="L36" s="20" t="n">
        <v>10.78862719</v>
      </c>
      <c r="M36" s="18" t="s">
        <v>481</v>
      </c>
      <c r="N36" s="20" t="s">
        <v>481</v>
      </c>
      <c r="O36" s="18" t="s">
        <v>481</v>
      </c>
      <c r="P36" s="20" t="s">
        <v>481</v>
      </c>
      <c r="Q36" s="18" t="s">
        <v>481</v>
      </c>
      <c r="R36" s="20" t="s">
        <v>481</v>
      </c>
      <c r="S36" s="18" t="s">
        <v>481</v>
      </c>
      <c r="T36" s="20" t="s">
        <v>481</v>
      </c>
      <c r="U36" s="18" t="n">
        <v>370.21898332</v>
      </c>
      <c r="V36" s="20" t="n">
        <v>14.36971823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(39.0/B41*100)</f>
        <v/>
      </c>
      <c r="D41" s="19" t="n">
        <v>5673</v>
      </c>
      <c r="E41" s="18" t="n">
        <v>496.88737754</v>
      </c>
      <c r="F41" s="20" t="n">
        <v>3.66355924</v>
      </c>
      <c r="G41" s="18" t="n">
        <v>496.4899954</v>
      </c>
      <c r="H41" s="20" t="n">
        <v>5.22166829</v>
      </c>
      <c r="I41" s="18" t="n">
        <v>453.49632343</v>
      </c>
      <c r="J41" s="20" t="n">
        <v>8.92512548</v>
      </c>
      <c r="K41" s="18" t="n">
        <v>436.01827839</v>
      </c>
      <c r="L41" s="20" t="n">
        <v>10.13635481</v>
      </c>
      <c r="M41" s="18" t="s">
        <v>481</v>
      </c>
      <c r="N41" s="20" t="s">
        <v>481</v>
      </c>
      <c r="O41" s="18" t="s">
        <v>481</v>
      </c>
      <c r="P41" s="20" t="s">
        <v>481</v>
      </c>
      <c r="Q41" s="18" t="n">
        <v>394.70031876</v>
      </c>
      <c r="R41" s="20" t="n">
        <v>62.09586627</v>
      </c>
      <c r="S41" s="18" t="s">
        <v>481</v>
      </c>
      <c r="T41" s="20" t="s">
        <v>481</v>
      </c>
      <c r="U41" s="18" t="n">
        <v>356.76117388</v>
      </c>
      <c r="V41" s="20" t="n">
        <v>18.42795292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(1379.0/B46*100)</f>
        <v/>
      </c>
      <c r="D46" s="19" t="n">
        <v>21762</v>
      </c>
      <c r="E46" s="18" t="n">
        <v>414.03806958</v>
      </c>
      <c r="F46" s="20" t="n">
        <v>3.82234059</v>
      </c>
      <c r="G46" s="18" t="n">
        <v>392.9063833</v>
      </c>
      <c r="H46" s="20" t="n">
        <v>7.13450246</v>
      </c>
      <c r="I46" s="18" t="n">
        <v>349.57503879</v>
      </c>
      <c r="J46" s="20" t="n">
        <v>8.603914209999999</v>
      </c>
      <c r="K46" s="18" t="n">
        <v>343.88498483</v>
      </c>
      <c r="L46" s="20" t="n">
        <v>13.29873643</v>
      </c>
      <c r="M46" s="18" t="s">
        <v>481</v>
      </c>
      <c r="N46" s="20" t="s">
        <v>481</v>
      </c>
      <c r="O46" s="18" t="s">
        <v>481</v>
      </c>
      <c r="P46" s="20" t="s">
        <v>481</v>
      </c>
      <c r="Q46" s="18" t="s">
        <v>481</v>
      </c>
      <c r="R46" s="20" t="s">
        <v>481</v>
      </c>
      <c r="S46" s="18" t="s">
        <v>481</v>
      </c>
      <c r="T46" s="20" t="s">
        <v>481</v>
      </c>
      <c r="U46" s="18" t="n">
        <v>330.23621695</v>
      </c>
      <c r="V46" s="20" t="n">
        <v>5.67637817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569.9676862</v>
      </c>
      <c r="F48" s="20" t="n">
        <v>6.15042762</v>
      </c>
      <c r="G48" s="18" t="n">
        <v>563.64066521</v>
      </c>
      <c r="H48" s="20" t="n">
        <v>8.75911649</v>
      </c>
      <c r="I48" s="18" t="n">
        <v>532.8283277199999</v>
      </c>
      <c r="J48" s="20" t="n">
        <v>10.16263178</v>
      </c>
      <c r="K48" s="18" t="n">
        <v>527.25681903</v>
      </c>
      <c r="L48" s="20" t="n">
        <v>16.22732535</v>
      </c>
      <c r="M48" s="18" t="s">
        <v>481</v>
      </c>
      <c r="N48" s="20" t="s">
        <v>481</v>
      </c>
      <c r="O48" s="18" t="s">
        <v>481</v>
      </c>
      <c r="P48" s="20" t="s">
        <v>481</v>
      </c>
      <c r="Q48" s="18" t="s">
        <v>481</v>
      </c>
      <c r="R48" s="20" t="s">
        <v>481</v>
      </c>
      <c r="S48" s="18" t="s">
        <v>481</v>
      </c>
      <c r="T48" s="20" t="s">
        <v>481</v>
      </c>
      <c r="U48" s="18" t="n">
        <v>484.76806303</v>
      </c>
      <c r="V48" s="20" t="n">
        <v>48.33592694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(138.0/B61*100)</f>
        <v/>
      </c>
      <c r="D61" s="19" t="n">
        <v>6387</v>
      </c>
      <c r="E61" s="18" t="n">
        <v>461.57466296</v>
      </c>
      <c r="F61" s="20" t="n">
        <v>2.75826526</v>
      </c>
      <c r="G61" s="18" t="n">
        <v>453.95953559</v>
      </c>
      <c r="H61" s="20" t="n">
        <v>5.26975666</v>
      </c>
      <c r="I61" s="18" t="n">
        <v>416.56379217</v>
      </c>
      <c r="J61" s="20" t="n">
        <v>6.67108912</v>
      </c>
      <c r="K61" s="18" t="n">
        <v>369.86858329</v>
      </c>
      <c r="L61" s="20" t="n">
        <v>8.33559054</v>
      </c>
      <c r="M61" s="18" t="s">
        <v>481</v>
      </c>
      <c r="N61" s="20" t="s">
        <v>481</v>
      </c>
      <c r="O61" s="18" t="s">
        <v>481</v>
      </c>
      <c r="P61" s="20" t="s">
        <v>481</v>
      </c>
      <c r="Q61" s="18" t="s">
        <v>481</v>
      </c>
      <c r="R61" s="20" t="s">
        <v>481</v>
      </c>
      <c r="S61" s="18" t="s">
        <v>481</v>
      </c>
      <c r="T61" s="20" t="s">
        <v>481</v>
      </c>
      <c r="U61" s="18" t="n">
        <v>346.13417567</v>
      </c>
      <c r="V61" s="20" t="n">
        <v>13.70411563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(117.0/B67*100)</f>
        <v/>
      </c>
      <c r="D67" s="19" t="n">
        <v>6854</v>
      </c>
      <c r="E67" s="18" t="n">
        <v>415.44973547</v>
      </c>
      <c r="F67" s="20" t="n">
        <v>3.43818957</v>
      </c>
      <c r="G67" s="18" t="n">
        <v>376.10177042</v>
      </c>
      <c r="H67" s="20" t="n">
        <v>7.25142571</v>
      </c>
      <c r="I67" s="18" t="n">
        <v>340.12336593</v>
      </c>
      <c r="J67" s="20" t="n">
        <v>11.6947703</v>
      </c>
      <c r="K67" s="18" t="n">
        <v>323.26796689</v>
      </c>
      <c r="L67" s="20" t="n">
        <v>13.1301205</v>
      </c>
      <c r="M67" s="18" t="s">
        <v>481</v>
      </c>
      <c r="N67" s="20" t="s">
        <v>481</v>
      </c>
      <c r="O67" s="18" t="s">
        <v>481</v>
      </c>
      <c r="P67" s="20" t="s">
        <v>481</v>
      </c>
      <c r="Q67" s="18" t="s">
        <v>481</v>
      </c>
      <c r="R67" s="20" t="s">
        <v>481</v>
      </c>
      <c r="S67" s="18" t="s">
        <v>481</v>
      </c>
      <c r="T67" s="20" t="s">
        <v>481</v>
      </c>
      <c r="U67" s="18" t="n">
        <v>279.27346013</v>
      </c>
      <c r="V67" s="20" t="n">
        <v>8.05414809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521.08475758</v>
      </c>
      <c r="F70" s="20" t="n">
        <v>3.28069942</v>
      </c>
      <c r="G70" s="18" t="n">
        <v>507.50591501</v>
      </c>
      <c r="H70" s="20" t="n">
        <v>5.02719957</v>
      </c>
      <c r="I70" s="18" t="n">
        <v>494.51450324</v>
      </c>
      <c r="J70" s="20" t="n">
        <v>9.36027384</v>
      </c>
      <c r="K70" s="18" t="n">
        <v>484.95585588</v>
      </c>
      <c r="L70" s="20" t="n">
        <v>9.14207324</v>
      </c>
      <c r="M70" s="18" t="s">
        <v>481</v>
      </c>
      <c r="N70" s="20" t="s">
        <v>481</v>
      </c>
      <c r="O70" s="18" t="s">
        <v>481</v>
      </c>
      <c r="P70" s="20" t="s">
        <v>481</v>
      </c>
      <c r="Q70" s="18" t="s">
        <v>481</v>
      </c>
      <c r="R70" s="20" t="s">
        <v>481</v>
      </c>
      <c r="S70" s="18" t="s">
        <v>481</v>
      </c>
      <c r="T70" s="20" t="s">
        <v>481</v>
      </c>
      <c r="U70" s="18" t="n">
        <v>461.66880249</v>
      </c>
      <c r="V70" s="20" t="n">
        <v>10.79657703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743</v>
      </c>
    </row>
    <row customHeight="1" ht="30" r="4" spans="1:22">
      <c r="A4" s="6" t="n"/>
      <c r="B4" s="7" t="s">
        <v>462</v>
      </c>
      <c r="C4" s="7" t="s">
        <v>463</v>
      </c>
      <c r="D4" s="8" t="s">
        <v>462</v>
      </c>
      <c r="E4" s="9" t="s">
        <v>623</v>
      </c>
      <c r="F4" s="10" t="n"/>
      <c r="G4" s="9" t="s">
        <v>744</v>
      </c>
      <c r="H4" s="10" t="n"/>
      <c r="I4" s="9" t="s">
        <v>745</v>
      </c>
      <c r="J4" s="10" t="n"/>
      <c r="K4" s="9" t="s">
        <v>746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518.2709506899999</v>
      </c>
      <c r="F7" s="20" t="n">
        <v>2.01771824</v>
      </c>
      <c r="G7" s="18" t="n">
        <v>490.68377965</v>
      </c>
      <c r="H7" s="20" t="n">
        <v>3.0136436</v>
      </c>
      <c r="I7" s="18" t="n">
        <v>467.73549083</v>
      </c>
      <c r="J7" s="20" t="n">
        <v>6.34135613</v>
      </c>
      <c r="K7" s="18" t="n">
        <v>410.45727671</v>
      </c>
      <c r="L7" s="20" t="n">
        <v>6.92539056</v>
      </c>
      <c r="M7" s="18" t="s">
        <v>481</v>
      </c>
      <c r="N7" s="20" t="s">
        <v>481</v>
      </c>
      <c r="O7" s="18" t="s">
        <v>481</v>
      </c>
      <c r="P7" s="20" t="s">
        <v>481</v>
      </c>
      <c r="Q7" s="18" t="s">
        <v>481</v>
      </c>
      <c r="R7" s="20" t="s">
        <v>481</v>
      </c>
      <c r="S7" s="18" t="s">
        <v>481</v>
      </c>
      <c r="T7" s="20" t="s">
        <v>481</v>
      </c>
      <c r="U7" s="18" t="n">
        <v>421.23537573</v>
      </c>
      <c r="V7" s="20" t="n">
        <v>9.65366216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(94.0/B9*100)</f>
        <v/>
      </c>
      <c r="D9" s="19" t="n">
        <v>5581</v>
      </c>
      <c r="E9" s="18" t="n">
        <v>551.41325359</v>
      </c>
      <c r="F9" s="20" t="n">
        <v>2.9687234</v>
      </c>
      <c r="G9" s="18" t="n">
        <v>491.87164896</v>
      </c>
      <c r="H9" s="20" t="n">
        <v>8.02714737</v>
      </c>
      <c r="I9" s="18" t="n">
        <v>487.96848901</v>
      </c>
      <c r="J9" s="20" t="n">
        <v>21.45991493</v>
      </c>
      <c r="K9" s="18" t="n">
        <v>448.43284811</v>
      </c>
      <c r="L9" s="20" t="n">
        <v>24.56445414</v>
      </c>
      <c r="M9" s="18" t="s">
        <v>481</v>
      </c>
      <c r="N9" s="20" t="s">
        <v>481</v>
      </c>
      <c r="O9" s="18" t="s">
        <v>481</v>
      </c>
      <c r="P9" s="20" t="s">
        <v>481</v>
      </c>
      <c r="Q9" s="18" t="n">
        <v>363.74174124</v>
      </c>
      <c r="R9" s="20" t="n">
        <v>33.3778787</v>
      </c>
      <c r="S9" s="18" t="s">
        <v>481</v>
      </c>
      <c r="T9" s="20" t="s">
        <v>481</v>
      </c>
      <c r="U9" s="18" t="n">
        <v>399.08254321</v>
      </c>
      <c r="V9" s="20" t="n">
        <v>16.41615165</v>
      </c>
    </row>
    <row r="10" spans="1:22">
      <c r="A10" s="15" t="s">
        <v>485</v>
      </c>
      <c r="B10" s="17" t="n">
        <v>13082</v>
      </c>
      <c r="C10" s="18">
        <f>(324.0/B10*100)</f>
        <v/>
      </c>
      <c r="D10" s="19" t="n">
        <v>12758</v>
      </c>
      <c r="E10" s="18" t="n">
        <v>543.91977417</v>
      </c>
      <c r="F10" s="20" t="n">
        <v>4.55659831</v>
      </c>
      <c r="G10" s="18" t="n">
        <v>515.71644867</v>
      </c>
      <c r="H10" s="20" t="n">
        <v>6.98082971</v>
      </c>
      <c r="I10" s="18" t="n">
        <v>473.03601731</v>
      </c>
      <c r="J10" s="20" t="n">
        <v>16.50509163</v>
      </c>
      <c r="K10" s="18" t="n">
        <v>478.79863047</v>
      </c>
      <c r="L10" s="20" t="n">
        <v>15.62918624</v>
      </c>
      <c r="M10" s="18" t="s">
        <v>481</v>
      </c>
      <c r="N10" s="20" t="s">
        <v>481</v>
      </c>
      <c r="O10" s="18" t="s">
        <v>481</v>
      </c>
      <c r="P10" s="20" t="s">
        <v>481</v>
      </c>
      <c r="Q10" s="18" t="s">
        <v>481</v>
      </c>
      <c r="R10" s="20" t="s">
        <v>481</v>
      </c>
      <c r="S10" s="18" t="s">
        <v>481</v>
      </c>
      <c r="T10" s="20" t="s">
        <v>481</v>
      </c>
      <c r="U10" s="18" t="n">
        <v>437.2606223</v>
      </c>
      <c r="V10" s="20" t="n">
        <v>20.19834134</v>
      </c>
    </row>
    <row r="11" spans="1:22">
      <c r="A11" s="15" t="s">
        <v>486</v>
      </c>
      <c r="B11" s="17" t="n">
        <v>7053</v>
      </c>
      <c r="C11" s="18">
        <f>(72.0/B11*100)</f>
        <v/>
      </c>
      <c r="D11" s="19" t="n">
        <v>6981</v>
      </c>
      <c r="E11" s="18" t="n">
        <v>439.2332075</v>
      </c>
      <c r="F11" s="20" t="n">
        <v>3.82964098</v>
      </c>
      <c r="G11" s="18" t="n">
        <v>396.21769353</v>
      </c>
      <c r="H11" s="20" t="n">
        <v>8.40893258</v>
      </c>
      <c r="I11" s="18" t="n">
        <v>361.75643171</v>
      </c>
      <c r="J11" s="20" t="n">
        <v>16.71054563</v>
      </c>
      <c r="K11" s="18" t="n">
        <v>374.7650443</v>
      </c>
      <c r="L11" s="20" t="n">
        <v>19.85351481</v>
      </c>
      <c r="M11" s="18" t="s">
        <v>481</v>
      </c>
      <c r="N11" s="20" t="s">
        <v>481</v>
      </c>
      <c r="O11" s="18" t="s">
        <v>481</v>
      </c>
      <c r="P11" s="20" t="s">
        <v>481</v>
      </c>
      <c r="Q11" s="18" t="s">
        <v>481</v>
      </c>
      <c r="R11" s="20" t="s">
        <v>481</v>
      </c>
      <c r="S11" s="18" t="s">
        <v>481</v>
      </c>
      <c r="T11" s="20" t="s">
        <v>481</v>
      </c>
      <c r="U11" s="18" t="n">
        <v>356.88879142</v>
      </c>
      <c r="V11" s="20" t="n">
        <v>15.2579908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(225.0/B23*100)</f>
        <v/>
      </c>
      <c r="D23" s="19" t="n">
        <v>11358</v>
      </c>
      <c r="E23" s="18" t="n">
        <v>501.79870155</v>
      </c>
      <c r="F23" s="20" t="n">
        <v>3.27020099</v>
      </c>
      <c r="G23" s="18" t="n">
        <v>480.29290311</v>
      </c>
      <c r="H23" s="20" t="n">
        <v>3.27301695</v>
      </c>
      <c r="I23" s="18" t="n">
        <v>451.83954671</v>
      </c>
      <c r="J23" s="20" t="n">
        <v>6.68340681</v>
      </c>
      <c r="K23" s="18" t="n">
        <v>445.7205247</v>
      </c>
      <c r="L23" s="20" t="n">
        <v>6.30463354</v>
      </c>
      <c r="M23" s="18" t="s">
        <v>481</v>
      </c>
      <c r="N23" s="20" t="s">
        <v>481</v>
      </c>
      <c r="O23" s="18" t="s">
        <v>481</v>
      </c>
      <c r="P23" s="20" t="s">
        <v>481</v>
      </c>
      <c r="Q23" s="18" t="s">
        <v>481</v>
      </c>
      <c r="R23" s="20" t="s">
        <v>481</v>
      </c>
      <c r="S23" s="18" t="s">
        <v>481</v>
      </c>
      <c r="T23" s="20" t="s">
        <v>481</v>
      </c>
      <c r="U23" s="18" t="n">
        <v>417.31857769</v>
      </c>
      <c r="V23" s="20" t="n">
        <v>16.12807712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520.14608738</v>
      </c>
      <c r="F29" s="20" t="n">
        <v>3.08932301</v>
      </c>
      <c r="G29" s="18" t="n">
        <v>446.43242983</v>
      </c>
      <c r="H29" s="20" t="n">
        <v>9.49115662</v>
      </c>
      <c r="I29" s="18" t="n">
        <v>384.63515352</v>
      </c>
      <c r="J29" s="20" t="n">
        <v>36.60276567</v>
      </c>
      <c r="K29" s="18" t="n">
        <v>446.22724478</v>
      </c>
      <c r="L29" s="20" t="n">
        <v>28.00347469</v>
      </c>
      <c r="M29" s="18" t="s">
        <v>481</v>
      </c>
      <c r="N29" s="20" t="s">
        <v>481</v>
      </c>
      <c r="O29" s="18" t="s">
        <v>481</v>
      </c>
      <c r="P29" s="20" t="s">
        <v>481</v>
      </c>
      <c r="Q29" s="18" t="n">
        <v>312.41250141</v>
      </c>
      <c r="R29" s="20" t="n">
        <v>62.61666854</v>
      </c>
      <c r="S29" s="18" t="s">
        <v>481</v>
      </c>
      <c r="T29" s="20" t="s">
        <v>481</v>
      </c>
      <c r="U29" s="18" t="n">
        <v>400.60743653</v>
      </c>
      <c r="V29" s="20" t="n">
        <v>25.1367859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494.94569982</v>
      </c>
      <c r="F32" s="20" t="n">
        <v>3.05522761</v>
      </c>
      <c r="G32" s="18" t="n">
        <v>458.14491141</v>
      </c>
      <c r="H32" s="20" t="n">
        <v>5.08454056</v>
      </c>
      <c r="I32" s="18" t="n">
        <v>435.46965846</v>
      </c>
      <c r="J32" s="20" t="n">
        <v>11.49795657</v>
      </c>
      <c r="K32" s="18" t="n">
        <v>432.56940299</v>
      </c>
      <c r="L32" s="20" t="n">
        <v>11.25448159</v>
      </c>
      <c r="M32" s="18" t="s">
        <v>481</v>
      </c>
      <c r="N32" s="20" t="s">
        <v>481</v>
      </c>
      <c r="O32" s="18" t="s">
        <v>481</v>
      </c>
      <c r="P32" s="20" t="s">
        <v>481</v>
      </c>
      <c r="Q32" s="18" t="s">
        <v>481</v>
      </c>
      <c r="R32" s="20" t="s">
        <v>481</v>
      </c>
      <c r="S32" s="18" t="s">
        <v>481</v>
      </c>
      <c r="T32" s="20" t="s">
        <v>481</v>
      </c>
      <c r="U32" s="18" t="n">
        <v>383.64482665</v>
      </c>
      <c r="V32" s="20" t="n">
        <v>38.75344709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(50.0/B34*100)</f>
        <v/>
      </c>
      <c r="D34" s="19" t="n">
        <v>6300</v>
      </c>
      <c r="E34" s="18" t="n">
        <v>459.58897735</v>
      </c>
      <c r="F34" s="20" t="n">
        <v>4.36091658</v>
      </c>
      <c r="G34" s="18" t="n">
        <v>451.68067396</v>
      </c>
      <c r="H34" s="20" t="n">
        <v>5.40070616</v>
      </c>
      <c r="I34" s="18" t="n">
        <v>433.3428169</v>
      </c>
      <c r="J34" s="20" t="n">
        <v>7.79573056</v>
      </c>
      <c r="K34" s="18" t="n">
        <v>403.64518049</v>
      </c>
      <c r="L34" s="20" t="n">
        <v>6.90626999</v>
      </c>
      <c r="M34" s="18" t="s">
        <v>481</v>
      </c>
      <c r="N34" s="20" t="s">
        <v>481</v>
      </c>
      <c r="O34" s="18" t="s">
        <v>481</v>
      </c>
      <c r="P34" s="20" t="s">
        <v>481</v>
      </c>
      <c r="Q34" s="18" t="n">
        <v>425.79595373</v>
      </c>
      <c r="R34" s="20" t="n">
        <v>68.66277131</v>
      </c>
      <c r="S34" s="18" t="s">
        <v>481</v>
      </c>
      <c r="T34" s="20" t="s">
        <v>481</v>
      </c>
      <c r="U34" s="18" t="n">
        <v>312.88184178</v>
      </c>
      <c r="V34" s="20" t="n">
        <v>17.72334751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(34.0/B36*100)</f>
        <v/>
      </c>
      <c r="D36" s="19" t="n">
        <v>6702</v>
      </c>
      <c r="E36" s="18" t="n">
        <v>478.28165838</v>
      </c>
      <c r="F36" s="20" t="n">
        <v>3.38965193</v>
      </c>
      <c r="G36" s="18" t="n">
        <v>453.206162</v>
      </c>
      <c r="H36" s="20" t="n">
        <v>4.35533267</v>
      </c>
      <c r="I36" s="18" t="n">
        <v>419.43792974</v>
      </c>
      <c r="J36" s="20" t="n">
        <v>11.03981248</v>
      </c>
      <c r="K36" s="18" t="n">
        <v>402.7384975</v>
      </c>
      <c r="L36" s="20" t="n">
        <v>13.75966403</v>
      </c>
      <c r="M36" s="18" t="s">
        <v>481</v>
      </c>
      <c r="N36" s="20" t="s">
        <v>481</v>
      </c>
      <c r="O36" s="18" t="s">
        <v>481</v>
      </c>
      <c r="P36" s="20" t="s">
        <v>481</v>
      </c>
      <c r="Q36" s="18" t="s">
        <v>481</v>
      </c>
      <c r="R36" s="20" t="s">
        <v>481</v>
      </c>
      <c r="S36" s="18" t="s">
        <v>481</v>
      </c>
      <c r="T36" s="20" t="s">
        <v>481</v>
      </c>
      <c r="U36" s="18" t="n">
        <v>365.9234559</v>
      </c>
      <c r="V36" s="20" t="n">
        <v>17.89717859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(43.0/B41*100)</f>
        <v/>
      </c>
      <c r="D41" s="19" t="n">
        <v>5669</v>
      </c>
      <c r="E41" s="18" t="n">
        <v>500.60162805</v>
      </c>
      <c r="F41" s="20" t="n">
        <v>3.68726438</v>
      </c>
      <c r="G41" s="18" t="n">
        <v>483.72894346</v>
      </c>
      <c r="H41" s="20" t="n">
        <v>4.77868544</v>
      </c>
      <c r="I41" s="18" t="n">
        <v>435.97647901</v>
      </c>
      <c r="J41" s="20" t="n">
        <v>8.25059233</v>
      </c>
      <c r="K41" s="18" t="n">
        <v>410.73581057</v>
      </c>
      <c r="L41" s="20" t="n">
        <v>12.9661124</v>
      </c>
      <c r="M41" s="18" t="s">
        <v>481</v>
      </c>
      <c r="N41" s="20" t="s">
        <v>481</v>
      </c>
      <c r="O41" s="18" t="s">
        <v>481</v>
      </c>
      <c r="P41" s="20" t="s">
        <v>481</v>
      </c>
      <c r="Q41" s="18" t="n">
        <v>394.70031876</v>
      </c>
      <c r="R41" s="20" t="n">
        <v>62.09586627</v>
      </c>
      <c r="S41" s="18" t="s">
        <v>481</v>
      </c>
      <c r="T41" s="20" t="s">
        <v>481</v>
      </c>
      <c r="U41" s="18" t="n">
        <v>375.06106225</v>
      </c>
      <c r="V41" s="20" t="n">
        <v>20.6745183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(1586.0/B46*100)</f>
        <v/>
      </c>
      <c r="D46" s="19" t="n">
        <v>21555</v>
      </c>
      <c r="E46" s="18" t="n">
        <v>412.32253979</v>
      </c>
      <c r="F46" s="20" t="n">
        <v>4.23218426</v>
      </c>
      <c r="G46" s="18" t="n">
        <v>397.74016426</v>
      </c>
      <c r="H46" s="20" t="n">
        <v>5.21381174</v>
      </c>
      <c r="I46" s="18" t="n">
        <v>390.43760351</v>
      </c>
      <c r="J46" s="20" t="n">
        <v>7.44055002</v>
      </c>
      <c r="K46" s="18" t="n">
        <v>356.14696826</v>
      </c>
      <c r="L46" s="20" t="n">
        <v>11.73918718</v>
      </c>
      <c r="M46" s="18" t="s">
        <v>481</v>
      </c>
      <c r="N46" s="20" t="s">
        <v>481</v>
      </c>
      <c r="O46" s="18" t="s">
        <v>481</v>
      </c>
      <c r="P46" s="20" t="s">
        <v>481</v>
      </c>
      <c r="Q46" s="18" t="s">
        <v>481</v>
      </c>
      <c r="R46" s="20" t="s">
        <v>481</v>
      </c>
      <c r="S46" s="18" t="s">
        <v>481</v>
      </c>
      <c r="T46" s="20" t="s">
        <v>481</v>
      </c>
      <c r="U46" s="18" t="n">
        <v>341.40407597</v>
      </c>
      <c r="V46" s="20" t="n">
        <v>5.993926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568.43484352</v>
      </c>
      <c r="F48" s="20" t="n">
        <v>6.05031769</v>
      </c>
      <c r="G48" s="18" t="n">
        <v>480.84608886</v>
      </c>
      <c r="H48" s="20" t="n">
        <v>14.57068532</v>
      </c>
      <c r="I48" s="18" t="n">
        <v>400.10909711</v>
      </c>
      <c r="J48" s="20" t="n">
        <v>44.35613999</v>
      </c>
      <c r="K48" s="18" t="n">
        <v>563.7941216200001</v>
      </c>
      <c r="L48" s="20" t="n">
        <v>38.50656665</v>
      </c>
      <c r="M48" s="18" t="s">
        <v>481</v>
      </c>
      <c r="N48" s="20" t="s">
        <v>481</v>
      </c>
      <c r="O48" s="18" t="s">
        <v>481</v>
      </c>
      <c r="P48" s="20" t="s">
        <v>481</v>
      </c>
      <c r="Q48" s="18" t="s">
        <v>481</v>
      </c>
      <c r="R48" s="20" t="s">
        <v>481</v>
      </c>
      <c r="S48" s="18" t="s">
        <v>481</v>
      </c>
      <c r="T48" s="20" t="s">
        <v>481</v>
      </c>
      <c r="U48" s="18" t="n">
        <v>522.51289072</v>
      </c>
      <c r="V48" s="20" t="n">
        <v>34.19157361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(143.0/B61*100)</f>
        <v/>
      </c>
      <c r="D61" s="19" t="n">
        <v>6382</v>
      </c>
      <c r="E61" s="18" t="n">
        <v>462.02293806</v>
      </c>
      <c r="F61" s="20" t="n">
        <v>3.15353505</v>
      </c>
      <c r="G61" s="18" t="n">
        <v>427.43960065</v>
      </c>
      <c r="H61" s="20" t="n">
        <v>4.74314053</v>
      </c>
      <c r="I61" s="18" t="n">
        <v>386.13643097</v>
      </c>
      <c r="J61" s="20" t="n">
        <v>10.44550909</v>
      </c>
      <c r="K61" s="18" t="n">
        <v>370.02280493</v>
      </c>
      <c r="L61" s="20" t="n">
        <v>9.480329449999999</v>
      </c>
      <c r="M61" s="18" t="s">
        <v>481</v>
      </c>
      <c r="N61" s="20" t="s">
        <v>481</v>
      </c>
      <c r="O61" s="18" t="s">
        <v>481</v>
      </c>
      <c r="P61" s="20" t="s">
        <v>481</v>
      </c>
      <c r="Q61" s="18" t="s">
        <v>481</v>
      </c>
      <c r="R61" s="20" t="s">
        <v>481</v>
      </c>
      <c r="S61" s="18" t="s">
        <v>481</v>
      </c>
      <c r="T61" s="20" t="s">
        <v>481</v>
      </c>
      <c r="U61" s="18" t="n">
        <v>332.97189613</v>
      </c>
      <c r="V61" s="20" t="n">
        <v>15.78693374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(263.0/B67*100)</f>
        <v/>
      </c>
      <c r="D67" s="19" t="n">
        <v>6708</v>
      </c>
      <c r="E67" s="18" t="n">
        <v>411.98820906</v>
      </c>
      <c r="F67" s="20" t="n">
        <v>3.61341042</v>
      </c>
      <c r="G67" s="18" t="n">
        <v>403.38234241</v>
      </c>
      <c r="H67" s="20" t="n">
        <v>4.06460933</v>
      </c>
      <c r="I67" s="18" t="n">
        <v>419.92147709</v>
      </c>
      <c r="J67" s="20" t="n">
        <v>6.08740743</v>
      </c>
      <c r="K67" s="18" t="n">
        <v>411.51907781</v>
      </c>
      <c r="L67" s="20" t="n">
        <v>11.06207656</v>
      </c>
      <c r="M67" s="18" t="s">
        <v>481</v>
      </c>
      <c r="N67" s="20" t="s">
        <v>481</v>
      </c>
      <c r="O67" s="18" t="s">
        <v>481</v>
      </c>
      <c r="P67" s="20" t="s">
        <v>481</v>
      </c>
      <c r="Q67" s="18" t="s">
        <v>481</v>
      </c>
      <c r="R67" s="20" t="s">
        <v>481</v>
      </c>
      <c r="S67" s="18" t="s">
        <v>481</v>
      </c>
      <c r="T67" s="20" t="s">
        <v>481</v>
      </c>
      <c r="U67" s="18" t="n">
        <v>301.60576361</v>
      </c>
      <c r="V67" s="20" t="n">
        <v>10.60126867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517.89129522</v>
      </c>
      <c r="F70" s="20" t="n">
        <v>3.25955368</v>
      </c>
      <c r="G70" s="18" t="n">
        <v>509.67461156</v>
      </c>
      <c r="H70" s="20" t="n">
        <v>5.5345066</v>
      </c>
      <c r="I70" s="18" t="n">
        <v>485.85278572</v>
      </c>
      <c r="J70" s="20" t="n">
        <v>11.96636861</v>
      </c>
      <c r="K70" s="18" t="n">
        <v>484.33635257</v>
      </c>
      <c r="L70" s="20" t="n">
        <v>10.95062479</v>
      </c>
      <c r="M70" s="18" t="s">
        <v>481</v>
      </c>
      <c r="N70" s="20" t="s">
        <v>481</v>
      </c>
      <c r="O70" s="18" t="s">
        <v>481</v>
      </c>
      <c r="P70" s="20" t="s">
        <v>481</v>
      </c>
      <c r="Q70" s="18" t="s">
        <v>481</v>
      </c>
      <c r="R70" s="20" t="s">
        <v>481</v>
      </c>
      <c r="S70" s="18" t="s">
        <v>481</v>
      </c>
      <c r="T70" s="20" t="s">
        <v>481</v>
      </c>
      <c r="U70" s="18" t="n">
        <v>471.35513043</v>
      </c>
      <c r="V70" s="20" t="n">
        <v>11.0985487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747</v>
      </c>
    </row>
    <row customHeight="1" ht="30" r="4" spans="1:22">
      <c r="A4" s="6" t="n"/>
      <c r="B4" s="7" t="s">
        <v>462</v>
      </c>
      <c r="C4" s="7" t="s">
        <v>463</v>
      </c>
      <c r="D4" s="8" t="s">
        <v>462</v>
      </c>
      <c r="E4" s="9" t="s">
        <v>623</v>
      </c>
      <c r="F4" s="10" t="n"/>
      <c r="G4" s="9" t="s">
        <v>744</v>
      </c>
      <c r="H4" s="10" t="n"/>
      <c r="I4" s="9" t="s">
        <v>745</v>
      </c>
      <c r="J4" s="10" t="n"/>
      <c r="K4" s="9" t="s">
        <v>746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516.43077592</v>
      </c>
      <c r="F7" s="20" t="n">
        <v>2.01331694</v>
      </c>
      <c r="G7" s="18" t="n">
        <v>475.16495937</v>
      </c>
      <c r="H7" s="20" t="n">
        <v>3.7162104</v>
      </c>
      <c r="I7" s="18" t="n">
        <v>441.63248493</v>
      </c>
      <c r="J7" s="20" t="n">
        <v>9.146742160000001</v>
      </c>
      <c r="K7" s="18" t="n">
        <v>380.22317969</v>
      </c>
      <c r="L7" s="20" t="n">
        <v>9.42762855</v>
      </c>
      <c r="M7" s="18" t="s">
        <v>481</v>
      </c>
      <c r="N7" s="20" t="s">
        <v>481</v>
      </c>
      <c r="O7" s="18" t="s">
        <v>481</v>
      </c>
      <c r="P7" s="20" t="s">
        <v>481</v>
      </c>
      <c r="Q7" s="18" t="s">
        <v>481</v>
      </c>
      <c r="R7" s="20" t="s">
        <v>481</v>
      </c>
      <c r="S7" s="18" t="s">
        <v>481</v>
      </c>
      <c r="T7" s="20" t="s">
        <v>481</v>
      </c>
      <c r="U7" s="18" t="n">
        <v>432.6906266</v>
      </c>
      <c r="V7" s="20" t="n">
        <v>6.89415015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(94.0/B9*100)</f>
        <v/>
      </c>
      <c r="D9" s="19" t="n">
        <v>5581</v>
      </c>
      <c r="E9" s="18" t="n">
        <v>552.1474527399999</v>
      </c>
      <c r="F9" s="20" t="n">
        <v>2.9820081</v>
      </c>
      <c r="G9" s="18" t="n">
        <v>505.13658685</v>
      </c>
      <c r="H9" s="20" t="n">
        <v>8.663984940000001</v>
      </c>
      <c r="I9" s="18" t="n">
        <v>489.25850677</v>
      </c>
      <c r="J9" s="20" t="n">
        <v>18.68519745</v>
      </c>
      <c r="K9" s="18" t="n">
        <v>464.8264887</v>
      </c>
      <c r="L9" s="20" t="n">
        <v>24.95457201</v>
      </c>
      <c r="M9" s="18" t="s">
        <v>481</v>
      </c>
      <c r="N9" s="20" t="s">
        <v>481</v>
      </c>
      <c r="O9" s="18" t="s">
        <v>481</v>
      </c>
      <c r="P9" s="20" t="s">
        <v>481</v>
      </c>
      <c r="Q9" s="18" t="n">
        <v>363.74174124</v>
      </c>
      <c r="R9" s="20" t="n">
        <v>33.3778787</v>
      </c>
      <c r="S9" s="18" t="s">
        <v>481</v>
      </c>
      <c r="T9" s="20" t="s">
        <v>481</v>
      </c>
      <c r="U9" s="18" t="n">
        <v>429.10621781</v>
      </c>
      <c r="V9" s="20" t="n">
        <v>15.51444713</v>
      </c>
    </row>
    <row r="10" spans="1:22">
      <c r="A10" s="15" t="s">
        <v>485</v>
      </c>
      <c r="B10" s="17" t="n">
        <v>13082</v>
      </c>
      <c r="C10" s="18">
        <f>(324.0/B10*100)</f>
        <v/>
      </c>
      <c r="D10" s="19" t="n">
        <v>12758</v>
      </c>
      <c r="E10" s="18" t="n">
        <v>547.49283758</v>
      </c>
      <c r="F10" s="20" t="n">
        <v>4.63432383</v>
      </c>
      <c r="G10" s="18" t="n">
        <v>520.12279901</v>
      </c>
      <c r="H10" s="20" t="n">
        <v>6.31103111</v>
      </c>
      <c r="I10" s="18" t="n">
        <v>486.6853167</v>
      </c>
      <c r="J10" s="20" t="n">
        <v>14.70109351</v>
      </c>
      <c r="K10" s="18" t="n">
        <v>465.21459908</v>
      </c>
      <c r="L10" s="20" t="n">
        <v>12.41980387</v>
      </c>
      <c r="M10" s="18" t="s">
        <v>481</v>
      </c>
      <c r="N10" s="20" t="s">
        <v>481</v>
      </c>
      <c r="O10" s="18" t="s">
        <v>481</v>
      </c>
      <c r="P10" s="20" t="s">
        <v>481</v>
      </c>
      <c r="Q10" s="18" t="s">
        <v>481</v>
      </c>
      <c r="R10" s="20" t="s">
        <v>481</v>
      </c>
      <c r="S10" s="18" t="s">
        <v>481</v>
      </c>
      <c r="T10" s="20" t="s">
        <v>481</v>
      </c>
      <c r="U10" s="18" t="n">
        <v>427.97919229</v>
      </c>
      <c r="V10" s="20" t="n">
        <v>23.2858966</v>
      </c>
    </row>
    <row r="11" spans="1:22">
      <c r="A11" s="15" t="s">
        <v>486</v>
      </c>
      <c r="B11" s="17" t="n">
        <v>7053</v>
      </c>
      <c r="C11" s="18">
        <f>(72.0/B11*100)</f>
        <v/>
      </c>
      <c r="D11" s="19" t="n">
        <v>6981</v>
      </c>
      <c r="E11" s="18" t="n">
        <v>439.57589558</v>
      </c>
      <c r="F11" s="20" t="n">
        <v>3.95289039</v>
      </c>
      <c r="G11" s="18" t="n">
        <v>419.34006724</v>
      </c>
      <c r="H11" s="20" t="n">
        <v>5.91002238</v>
      </c>
      <c r="I11" s="18" t="n">
        <v>398.49997632</v>
      </c>
      <c r="J11" s="20" t="n">
        <v>14.86429952</v>
      </c>
      <c r="K11" s="18" t="n">
        <v>382.34583283</v>
      </c>
      <c r="L11" s="20" t="n">
        <v>16.5592618</v>
      </c>
      <c r="M11" s="18" t="s">
        <v>481</v>
      </c>
      <c r="N11" s="20" t="s">
        <v>481</v>
      </c>
      <c r="O11" s="18" t="s">
        <v>481</v>
      </c>
      <c r="P11" s="20" t="s">
        <v>481</v>
      </c>
      <c r="Q11" s="18" t="s">
        <v>481</v>
      </c>
      <c r="R11" s="20" t="s">
        <v>481</v>
      </c>
      <c r="S11" s="18" t="s">
        <v>481</v>
      </c>
      <c r="T11" s="20" t="s">
        <v>481</v>
      </c>
      <c r="U11" s="18" t="n">
        <v>371.25950594</v>
      </c>
      <c r="V11" s="20" t="n">
        <v>13.13273549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(225.0/B23*100)</f>
        <v/>
      </c>
      <c r="D23" s="19" t="n">
        <v>11358</v>
      </c>
      <c r="E23" s="18" t="n">
        <v>495.74955234</v>
      </c>
      <c r="F23" s="20" t="n">
        <v>2.99769724</v>
      </c>
      <c r="G23" s="18" t="n">
        <v>479.40681998</v>
      </c>
      <c r="H23" s="20" t="n">
        <v>4.14575564</v>
      </c>
      <c r="I23" s="18" t="n">
        <v>441.73817337</v>
      </c>
      <c r="J23" s="20" t="n">
        <v>7.32058089</v>
      </c>
      <c r="K23" s="18" t="n">
        <v>446.06211766</v>
      </c>
      <c r="L23" s="20" t="n">
        <v>10.03389673</v>
      </c>
      <c r="M23" s="18" t="s">
        <v>481</v>
      </c>
      <c r="N23" s="20" t="s">
        <v>481</v>
      </c>
      <c r="O23" s="18" t="s">
        <v>481</v>
      </c>
      <c r="P23" s="20" t="s">
        <v>481</v>
      </c>
      <c r="Q23" s="18" t="s">
        <v>481</v>
      </c>
      <c r="R23" s="20" t="s">
        <v>481</v>
      </c>
      <c r="S23" s="18" t="s">
        <v>481</v>
      </c>
      <c r="T23" s="20" t="s">
        <v>481</v>
      </c>
      <c r="U23" s="18" t="n">
        <v>436.84024743</v>
      </c>
      <c r="V23" s="20" t="n">
        <v>15.28207625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522.05644247</v>
      </c>
      <c r="F29" s="20" t="n">
        <v>3.2336624</v>
      </c>
      <c r="G29" s="18" t="n">
        <v>497.02208097</v>
      </c>
      <c r="H29" s="20" t="n">
        <v>6.91175517</v>
      </c>
      <c r="I29" s="18" t="n">
        <v>486.96492654</v>
      </c>
      <c r="J29" s="20" t="n">
        <v>13.12645549</v>
      </c>
      <c r="K29" s="18" t="n">
        <v>445.64728684</v>
      </c>
      <c r="L29" s="20" t="n">
        <v>13.94754121</v>
      </c>
      <c r="M29" s="18" t="s">
        <v>481</v>
      </c>
      <c r="N29" s="20" t="s">
        <v>481</v>
      </c>
      <c r="O29" s="18" t="s">
        <v>481</v>
      </c>
      <c r="P29" s="20" t="s">
        <v>481</v>
      </c>
      <c r="Q29" s="18" t="n">
        <v>312.41250141</v>
      </c>
      <c r="R29" s="20" t="n">
        <v>62.61666854</v>
      </c>
      <c r="S29" s="18" t="s">
        <v>481</v>
      </c>
      <c r="T29" s="20" t="s">
        <v>481</v>
      </c>
      <c r="U29" s="18" t="n">
        <v>380.28873775</v>
      </c>
      <c r="V29" s="20" t="n">
        <v>22.89716891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498.63252264</v>
      </c>
      <c r="F32" s="20" t="n">
        <v>3.34281178</v>
      </c>
      <c r="G32" s="18" t="n">
        <v>472.76273075</v>
      </c>
      <c r="H32" s="20" t="n">
        <v>4.28540771</v>
      </c>
      <c r="I32" s="18" t="n">
        <v>460.89235087</v>
      </c>
      <c r="J32" s="20" t="n">
        <v>7.06988579</v>
      </c>
      <c r="K32" s="18" t="n">
        <v>441.80766192</v>
      </c>
      <c r="L32" s="20" t="n">
        <v>7.40265985</v>
      </c>
      <c r="M32" s="18" t="s">
        <v>481</v>
      </c>
      <c r="N32" s="20" t="s">
        <v>481</v>
      </c>
      <c r="O32" s="18" t="s">
        <v>481</v>
      </c>
      <c r="P32" s="20" t="s">
        <v>481</v>
      </c>
      <c r="Q32" s="18" t="s">
        <v>481</v>
      </c>
      <c r="R32" s="20" t="s">
        <v>481</v>
      </c>
      <c r="S32" s="18" t="s">
        <v>481</v>
      </c>
      <c r="T32" s="20" t="s">
        <v>481</v>
      </c>
      <c r="U32" s="18" t="n">
        <v>406.65463837</v>
      </c>
      <c r="V32" s="20" t="n">
        <v>27.19806092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(50.0/B34*100)</f>
        <v/>
      </c>
      <c r="D34" s="19" t="n">
        <v>6300</v>
      </c>
      <c r="E34" s="18" t="n">
        <v>465.00986591</v>
      </c>
      <c r="F34" s="20" t="n">
        <v>4.26792655</v>
      </c>
      <c r="G34" s="18" t="n">
        <v>444.06484755</v>
      </c>
      <c r="H34" s="20" t="n">
        <v>5.78373766</v>
      </c>
      <c r="I34" s="18" t="n">
        <v>422.43833213</v>
      </c>
      <c r="J34" s="20" t="n">
        <v>8.85200034</v>
      </c>
      <c r="K34" s="18" t="n">
        <v>404.99468493</v>
      </c>
      <c r="L34" s="20" t="n">
        <v>7.14400533</v>
      </c>
      <c r="M34" s="18" t="s">
        <v>481</v>
      </c>
      <c r="N34" s="20" t="s">
        <v>481</v>
      </c>
      <c r="O34" s="18" t="s">
        <v>481</v>
      </c>
      <c r="P34" s="20" t="s">
        <v>481</v>
      </c>
      <c r="Q34" s="18" t="n">
        <v>425.79595373</v>
      </c>
      <c r="R34" s="20" t="n">
        <v>68.66277131</v>
      </c>
      <c r="S34" s="18" t="s">
        <v>481</v>
      </c>
      <c r="T34" s="20" t="s">
        <v>481</v>
      </c>
      <c r="U34" s="18" t="n">
        <v>325.67222299</v>
      </c>
      <c r="V34" s="20" t="n">
        <v>18.12844986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(34.0/B36*100)</f>
        <v/>
      </c>
      <c r="D36" s="19" t="n">
        <v>6702</v>
      </c>
      <c r="E36" s="18" t="n">
        <v>475.74974757</v>
      </c>
      <c r="F36" s="20" t="n">
        <v>3.63272716</v>
      </c>
      <c r="G36" s="18" t="n">
        <v>466.023312</v>
      </c>
      <c r="H36" s="20" t="n">
        <v>4.29120035</v>
      </c>
      <c r="I36" s="18" t="n">
        <v>456.12226347</v>
      </c>
      <c r="J36" s="20" t="n">
        <v>9.170716110000001</v>
      </c>
      <c r="K36" s="18" t="n">
        <v>415.83158578</v>
      </c>
      <c r="L36" s="20" t="n">
        <v>14.02224632</v>
      </c>
      <c r="M36" s="18" t="s">
        <v>481</v>
      </c>
      <c r="N36" s="20" t="s">
        <v>481</v>
      </c>
      <c r="O36" s="18" t="s">
        <v>481</v>
      </c>
      <c r="P36" s="20" t="s">
        <v>481</v>
      </c>
      <c r="Q36" s="18" t="s">
        <v>481</v>
      </c>
      <c r="R36" s="20" t="s">
        <v>481</v>
      </c>
      <c r="S36" s="18" t="s">
        <v>481</v>
      </c>
      <c r="T36" s="20" t="s">
        <v>481</v>
      </c>
      <c r="U36" s="18" t="n">
        <v>346.95398389</v>
      </c>
      <c r="V36" s="20" t="n">
        <v>14.2447302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(43.0/B41*100)</f>
        <v/>
      </c>
      <c r="D41" s="19" t="n">
        <v>5669</v>
      </c>
      <c r="E41" s="18" t="n">
        <v>499.04248988</v>
      </c>
      <c r="F41" s="20" t="n">
        <v>3.9935563</v>
      </c>
      <c r="G41" s="18" t="n">
        <v>485.97656565</v>
      </c>
      <c r="H41" s="20" t="n">
        <v>4.49196623</v>
      </c>
      <c r="I41" s="18" t="n">
        <v>466.27725072</v>
      </c>
      <c r="J41" s="20" t="n">
        <v>9.15847196</v>
      </c>
      <c r="K41" s="18" t="n">
        <v>422.13112682</v>
      </c>
      <c r="L41" s="20" t="n">
        <v>14.898331</v>
      </c>
      <c r="M41" s="18" t="s">
        <v>481</v>
      </c>
      <c r="N41" s="20" t="s">
        <v>481</v>
      </c>
      <c r="O41" s="18" t="s">
        <v>481</v>
      </c>
      <c r="P41" s="20" t="s">
        <v>481</v>
      </c>
      <c r="Q41" s="18" t="n">
        <v>394.70031876</v>
      </c>
      <c r="R41" s="20" t="n">
        <v>62.09586627</v>
      </c>
      <c r="S41" s="18" t="s">
        <v>481</v>
      </c>
      <c r="T41" s="20" t="s">
        <v>481</v>
      </c>
      <c r="U41" s="18" t="n">
        <v>368.56251752</v>
      </c>
      <c r="V41" s="20" t="n">
        <v>18.44539679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(1586.0/B46*100)</f>
        <v/>
      </c>
      <c r="D46" s="19" t="n">
        <v>21555</v>
      </c>
      <c r="E46" s="18" t="n">
        <v>423.16512019</v>
      </c>
      <c r="F46" s="20" t="n">
        <v>4.10766505</v>
      </c>
      <c r="G46" s="18" t="n">
        <v>384.0355367</v>
      </c>
      <c r="H46" s="20" t="n">
        <v>5.57006572</v>
      </c>
      <c r="I46" s="18" t="n">
        <v>368.27460646</v>
      </c>
      <c r="J46" s="20" t="n">
        <v>7.93039661</v>
      </c>
      <c r="K46" s="18" t="n">
        <v>348.68792856</v>
      </c>
      <c r="L46" s="20" t="n">
        <v>11.49038423</v>
      </c>
      <c r="M46" s="18" t="s">
        <v>481</v>
      </c>
      <c r="N46" s="20" t="s">
        <v>481</v>
      </c>
      <c r="O46" s="18" t="s">
        <v>481</v>
      </c>
      <c r="P46" s="20" t="s">
        <v>481</v>
      </c>
      <c r="Q46" s="18" t="s">
        <v>481</v>
      </c>
      <c r="R46" s="20" t="s">
        <v>481</v>
      </c>
      <c r="S46" s="18" t="s">
        <v>481</v>
      </c>
      <c r="T46" s="20" t="s">
        <v>481</v>
      </c>
      <c r="U46" s="18" t="n">
        <v>343.99036552</v>
      </c>
      <c r="V46" s="20" t="n">
        <v>6.07529906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572.2637148</v>
      </c>
      <c r="F48" s="20" t="n">
        <v>6.04064895</v>
      </c>
      <c r="G48" s="18" t="n">
        <v>512.5193156</v>
      </c>
      <c r="H48" s="20" t="n">
        <v>8.74501409</v>
      </c>
      <c r="I48" s="18" t="n">
        <v>505.14669719</v>
      </c>
      <c r="J48" s="20" t="n">
        <v>16.53429508</v>
      </c>
      <c r="K48" s="18" t="n">
        <v>570.58464179</v>
      </c>
      <c r="L48" s="20" t="n">
        <v>28.21200569</v>
      </c>
      <c r="M48" s="18" t="s">
        <v>481</v>
      </c>
      <c r="N48" s="20" t="s">
        <v>481</v>
      </c>
      <c r="O48" s="18" t="s">
        <v>481</v>
      </c>
      <c r="P48" s="20" t="s">
        <v>481</v>
      </c>
      <c r="Q48" s="18" t="s">
        <v>481</v>
      </c>
      <c r="R48" s="20" t="s">
        <v>481</v>
      </c>
      <c r="S48" s="18" t="s">
        <v>481</v>
      </c>
      <c r="T48" s="20" t="s">
        <v>481</v>
      </c>
      <c r="U48" s="18" t="n">
        <v>507.35467023</v>
      </c>
      <c r="V48" s="20" t="n">
        <v>45.57443112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(143.0/B61*100)</f>
        <v/>
      </c>
      <c r="D61" s="19" t="n">
        <v>6382</v>
      </c>
      <c r="E61" s="18" t="n">
        <v>464.48126238</v>
      </c>
      <c r="F61" s="20" t="n">
        <v>3.00999504</v>
      </c>
      <c r="G61" s="18" t="n">
        <v>441.52992793</v>
      </c>
      <c r="H61" s="20" t="n">
        <v>4.17453363</v>
      </c>
      <c r="I61" s="18" t="n">
        <v>416.90792919</v>
      </c>
      <c r="J61" s="20" t="n">
        <v>8.23257679</v>
      </c>
      <c r="K61" s="18" t="n">
        <v>396.84564565</v>
      </c>
      <c r="L61" s="20" t="n">
        <v>8.37323307</v>
      </c>
      <c r="M61" s="18" t="s">
        <v>481</v>
      </c>
      <c r="N61" s="20" t="s">
        <v>481</v>
      </c>
      <c r="O61" s="18" t="s">
        <v>481</v>
      </c>
      <c r="P61" s="20" t="s">
        <v>481</v>
      </c>
      <c r="Q61" s="18" t="s">
        <v>481</v>
      </c>
      <c r="R61" s="20" t="s">
        <v>481</v>
      </c>
      <c r="S61" s="18" t="s">
        <v>481</v>
      </c>
      <c r="T61" s="20" t="s">
        <v>481</v>
      </c>
      <c r="U61" s="18" t="n">
        <v>353.77906382</v>
      </c>
      <c r="V61" s="20" t="n">
        <v>14.20662622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(263.0/B67*100)</f>
        <v/>
      </c>
      <c r="D67" s="19" t="n">
        <v>6708</v>
      </c>
      <c r="E67" s="18" t="n">
        <v>415.711051</v>
      </c>
      <c r="F67" s="20" t="n">
        <v>3.66254374</v>
      </c>
      <c r="G67" s="18" t="n">
        <v>399.8021714</v>
      </c>
      <c r="H67" s="20" t="n">
        <v>4.01581898</v>
      </c>
      <c r="I67" s="18" t="n">
        <v>401.94569662</v>
      </c>
      <c r="J67" s="20" t="n">
        <v>8.16495303</v>
      </c>
      <c r="K67" s="18" t="n">
        <v>419.74364459</v>
      </c>
      <c r="L67" s="20" t="n">
        <v>13.33032597</v>
      </c>
      <c r="M67" s="18" t="s">
        <v>481</v>
      </c>
      <c r="N67" s="20" t="s">
        <v>481</v>
      </c>
      <c r="O67" s="18" t="s">
        <v>481</v>
      </c>
      <c r="P67" s="20" t="s">
        <v>481</v>
      </c>
      <c r="Q67" s="18" t="s">
        <v>481</v>
      </c>
      <c r="R67" s="20" t="s">
        <v>481</v>
      </c>
      <c r="S67" s="18" t="s">
        <v>481</v>
      </c>
      <c r="T67" s="20" t="s">
        <v>481</v>
      </c>
      <c r="U67" s="18" t="n">
        <v>312.27207854</v>
      </c>
      <c r="V67" s="20" t="n">
        <v>10.27522223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522.15505315</v>
      </c>
      <c r="F70" s="20" t="n">
        <v>3.15890106</v>
      </c>
      <c r="G70" s="18" t="n">
        <v>507.74392534</v>
      </c>
      <c r="H70" s="20" t="n">
        <v>4.58487754</v>
      </c>
      <c r="I70" s="18" t="n">
        <v>491.81698657</v>
      </c>
      <c r="J70" s="20" t="n">
        <v>8.419747429999999</v>
      </c>
      <c r="K70" s="18" t="n">
        <v>488.36323532</v>
      </c>
      <c r="L70" s="20" t="n">
        <v>7.78073682</v>
      </c>
      <c r="M70" s="18" t="s">
        <v>481</v>
      </c>
      <c r="N70" s="20" t="s">
        <v>481</v>
      </c>
      <c r="O70" s="18" t="s">
        <v>481</v>
      </c>
      <c r="P70" s="20" t="s">
        <v>481</v>
      </c>
      <c r="Q70" s="18" t="s">
        <v>481</v>
      </c>
      <c r="R70" s="20" t="s">
        <v>481</v>
      </c>
      <c r="S70" s="18" t="s">
        <v>481</v>
      </c>
      <c r="T70" s="20" t="s">
        <v>481</v>
      </c>
      <c r="U70" s="18" t="n">
        <v>465.32814466</v>
      </c>
      <c r="V70" s="20" t="n">
        <v>8.934943090000001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748</v>
      </c>
    </row>
    <row customHeight="1" ht="30" r="4" spans="1:22">
      <c r="A4" s="6" t="n"/>
      <c r="B4" s="7" t="s">
        <v>462</v>
      </c>
      <c r="C4" s="7" t="s">
        <v>463</v>
      </c>
      <c r="D4" s="8" t="s">
        <v>462</v>
      </c>
      <c r="E4" s="9" t="s">
        <v>623</v>
      </c>
      <c r="F4" s="10" t="n"/>
      <c r="G4" s="9" t="s">
        <v>744</v>
      </c>
      <c r="H4" s="10" t="n"/>
      <c r="I4" s="9" t="s">
        <v>745</v>
      </c>
      <c r="J4" s="10" t="n"/>
      <c r="K4" s="9" t="s">
        <v>746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524.38254651</v>
      </c>
      <c r="F7" s="20" t="n">
        <v>2.11361194</v>
      </c>
      <c r="G7" s="18" t="n">
        <v>493.3712721</v>
      </c>
      <c r="H7" s="20" t="n">
        <v>2.65440415</v>
      </c>
      <c r="I7" s="18" t="n">
        <v>478.50987177</v>
      </c>
      <c r="J7" s="20" t="n">
        <v>4.65553846</v>
      </c>
      <c r="K7" s="18" t="n">
        <v>441.07082791</v>
      </c>
      <c r="L7" s="20" t="n">
        <v>5.8098221</v>
      </c>
      <c r="M7" s="18" t="s">
        <v>481</v>
      </c>
      <c r="N7" s="20" t="s">
        <v>481</v>
      </c>
      <c r="O7" s="18" t="s">
        <v>481</v>
      </c>
      <c r="P7" s="20" t="s">
        <v>481</v>
      </c>
      <c r="Q7" s="18" t="s">
        <v>481</v>
      </c>
      <c r="R7" s="20" t="s">
        <v>481</v>
      </c>
      <c r="S7" s="18" t="s">
        <v>481</v>
      </c>
      <c r="T7" s="20" t="s">
        <v>481</v>
      </c>
      <c r="U7" s="18" t="n">
        <v>420.53713095</v>
      </c>
      <c r="V7" s="20" t="n">
        <v>8.319761420000001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(94.0/B9*100)</f>
        <v/>
      </c>
      <c r="D9" s="19" t="n">
        <v>5581</v>
      </c>
      <c r="E9" s="18" t="n">
        <v>571.1004598</v>
      </c>
      <c r="F9" s="20" t="n">
        <v>3.33766066</v>
      </c>
      <c r="G9" s="18" t="n">
        <v>533.89626766</v>
      </c>
      <c r="H9" s="20" t="n">
        <v>3.77620488</v>
      </c>
      <c r="I9" s="18" t="n">
        <v>515.05537327</v>
      </c>
      <c r="J9" s="20" t="n">
        <v>7.00854944</v>
      </c>
      <c r="K9" s="18" t="n">
        <v>495.14132123</v>
      </c>
      <c r="L9" s="20" t="n">
        <v>9.85733433</v>
      </c>
      <c r="M9" s="18" t="s">
        <v>481</v>
      </c>
      <c r="N9" s="20" t="s">
        <v>481</v>
      </c>
      <c r="O9" s="18" t="s">
        <v>481</v>
      </c>
      <c r="P9" s="20" t="s">
        <v>481</v>
      </c>
      <c r="Q9" s="18" t="n">
        <v>363.74174124</v>
      </c>
      <c r="R9" s="20" t="n">
        <v>33.3778787</v>
      </c>
      <c r="S9" s="18" t="s">
        <v>481</v>
      </c>
      <c r="T9" s="20" t="s">
        <v>481</v>
      </c>
      <c r="U9" s="18" t="n">
        <v>418.46759581</v>
      </c>
      <c r="V9" s="20" t="n">
        <v>18.75473538</v>
      </c>
    </row>
    <row r="10" spans="1:22">
      <c r="A10" s="15" t="s">
        <v>485</v>
      </c>
      <c r="B10" s="17" t="n">
        <v>13082</v>
      </c>
      <c r="C10" s="18">
        <f>(324.0/B10*100)</f>
        <v/>
      </c>
      <c r="D10" s="19" t="n">
        <v>12758</v>
      </c>
      <c r="E10" s="18" t="n">
        <v>552.62217772</v>
      </c>
      <c r="F10" s="20" t="n">
        <v>4.39823641</v>
      </c>
      <c r="G10" s="18" t="n">
        <v>527.89492627</v>
      </c>
      <c r="H10" s="20" t="n">
        <v>6.49955149</v>
      </c>
      <c r="I10" s="18" t="n">
        <v>514.40224139</v>
      </c>
      <c r="J10" s="20" t="n">
        <v>7.18007843</v>
      </c>
      <c r="K10" s="18" t="n">
        <v>497.21626342</v>
      </c>
      <c r="L10" s="20" t="n">
        <v>7.71045981</v>
      </c>
      <c r="M10" s="18" t="s">
        <v>481</v>
      </c>
      <c r="N10" s="20" t="s">
        <v>481</v>
      </c>
      <c r="O10" s="18" t="s">
        <v>481</v>
      </c>
      <c r="P10" s="20" t="s">
        <v>481</v>
      </c>
      <c r="Q10" s="18" t="s">
        <v>481</v>
      </c>
      <c r="R10" s="20" t="s">
        <v>481</v>
      </c>
      <c r="S10" s="18" t="s">
        <v>481</v>
      </c>
      <c r="T10" s="20" t="s">
        <v>481</v>
      </c>
      <c r="U10" s="18" t="n">
        <v>427.23523846</v>
      </c>
      <c r="V10" s="20" t="n">
        <v>19.67581594</v>
      </c>
    </row>
    <row r="11" spans="1:22">
      <c r="A11" s="15" t="s">
        <v>486</v>
      </c>
      <c r="B11" s="17" t="n">
        <v>7053</v>
      </c>
      <c r="C11" s="18">
        <f>(72.0/B11*100)</f>
        <v/>
      </c>
      <c r="D11" s="19" t="n">
        <v>6981</v>
      </c>
      <c r="E11" s="18" t="n">
        <v>454.21246876</v>
      </c>
      <c r="F11" s="20" t="n">
        <v>4.70828979</v>
      </c>
      <c r="G11" s="18" t="n">
        <v>429.72674664</v>
      </c>
      <c r="H11" s="20" t="n">
        <v>4.41732478</v>
      </c>
      <c r="I11" s="18" t="n">
        <v>424.38141847</v>
      </c>
      <c r="J11" s="20" t="n">
        <v>6.27706018</v>
      </c>
      <c r="K11" s="18" t="n">
        <v>412.06587825</v>
      </c>
      <c r="L11" s="20" t="n">
        <v>7.09772811</v>
      </c>
      <c r="M11" s="18" t="s">
        <v>481</v>
      </c>
      <c r="N11" s="20" t="s">
        <v>481</v>
      </c>
      <c r="O11" s="18" t="s">
        <v>481</v>
      </c>
      <c r="P11" s="20" t="s">
        <v>481</v>
      </c>
      <c r="Q11" s="18" t="s">
        <v>481</v>
      </c>
      <c r="R11" s="20" t="s">
        <v>481</v>
      </c>
      <c r="S11" s="18" t="s">
        <v>481</v>
      </c>
      <c r="T11" s="20" t="s">
        <v>481</v>
      </c>
      <c r="U11" s="18" t="n">
        <v>361.83643006</v>
      </c>
      <c r="V11" s="20" t="n">
        <v>15.0495142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(225.0/B23*100)</f>
        <v/>
      </c>
      <c r="D23" s="19" t="n">
        <v>11358</v>
      </c>
      <c r="E23" s="18" t="n">
        <v>495.77978263</v>
      </c>
      <c r="F23" s="20" t="n">
        <v>2.95987316</v>
      </c>
      <c r="G23" s="18" t="n">
        <v>476.87015063</v>
      </c>
      <c r="H23" s="20" t="n">
        <v>4.56399654</v>
      </c>
      <c r="I23" s="18" t="n">
        <v>455.18702444</v>
      </c>
      <c r="J23" s="20" t="n">
        <v>7.72067046</v>
      </c>
      <c r="K23" s="18" t="n">
        <v>440.6997195</v>
      </c>
      <c r="L23" s="20" t="n">
        <v>8.69877696</v>
      </c>
      <c r="M23" s="18" t="s">
        <v>481</v>
      </c>
      <c r="N23" s="20" t="s">
        <v>481</v>
      </c>
      <c r="O23" s="18" t="s">
        <v>481</v>
      </c>
      <c r="P23" s="20" t="s">
        <v>481</v>
      </c>
      <c r="Q23" s="18" t="s">
        <v>481</v>
      </c>
      <c r="R23" s="20" t="s">
        <v>481</v>
      </c>
      <c r="S23" s="18" t="s">
        <v>481</v>
      </c>
      <c r="T23" s="20" t="s">
        <v>481</v>
      </c>
      <c r="U23" s="18" t="n">
        <v>438.51146375</v>
      </c>
      <c r="V23" s="20" t="n">
        <v>14.85605172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542.76821244</v>
      </c>
      <c r="F29" s="20" t="n">
        <v>3.22020133</v>
      </c>
      <c r="G29" s="18" t="n">
        <v>501.50459297</v>
      </c>
      <c r="H29" s="20" t="n">
        <v>3.72444027</v>
      </c>
      <c r="I29" s="18" t="n">
        <v>475.33425993</v>
      </c>
      <c r="J29" s="20" t="n">
        <v>7.04888828</v>
      </c>
      <c r="K29" s="18" t="n">
        <v>465.11907149</v>
      </c>
      <c r="L29" s="20" t="n">
        <v>7.92503179</v>
      </c>
      <c r="M29" s="18" t="s">
        <v>481</v>
      </c>
      <c r="N29" s="20" t="s">
        <v>481</v>
      </c>
      <c r="O29" s="18" t="s">
        <v>481</v>
      </c>
      <c r="P29" s="20" t="s">
        <v>481</v>
      </c>
      <c r="Q29" s="18" t="n">
        <v>312.41250141</v>
      </c>
      <c r="R29" s="20" t="n">
        <v>62.61666854</v>
      </c>
      <c r="S29" s="18" t="s">
        <v>481</v>
      </c>
      <c r="T29" s="20" t="s">
        <v>481</v>
      </c>
      <c r="U29" s="18" t="n">
        <v>382.20682514</v>
      </c>
      <c r="V29" s="20" t="n">
        <v>30.35060876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498.53882101</v>
      </c>
      <c r="F32" s="20" t="n">
        <v>3.30227147</v>
      </c>
      <c r="G32" s="18" t="n">
        <v>486.12196175</v>
      </c>
      <c r="H32" s="20" t="n">
        <v>4.43708388</v>
      </c>
      <c r="I32" s="18" t="n">
        <v>473.35830017</v>
      </c>
      <c r="J32" s="20" t="n">
        <v>5.36477083</v>
      </c>
      <c r="K32" s="18" t="n">
        <v>457.536371</v>
      </c>
      <c r="L32" s="20" t="n">
        <v>6.26709143</v>
      </c>
      <c r="M32" s="18" t="s">
        <v>481</v>
      </c>
      <c r="N32" s="20" t="s">
        <v>481</v>
      </c>
      <c r="O32" s="18" t="s">
        <v>481</v>
      </c>
      <c r="P32" s="20" t="s">
        <v>481</v>
      </c>
      <c r="Q32" s="18" t="s">
        <v>481</v>
      </c>
      <c r="R32" s="20" t="s">
        <v>481</v>
      </c>
      <c r="S32" s="18" t="s">
        <v>481</v>
      </c>
      <c r="T32" s="20" t="s">
        <v>481</v>
      </c>
      <c r="U32" s="18" t="n">
        <v>379.41171406</v>
      </c>
      <c r="V32" s="20" t="n">
        <v>41.32007754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(50.0/B34*100)</f>
        <v/>
      </c>
      <c r="D34" s="19" t="n">
        <v>6300</v>
      </c>
      <c r="E34" s="18" t="n">
        <v>465.80771871</v>
      </c>
      <c r="F34" s="20" t="n">
        <v>4.20411282</v>
      </c>
      <c r="G34" s="18" t="n">
        <v>426.12952244</v>
      </c>
      <c r="H34" s="20" t="n">
        <v>5.45970103</v>
      </c>
      <c r="I34" s="18" t="n">
        <v>420.62304239</v>
      </c>
      <c r="J34" s="20" t="n">
        <v>10.18569057</v>
      </c>
      <c r="K34" s="18" t="n">
        <v>402.04184092</v>
      </c>
      <c r="L34" s="20" t="n">
        <v>9.9178108</v>
      </c>
      <c r="M34" s="18" t="s">
        <v>481</v>
      </c>
      <c r="N34" s="20" t="s">
        <v>481</v>
      </c>
      <c r="O34" s="18" t="s">
        <v>481</v>
      </c>
      <c r="P34" s="20" t="s">
        <v>481</v>
      </c>
      <c r="Q34" s="18" t="n">
        <v>425.79595373</v>
      </c>
      <c r="R34" s="20" t="n">
        <v>68.66277131</v>
      </c>
      <c r="S34" s="18" t="s">
        <v>481</v>
      </c>
      <c r="T34" s="20" t="s">
        <v>481</v>
      </c>
      <c r="U34" s="18" t="n">
        <v>322.45334351</v>
      </c>
      <c r="V34" s="20" t="n">
        <v>17.58045398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(34.0/B36*100)</f>
        <v/>
      </c>
      <c r="D36" s="19" t="n">
        <v>6702</v>
      </c>
      <c r="E36" s="18" t="n">
        <v>479.08686357</v>
      </c>
      <c r="F36" s="20" t="n">
        <v>3.48599582</v>
      </c>
      <c r="G36" s="18" t="n">
        <v>460.82471644</v>
      </c>
      <c r="H36" s="20" t="n">
        <v>4.02802066</v>
      </c>
      <c r="I36" s="18" t="n">
        <v>461.16403412</v>
      </c>
      <c r="J36" s="20" t="n">
        <v>7.11226276</v>
      </c>
      <c r="K36" s="18" t="n">
        <v>440.35339119</v>
      </c>
      <c r="L36" s="20" t="n">
        <v>7.17467489</v>
      </c>
      <c r="M36" s="18" t="s">
        <v>481</v>
      </c>
      <c r="N36" s="20" t="s">
        <v>481</v>
      </c>
      <c r="O36" s="18" t="s">
        <v>481</v>
      </c>
      <c r="P36" s="20" t="s">
        <v>481</v>
      </c>
      <c r="Q36" s="18" t="s">
        <v>481</v>
      </c>
      <c r="R36" s="20" t="s">
        <v>481</v>
      </c>
      <c r="S36" s="18" t="s">
        <v>481</v>
      </c>
      <c r="T36" s="20" t="s">
        <v>481</v>
      </c>
      <c r="U36" s="18" t="n">
        <v>360.50798309</v>
      </c>
      <c r="V36" s="20" t="n">
        <v>19.65829814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(43.0/B41*100)</f>
        <v/>
      </c>
      <c r="D41" s="19" t="n">
        <v>5669</v>
      </c>
      <c r="E41" s="18" t="n">
        <v>506.9656338</v>
      </c>
      <c r="F41" s="20" t="n">
        <v>3.48548103</v>
      </c>
      <c r="G41" s="18" t="n">
        <v>469.20466361</v>
      </c>
      <c r="H41" s="20" t="n">
        <v>4.30139162</v>
      </c>
      <c r="I41" s="18" t="n">
        <v>441.89160578</v>
      </c>
      <c r="J41" s="20" t="n">
        <v>7.97803002</v>
      </c>
      <c r="K41" s="18" t="n">
        <v>430.99727357</v>
      </c>
      <c r="L41" s="20" t="n">
        <v>12.56213867</v>
      </c>
      <c r="M41" s="18" t="s">
        <v>481</v>
      </c>
      <c r="N41" s="20" t="s">
        <v>481</v>
      </c>
      <c r="O41" s="18" t="s">
        <v>481</v>
      </c>
      <c r="P41" s="20" t="s">
        <v>481</v>
      </c>
      <c r="Q41" s="18" t="n">
        <v>394.70031876</v>
      </c>
      <c r="R41" s="20" t="n">
        <v>62.09586627</v>
      </c>
      <c r="S41" s="18" t="s">
        <v>481</v>
      </c>
      <c r="T41" s="20" t="s">
        <v>481</v>
      </c>
      <c r="U41" s="18" t="n">
        <v>379.93106058</v>
      </c>
      <c r="V41" s="20" t="n">
        <v>18.74602819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(1586.0/B46*100)</f>
        <v/>
      </c>
      <c r="D46" s="19" t="n">
        <v>21555</v>
      </c>
      <c r="E46" s="18" t="n">
        <v>407.64973317</v>
      </c>
      <c r="F46" s="20" t="n">
        <v>4.26017851</v>
      </c>
      <c r="G46" s="18" t="n">
        <v>398.73744769</v>
      </c>
      <c r="H46" s="20" t="n">
        <v>4.64104364</v>
      </c>
      <c r="I46" s="18" t="n">
        <v>404.8206337</v>
      </c>
      <c r="J46" s="20" t="n">
        <v>8.6033478</v>
      </c>
      <c r="K46" s="18" t="n">
        <v>392.39331789</v>
      </c>
      <c r="L46" s="20" t="n">
        <v>9.297734370000001</v>
      </c>
      <c r="M46" s="18" t="s">
        <v>481</v>
      </c>
      <c r="N46" s="20" t="s">
        <v>481</v>
      </c>
      <c r="O46" s="18" t="s">
        <v>481</v>
      </c>
      <c r="P46" s="20" t="s">
        <v>481</v>
      </c>
      <c r="Q46" s="18" t="s">
        <v>481</v>
      </c>
      <c r="R46" s="20" t="s">
        <v>481</v>
      </c>
      <c r="S46" s="18" t="s">
        <v>481</v>
      </c>
      <c r="T46" s="20" t="s">
        <v>481</v>
      </c>
      <c r="U46" s="18" t="n">
        <v>341.10690526</v>
      </c>
      <c r="V46" s="20" t="n">
        <v>6.31335971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584.14671304</v>
      </c>
      <c r="F48" s="20" t="n">
        <v>6.54292126</v>
      </c>
      <c r="G48" s="18" t="n">
        <v>545.4276336299999</v>
      </c>
      <c r="H48" s="20" t="n">
        <v>6.17279244</v>
      </c>
      <c r="I48" s="18" t="n">
        <v>518.95313849</v>
      </c>
      <c r="J48" s="20" t="n">
        <v>10.17567784</v>
      </c>
      <c r="K48" s="18" t="n">
        <v>525.27815574</v>
      </c>
      <c r="L48" s="20" t="n">
        <v>12.83219815</v>
      </c>
      <c r="M48" s="18" t="s">
        <v>481</v>
      </c>
      <c r="N48" s="20" t="s">
        <v>481</v>
      </c>
      <c r="O48" s="18" t="s">
        <v>481</v>
      </c>
      <c r="P48" s="20" t="s">
        <v>481</v>
      </c>
      <c r="Q48" s="18" t="s">
        <v>481</v>
      </c>
      <c r="R48" s="20" t="s">
        <v>481</v>
      </c>
      <c r="S48" s="18" t="s">
        <v>481</v>
      </c>
      <c r="T48" s="20" t="s">
        <v>481</v>
      </c>
      <c r="U48" s="18" t="n">
        <v>532.20190485</v>
      </c>
      <c r="V48" s="20" t="n">
        <v>33.99731605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(143.0/B61*100)</f>
        <v/>
      </c>
      <c r="D61" s="19" t="n">
        <v>6382</v>
      </c>
      <c r="E61" s="18" t="n">
        <v>458.55951255</v>
      </c>
      <c r="F61" s="20" t="n">
        <v>3.16392291</v>
      </c>
      <c r="G61" s="18" t="n">
        <v>454.99870928</v>
      </c>
      <c r="H61" s="20" t="n">
        <v>4.89271847</v>
      </c>
      <c r="I61" s="18" t="n">
        <v>439.17749458</v>
      </c>
      <c r="J61" s="20" t="n">
        <v>6.59273604</v>
      </c>
      <c r="K61" s="18" t="n">
        <v>411.68808201</v>
      </c>
      <c r="L61" s="20" t="n">
        <v>6.25372741</v>
      </c>
      <c r="M61" s="18" t="s">
        <v>481</v>
      </c>
      <c r="N61" s="20" t="s">
        <v>481</v>
      </c>
      <c r="O61" s="18" t="s">
        <v>481</v>
      </c>
      <c r="P61" s="20" t="s">
        <v>481</v>
      </c>
      <c r="Q61" s="18" t="s">
        <v>481</v>
      </c>
      <c r="R61" s="20" t="s">
        <v>481</v>
      </c>
      <c r="S61" s="18" t="s">
        <v>481</v>
      </c>
      <c r="T61" s="20" t="s">
        <v>481</v>
      </c>
      <c r="U61" s="18" t="n">
        <v>335.34661317</v>
      </c>
      <c r="V61" s="20" t="n">
        <v>16.67729609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(263.0/B67*100)</f>
        <v/>
      </c>
      <c r="D67" s="19" t="n">
        <v>6708</v>
      </c>
      <c r="E67" s="18" t="n">
        <v>413.90338682</v>
      </c>
      <c r="F67" s="20" t="n">
        <v>4.31074036</v>
      </c>
      <c r="G67" s="18" t="n">
        <v>404.42283215</v>
      </c>
      <c r="H67" s="20" t="n">
        <v>3.71217356</v>
      </c>
      <c r="I67" s="18" t="n">
        <v>415.30622549</v>
      </c>
      <c r="J67" s="20" t="n">
        <v>5.76705837</v>
      </c>
      <c r="K67" s="18" t="n">
        <v>416.48413164</v>
      </c>
      <c r="L67" s="20" t="n">
        <v>7.68041962</v>
      </c>
      <c r="M67" s="18" t="s">
        <v>481</v>
      </c>
      <c r="N67" s="20" t="s">
        <v>481</v>
      </c>
      <c r="O67" s="18" t="s">
        <v>481</v>
      </c>
      <c r="P67" s="20" t="s">
        <v>481</v>
      </c>
      <c r="Q67" s="18" t="s">
        <v>481</v>
      </c>
      <c r="R67" s="20" t="s">
        <v>481</v>
      </c>
      <c r="S67" s="18" t="s">
        <v>481</v>
      </c>
      <c r="T67" s="20" t="s">
        <v>481</v>
      </c>
      <c r="U67" s="18" t="n">
        <v>298.06309141</v>
      </c>
      <c r="V67" s="20" t="n">
        <v>8.76852571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522.23689413</v>
      </c>
      <c r="F70" s="20" t="n">
        <v>3.50632421</v>
      </c>
      <c r="G70" s="18" t="n">
        <v>511.20012242</v>
      </c>
      <c r="H70" s="20" t="n">
        <v>4.84316559</v>
      </c>
      <c r="I70" s="18" t="n">
        <v>506.46174017</v>
      </c>
      <c r="J70" s="20" t="n">
        <v>6.4447204</v>
      </c>
      <c r="K70" s="18" t="n">
        <v>502.53732631</v>
      </c>
      <c r="L70" s="20" t="n">
        <v>6.04497532</v>
      </c>
      <c r="M70" s="18" t="s">
        <v>481</v>
      </c>
      <c r="N70" s="20" t="s">
        <v>481</v>
      </c>
      <c r="O70" s="18" t="s">
        <v>481</v>
      </c>
      <c r="P70" s="20" t="s">
        <v>481</v>
      </c>
      <c r="Q70" s="18" t="s">
        <v>481</v>
      </c>
      <c r="R70" s="20" t="s">
        <v>481</v>
      </c>
      <c r="S70" s="18" t="s">
        <v>481</v>
      </c>
      <c r="T70" s="20" t="s">
        <v>481</v>
      </c>
      <c r="U70" s="18" t="n">
        <v>463.4765956</v>
      </c>
      <c r="V70" s="20" t="n">
        <v>13.9234193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AD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749</v>
      </c>
    </row>
    <row customHeight="1" ht="30" r="4" spans="1:30">
      <c r="A4" s="6" t="n"/>
      <c r="B4" s="7" t="s">
        <v>462</v>
      </c>
      <c r="C4" s="7" t="s">
        <v>463</v>
      </c>
      <c r="D4" s="8" t="s">
        <v>462</v>
      </c>
      <c r="E4" s="9" t="s">
        <v>750</v>
      </c>
      <c r="F4" s="10" t="n"/>
      <c r="G4" s="9" t="s">
        <v>751</v>
      </c>
      <c r="H4" s="10" t="n"/>
      <c r="I4" s="9" t="s">
        <v>752</v>
      </c>
      <c r="J4" s="10" t="n"/>
      <c r="K4" s="9" t="s">
        <v>753</v>
      </c>
      <c r="L4" s="10" t="n"/>
      <c r="M4" s="9" t="s">
        <v>754</v>
      </c>
      <c r="N4" s="10" t="n"/>
      <c r="O4" s="9" t="s">
        <v>755</v>
      </c>
      <c r="P4" s="10" t="n"/>
      <c r="Q4" s="9" t="s">
        <v>756</v>
      </c>
      <c r="R4" s="10" t="n"/>
      <c r="S4" s="9" t="s">
        <v>757</v>
      </c>
      <c r="T4" s="10" t="n"/>
      <c r="U4" s="9" t="s">
        <v>585</v>
      </c>
      <c r="V4" s="10" t="n"/>
      <c r="W4" s="9" t="s">
        <v>586</v>
      </c>
      <c r="X4" s="10" t="n"/>
      <c r="Y4" s="9" t="s">
        <v>472</v>
      </c>
      <c r="Z4" s="10" t="n"/>
      <c r="AA4" s="9" t="s">
        <v>473</v>
      </c>
      <c r="AB4" s="10" t="n"/>
      <c r="AC4" s="9" t="s">
        <v>587</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(480.0/B7*100)</f>
        <v/>
      </c>
      <c r="D7" s="19" t="n">
        <v>14050</v>
      </c>
      <c r="E7" s="18" t="n">
        <v>522.56557846</v>
      </c>
      <c r="F7" s="20" t="n">
        <v>3.713666</v>
      </c>
      <c r="G7" s="18" t="n">
        <v>537.87392497</v>
      </c>
      <c r="H7" s="20" t="n">
        <v>4.09008546</v>
      </c>
      <c r="I7" s="18" t="n">
        <v>523.62425099</v>
      </c>
      <c r="J7" s="20" t="n">
        <v>3.08555497</v>
      </c>
      <c r="K7" s="18" t="n">
        <v>501.89819745</v>
      </c>
      <c r="L7" s="20" t="n">
        <v>2.92998613</v>
      </c>
      <c r="M7" s="18" t="n">
        <v>482.7532951</v>
      </c>
      <c r="N7" s="20" t="n">
        <v>4.34857854</v>
      </c>
      <c r="O7" s="18" t="n">
        <v>420.28884585</v>
      </c>
      <c r="P7" s="20" t="n">
        <v>4.75255723</v>
      </c>
      <c r="Q7" s="18" t="s">
        <v>481</v>
      </c>
      <c r="R7" s="20" t="s">
        <v>481</v>
      </c>
      <c r="S7" s="18" t="s">
        <v>481</v>
      </c>
      <c r="T7" s="20" t="s">
        <v>481</v>
      </c>
      <c r="U7" s="18" t="s">
        <v>481</v>
      </c>
      <c r="V7" s="20" t="s">
        <v>481</v>
      </c>
      <c r="W7" s="18" t="s">
        <v>481</v>
      </c>
      <c r="X7" s="20" t="s">
        <v>481</v>
      </c>
      <c r="Y7" s="18" t="s">
        <v>481</v>
      </c>
      <c r="Z7" s="20" t="s">
        <v>481</v>
      </c>
      <c r="AA7" s="18" t="s">
        <v>481</v>
      </c>
      <c r="AB7" s="20" t="s">
        <v>481</v>
      </c>
      <c r="AC7" s="18" t="n">
        <v>402.24202931</v>
      </c>
      <c r="AD7" s="20" t="n">
        <v>7.00962405</v>
      </c>
    </row>
    <row r="8" spans="1:3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c r="AC8" s="21" t="s">
        <v>482</v>
      </c>
      <c r="AD8" s="22" t="s">
        <v>482</v>
      </c>
    </row>
    <row r="9" spans="1:30">
      <c r="A9" s="15" t="s">
        <v>484</v>
      </c>
      <c r="B9" s="17" t="n">
        <v>5675</v>
      </c>
      <c r="C9" s="18">
        <f>(98.0/B9*100)</f>
        <v/>
      </c>
      <c r="D9" s="19" t="n">
        <v>5577</v>
      </c>
      <c r="E9" s="18" t="n">
        <v>512.01618349</v>
      </c>
      <c r="F9" s="20" t="n">
        <v>21.1855526</v>
      </c>
      <c r="G9" s="18" t="n">
        <v>536.71165965</v>
      </c>
      <c r="H9" s="20" t="n">
        <v>5.14677832</v>
      </c>
      <c r="I9" s="18" t="n">
        <v>568.87572118</v>
      </c>
      <c r="J9" s="20" t="n">
        <v>5.80041692</v>
      </c>
      <c r="K9" s="18" t="n">
        <v>515.58187331</v>
      </c>
      <c r="L9" s="20" t="n">
        <v>20.62036453</v>
      </c>
      <c r="M9" s="18" t="n">
        <v>550.07426802</v>
      </c>
      <c r="N9" s="20" t="n">
        <v>14.46241253</v>
      </c>
      <c r="O9" s="18" t="n">
        <v>513.74800221</v>
      </c>
      <c r="P9" s="20" t="n">
        <v>14.96974794</v>
      </c>
      <c r="Q9" s="18" t="n">
        <v>556.97672008</v>
      </c>
      <c r="R9" s="20" t="n">
        <v>49.63938579</v>
      </c>
      <c r="S9" s="18" t="n">
        <v>470.73760689</v>
      </c>
      <c r="T9" s="20" t="n">
        <v>26.84863712</v>
      </c>
      <c r="U9" s="18" t="s">
        <v>481</v>
      </c>
      <c r="V9" s="20" t="s">
        <v>481</v>
      </c>
      <c r="W9" s="18" t="s">
        <v>481</v>
      </c>
      <c r="X9" s="20" t="s">
        <v>481</v>
      </c>
      <c r="Y9" s="18" t="n">
        <v>363.74174124</v>
      </c>
      <c r="Z9" s="20" t="n">
        <v>33.3778787</v>
      </c>
      <c r="AA9" s="18" t="s">
        <v>481</v>
      </c>
      <c r="AB9" s="20" t="s">
        <v>481</v>
      </c>
      <c r="AC9" s="18" t="n">
        <v>433.81841144</v>
      </c>
      <c r="AD9" s="20" t="n">
        <v>13.72606845</v>
      </c>
    </row>
    <row r="10" spans="1:30">
      <c r="A10" s="15" t="s">
        <v>485</v>
      </c>
      <c r="B10" s="17" t="n">
        <v>13082</v>
      </c>
      <c r="C10" s="18">
        <f>(332.0/B10*100)</f>
        <v/>
      </c>
      <c r="D10" s="19" t="n">
        <v>12750</v>
      </c>
      <c r="E10" s="18" t="n">
        <v>555.45093976</v>
      </c>
      <c r="F10" s="20" t="n">
        <v>6.04911848</v>
      </c>
      <c r="G10" s="18" t="n">
        <v>509.47019496</v>
      </c>
      <c r="H10" s="20" t="n">
        <v>16.84839792</v>
      </c>
      <c r="I10" s="18" t="n">
        <v>559.24418086</v>
      </c>
      <c r="J10" s="20" t="n">
        <v>9.58253474</v>
      </c>
      <c r="K10" s="18" t="n">
        <v>560.41623918</v>
      </c>
      <c r="L10" s="20" t="n">
        <v>8.874873129999999</v>
      </c>
      <c r="M10" s="18" t="n">
        <v>515.21023826</v>
      </c>
      <c r="N10" s="20" t="n">
        <v>11.66757467</v>
      </c>
      <c r="O10" s="18" t="n">
        <v>512.79238585</v>
      </c>
      <c r="P10" s="20" t="n">
        <v>5.32555534</v>
      </c>
      <c r="Q10" s="18" t="s">
        <v>481</v>
      </c>
      <c r="R10" s="20" t="s">
        <v>481</v>
      </c>
      <c r="S10" s="18" t="s">
        <v>481</v>
      </c>
      <c r="T10" s="20" t="s">
        <v>481</v>
      </c>
      <c r="U10" s="18" t="s">
        <v>481</v>
      </c>
      <c r="V10" s="20" t="s">
        <v>481</v>
      </c>
      <c r="W10" s="18" t="s">
        <v>481</v>
      </c>
      <c r="X10" s="20" t="s">
        <v>481</v>
      </c>
      <c r="Y10" s="18" t="s">
        <v>481</v>
      </c>
      <c r="Z10" s="20" t="s">
        <v>481</v>
      </c>
      <c r="AA10" s="18" t="s">
        <v>481</v>
      </c>
      <c r="AB10" s="20" t="s">
        <v>481</v>
      </c>
      <c r="AC10" s="18" t="n">
        <v>438.34463814</v>
      </c>
      <c r="AD10" s="20" t="n">
        <v>18.1675792</v>
      </c>
    </row>
    <row r="11" spans="1:30">
      <c r="A11" s="15" t="s">
        <v>486</v>
      </c>
      <c r="B11" s="17" t="n">
        <v>7053</v>
      </c>
      <c r="C11" s="18">
        <f>(77.0/B11*100)</f>
        <v/>
      </c>
      <c r="D11" s="19" t="n">
        <v>6976</v>
      </c>
      <c r="E11" s="18" t="n">
        <v>430.21497967</v>
      </c>
      <c r="F11" s="20" t="n">
        <v>14.94806227</v>
      </c>
      <c r="G11" s="18" t="n">
        <v>440.03016655</v>
      </c>
      <c r="H11" s="20" t="n">
        <v>4.49716311</v>
      </c>
      <c r="I11" s="18" t="n">
        <v>452.55834502</v>
      </c>
      <c r="J11" s="20" t="n">
        <v>7.47113409</v>
      </c>
      <c r="K11" s="18" t="n">
        <v>418.96761869</v>
      </c>
      <c r="L11" s="20" t="n">
        <v>16.2336324</v>
      </c>
      <c r="M11" s="18" t="n">
        <v>386.82323282</v>
      </c>
      <c r="N11" s="20" t="n">
        <v>15.36680848</v>
      </c>
      <c r="O11" s="18" t="n">
        <v>364.95121973</v>
      </c>
      <c r="P11" s="20" t="n">
        <v>6.40972483</v>
      </c>
      <c r="Q11" s="18" t="s">
        <v>481</v>
      </c>
      <c r="R11" s="20" t="s">
        <v>481</v>
      </c>
      <c r="S11" s="18" t="s">
        <v>481</v>
      </c>
      <c r="T11" s="20" t="s">
        <v>481</v>
      </c>
      <c r="U11" s="18" t="s">
        <v>481</v>
      </c>
      <c r="V11" s="20" t="s">
        <v>481</v>
      </c>
      <c r="W11" s="18" t="s">
        <v>481</v>
      </c>
      <c r="X11" s="20" t="s">
        <v>481</v>
      </c>
      <c r="Y11" s="18" t="s">
        <v>481</v>
      </c>
      <c r="Z11" s="20" t="s">
        <v>481</v>
      </c>
      <c r="AA11" s="18" t="s">
        <v>481</v>
      </c>
      <c r="AB11" s="20" t="s">
        <v>481</v>
      </c>
      <c r="AC11" s="18" t="n">
        <v>359.56774587</v>
      </c>
      <c r="AD11" s="20" t="n">
        <v>10.40790094</v>
      </c>
    </row>
    <row r="12" spans="1:3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c r="AC12" s="21" t="s">
        <v>482</v>
      </c>
      <c r="AD12" s="22" t="s">
        <v>482</v>
      </c>
    </row>
    <row r="13" spans="1:3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c r="AC13" s="21" t="s">
        <v>482</v>
      </c>
      <c r="AD13" s="22" t="s">
        <v>482</v>
      </c>
    </row>
    <row r="14" spans="1:3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c r="AC14" s="21" t="s">
        <v>482</v>
      </c>
      <c r="AD14" s="22" t="s">
        <v>482</v>
      </c>
    </row>
    <row r="15" spans="1:3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c r="AC15" s="21" t="s">
        <v>482</v>
      </c>
      <c r="AD15" s="22" t="s">
        <v>482</v>
      </c>
    </row>
    <row r="16" spans="1:3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c r="AC16" s="21" t="s">
        <v>482</v>
      </c>
      <c r="AD16" s="22" t="s">
        <v>482</v>
      </c>
    </row>
    <row r="17" spans="1:3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c r="AC17" s="21" t="s">
        <v>482</v>
      </c>
      <c r="AD17" s="22" t="s">
        <v>482</v>
      </c>
    </row>
    <row r="18" spans="1:3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c r="AC18" s="21" t="s">
        <v>482</v>
      </c>
      <c r="AD18" s="22" t="s">
        <v>482</v>
      </c>
    </row>
    <row r="19" spans="1:3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c r="AC19" s="21" t="s">
        <v>482</v>
      </c>
      <c r="AD19" s="22" t="s">
        <v>482</v>
      </c>
    </row>
    <row r="20" spans="1:3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c r="AC20" s="21" t="s">
        <v>482</v>
      </c>
      <c r="AD20" s="22" t="s">
        <v>482</v>
      </c>
    </row>
    <row r="21" spans="1:3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c r="AC21" s="21" t="s">
        <v>482</v>
      </c>
      <c r="AD21" s="22" t="s">
        <v>482</v>
      </c>
    </row>
    <row r="22" spans="1:3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c r="AC22" s="21" t="s">
        <v>482</v>
      </c>
      <c r="AD22" s="22" t="s">
        <v>482</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483.49779169</v>
      </c>
      <c r="Z23" s="20" t="n">
        <v>2.80371183</v>
      </c>
      <c r="AA23" s="18" t="s">
        <v>481</v>
      </c>
      <c r="AB23" s="20" t="s">
        <v>481</v>
      </c>
      <c r="AC23" s="18" t="s">
        <v>481</v>
      </c>
      <c r="AD23" s="20" t="s">
        <v>481</v>
      </c>
    </row>
    <row r="24" spans="1:3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c r="AC24" s="21" t="s">
        <v>482</v>
      </c>
      <c r="AD24" s="22" t="s">
        <v>482</v>
      </c>
    </row>
    <row r="25" spans="1:3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c r="AC25" s="21" t="s">
        <v>482</v>
      </c>
      <c r="AD25" s="22" t="s">
        <v>482</v>
      </c>
    </row>
    <row r="26" spans="1:3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c r="AC26" s="21" t="s">
        <v>482</v>
      </c>
      <c r="AD26" s="22" t="s">
        <v>482</v>
      </c>
    </row>
    <row r="27" spans="1:3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c r="AC27" s="21" t="s">
        <v>482</v>
      </c>
      <c r="AD27" s="22" t="s">
        <v>482</v>
      </c>
    </row>
    <row r="28" spans="1:3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c r="AC28" s="21" t="s">
        <v>482</v>
      </c>
      <c r="AD28" s="22" t="s">
        <v>482</v>
      </c>
    </row>
    <row r="29" spans="1:30">
      <c r="A29" s="15" t="s">
        <v>504</v>
      </c>
      <c r="B29" s="17" t="n">
        <v>5385</v>
      </c>
      <c r="C29" s="18">
        <f>(30.0/B29*100)</f>
        <v/>
      </c>
      <c r="D29" s="19" t="n">
        <v>5355</v>
      </c>
      <c r="E29" s="18" t="n">
        <v>482.35584071</v>
      </c>
      <c r="F29" s="20" t="n">
        <v>12.04260259</v>
      </c>
      <c r="G29" s="18" t="n">
        <v>534.32245546</v>
      </c>
      <c r="H29" s="20" t="n">
        <v>4.17180547</v>
      </c>
      <c r="I29" s="18" t="n">
        <v>496.8959328</v>
      </c>
      <c r="J29" s="20" t="n">
        <v>6.7272552</v>
      </c>
      <c r="K29" s="18" t="n">
        <v>455.47451373</v>
      </c>
      <c r="L29" s="20" t="n">
        <v>10.08368485</v>
      </c>
      <c r="M29" s="18" t="n">
        <v>465.07198241</v>
      </c>
      <c r="N29" s="20" t="n">
        <v>23.1936257</v>
      </c>
      <c r="O29" s="18" t="n">
        <v>440.26758223</v>
      </c>
      <c r="P29" s="20" t="n">
        <v>24.07283808</v>
      </c>
      <c r="Q29" s="18" t="s">
        <v>481</v>
      </c>
      <c r="R29" s="20" t="s">
        <v>481</v>
      </c>
      <c r="S29" s="18" t="s">
        <v>481</v>
      </c>
      <c r="T29" s="20" t="s">
        <v>481</v>
      </c>
      <c r="U29" s="18" t="s">
        <v>481</v>
      </c>
      <c r="V29" s="20" t="s">
        <v>481</v>
      </c>
      <c r="W29" s="18" t="s">
        <v>481</v>
      </c>
      <c r="X29" s="20" t="s">
        <v>481</v>
      </c>
      <c r="Y29" s="18" t="n">
        <v>312.41250141</v>
      </c>
      <c r="Z29" s="20" t="n">
        <v>62.61666854</v>
      </c>
      <c r="AA29" s="18" t="s">
        <v>481</v>
      </c>
      <c r="AB29" s="20" t="s">
        <v>481</v>
      </c>
      <c r="AC29" s="18" t="n">
        <v>416.16441196</v>
      </c>
      <c r="AD29" s="20" t="n">
        <v>16.84704762</v>
      </c>
    </row>
    <row r="30" spans="1:3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c r="AC30" s="21" t="s">
        <v>482</v>
      </c>
      <c r="AD30" s="22" t="s">
        <v>482</v>
      </c>
    </row>
    <row r="31" spans="1:3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c r="AC31" s="21" t="s">
        <v>482</v>
      </c>
      <c r="AD31" s="22" t="s">
        <v>482</v>
      </c>
    </row>
    <row r="32" spans="1:30">
      <c r="A32" s="15" t="s">
        <v>507</v>
      </c>
      <c r="B32" s="17" t="n">
        <v>4478</v>
      </c>
      <c r="C32" s="18">
        <f>(6.0/B32*100)</f>
        <v/>
      </c>
      <c r="D32" s="19" t="n">
        <v>4472</v>
      </c>
      <c r="E32" s="18" t="n">
        <v>499.51083195</v>
      </c>
      <c r="F32" s="20" t="n">
        <v>22.5964115</v>
      </c>
      <c r="G32" s="18" t="n">
        <v>535.34765652</v>
      </c>
      <c r="H32" s="20" t="n">
        <v>25.40532008</v>
      </c>
      <c r="I32" s="18" t="n">
        <v>491.74200302</v>
      </c>
      <c r="J32" s="20" t="n">
        <v>6.47765412</v>
      </c>
      <c r="K32" s="18" t="n">
        <v>500.17786848</v>
      </c>
      <c r="L32" s="20" t="n">
        <v>4.43069463</v>
      </c>
      <c r="M32" s="18" t="n">
        <v>478.66349333</v>
      </c>
      <c r="N32" s="20" t="n">
        <v>4.76416737</v>
      </c>
      <c r="O32" s="18" t="n">
        <v>446.0653944</v>
      </c>
      <c r="P32" s="20" t="n">
        <v>8.032684160000001</v>
      </c>
      <c r="Q32" s="18" t="s">
        <v>481</v>
      </c>
      <c r="R32" s="20" t="s">
        <v>481</v>
      </c>
      <c r="S32" s="18" t="s">
        <v>481</v>
      </c>
      <c r="T32" s="20" t="s">
        <v>481</v>
      </c>
      <c r="U32" s="18" t="s">
        <v>481</v>
      </c>
      <c r="V32" s="20" t="s">
        <v>481</v>
      </c>
      <c r="W32" s="18" t="s">
        <v>481</v>
      </c>
      <c r="X32" s="20" t="s">
        <v>481</v>
      </c>
      <c r="Y32" s="18" t="s">
        <v>481</v>
      </c>
      <c r="Z32" s="20" t="s">
        <v>481</v>
      </c>
      <c r="AA32" s="18" t="s">
        <v>481</v>
      </c>
      <c r="AB32" s="20" t="s">
        <v>481</v>
      </c>
      <c r="AC32" s="18" t="n">
        <v>412.22392238</v>
      </c>
      <c r="AD32" s="20" t="n">
        <v>12.77646172</v>
      </c>
    </row>
    <row r="33" spans="1:3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c r="AC33" s="21" t="s">
        <v>482</v>
      </c>
      <c r="AD33" s="22" t="s">
        <v>482</v>
      </c>
    </row>
    <row r="34" spans="1:30">
      <c r="A34" s="15" t="s">
        <v>509</v>
      </c>
      <c r="B34" s="17" t="n">
        <v>6350</v>
      </c>
      <c r="C34" s="18">
        <f>(53.0/B34*100)</f>
        <v/>
      </c>
      <c r="D34" s="19" t="n">
        <v>6297</v>
      </c>
      <c r="E34" s="18" t="n">
        <v>437.25682469</v>
      </c>
      <c r="F34" s="20" t="n">
        <v>10.22791594</v>
      </c>
      <c r="G34" s="18" t="n">
        <v>449.35922337</v>
      </c>
      <c r="H34" s="20" t="n">
        <v>11.96561332</v>
      </c>
      <c r="I34" s="18" t="n">
        <v>454.48198098</v>
      </c>
      <c r="J34" s="20" t="n">
        <v>4.52986709</v>
      </c>
      <c r="K34" s="18" t="n">
        <v>448.75239051</v>
      </c>
      <c r="L34" s="20" t="n">
        <v>10.13504089</v>
      </c>
      <c r="M34" s="18" t="n">
        <v>394.69851189</v>
      </c>
      <c r="N34" s="20" t="n">
        <v>14.75178661</v>
      </c>
      <c r="O34" s="18" t="n">
        <v>363.88962777</v>
      </c>
      <c r="P34" s="20" t="n">
        <v>11.58441147</v>
      </c>
      <c r="Q34" s="18" t="s">
        <v>481</v>
      </c>
      <c r="R34" s="20" t="s">
        <v>481</v>
      </c>
      <c r="S34" s="18" t="s">
        <v>481</v>
      </c>
      <c r="T34" s="20" t="s">
        <v>481</v>
      </c>
      <c r="U34" s="18" t="s">
        <v>481</v>
      </c>
      <c r="V34" s="20" t="s">
        <v>481</v>
      </c>
      <c r="W34" s="18" t="s">
        <v>481</v>
      </c>
      <c r="X34" s="20" t="s">
        <v>481</v>
      </c>
      <c r="Y34" s="18" t="n">
        <v>425.79595373</v>
      </c>
      <c r="Z34" s="20" t="n">
        <v>68.66277131</v>
      </c>
      <c r="AA34" s="18" t="s">
        <v>481</v>
      </c>
      <c r="AB34" s="20" t="s">
        <v>481</v>
      </c>
      <c r="AC34" s="18" t="n">
        <v>316.59110818</v>
      </c>
      <c r="AD34" s="20" t="n">
        <v>18.03583806</v>
      </c>
    </row>
    <row r="35" spans="1:3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c r="AC35" s="21" t="s">
        <v>482</v>
      </c>
      <c r="AD35" s="22" t="s">
        <v>482</v>
      </c>
    </row>
    <row r="36" spans="1:30">
      <c r="A36" s="15" t="s">
        <v>511</v>
      </c>
      <c r="B36" s="17" t="n">
        <v>6736</v>
      </c>
      <c r="C36" s="18">
        <f>(38.0/B36*100)</f>
        <v/>
      </c>
      <c r="D36" s="19" t="n">
        <v>6698</v>
      </c>
      <c r="E36" s="18" t="n">
        <v>427.55565549</v>
      </c>
      <c r="F36" s="20" t="n">
        <v>15.43056836</v>
      </c>
      <c r="G36" s="18" t="n">
        <v>483.96510477</v>
      </c>
      <c r="H36" s="20" t="n">
        <v>11.53534387</v>
      </c>
      <c r="I36" s="18" t="n">
        <v>471.63226175</v>
      </c>
      <c r="J36" s="20" t="n">
        <v>3.18453619</v>
      </c>
      <c r="K36" s="18" t="n">
        <v>453.57506843</v>
      </c>
      <c r="L36" s="20" t="n">
        <v>18.2587306</v>
      </c>
      <c r="M36" s="18" t="n">
        <v>430.50470856</v>
      </c>
      <c r="N36" s="20" t="n">
        <v>27.23912744</v>
      </c>
      <c r="O36" s="18" t="n">
        <v>386.22211321</v>
      </c>
      <c r="P36" s="20" t="n">
        <v>17.40303529</v>
      </c>
      <c r="Q36" s="18" t="s">
        <v>481</v>
      </c>
      <c r="R36" s="20" t="s">
        <v>481</v>
      </c>
      <c r="S36" s="18" t="s">
        <v>481</v>
      </c>
      <c r="T36" s="20" t="s">
        <v>481</v>
      </c>
      <c r="U36" s="18" t="s">
        <v>481</v>
      </c>
      <c r="V36" s="20" t="s">
        <v>481</v>
      </c>
      <c r="W36" s="18" t="s">
        <v>481</v>
      </c>
      <c r="X36" s="20" t="s">
        <v>481</v>
      </c>
      <c r="Y36" s="18" t="s">
        <v>481</v>
      </c>
      <c r="Z36" s="20" t="s">
        <v>481</v>
      </c>
      <c r="AA36" s="18" t="s">
        <v>481</v>
      </c>
      <c r="AB36" s="20" t="s">
        <v>481</v>
      </c>
      <c r="AC36" s="18" t="n">
        <v>363.55777328</v>
      </c>
      <c r="AD36" s="20" t="n">
        <v>15.28076051</v>
      </c>
    </row>
    <row r="37" spans="1:3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c r="AC37" s="21" t="s">
        <v>482</v>
      </c>
      <c r="AD37" s="22" t="s">
        <v>482</v>
      </c>
    </row>
    <row r="38" spans="1:3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c r="AC38" s="21" t="s">
        <v>482</v>
      </c>
      <c r="AD38" s="22" t="s">
        <v>482</v>
      </c>
    </row>
    <row r="39" spans="1:3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c r="AC39" s="21" t="s">
        <v>482</v>
      </c>
      <c r="AD39" s="22" t="s">
        <v>482</v>
      </c>
    </row>
    <row r="40" spans="1:3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c r="AC40" s="21" t="s">
        <v>482</v>
      </c>
      <c r="AD40" s="22" t="s">
        <v>482</v>
      </c>
    </row>
    <row r="41" spans="1:30">
      <c r="A41" s="15" t="s">
        <v>516</v>
      </c>
      <c r="B41" s="17" t="n">
        <v>5712</v>
      </c>
      <c r="C41" s="18">
        <f>(44.0/B41*100)</f>
        <v/>
      </c>
      <c r="D41" s="19" t="n">
        <v>5668</v>
      </c>
      <c r="E41" s="18" t="n">
        <v>509.53901723</v>
      </c>
      <c r="F41" s="20" t="n">
        <v>4.50760296</v>
      </c>
      <c r="G41" s="18" t="n">
        <v>453.82141838</v>
      </c>
      <c r="H41" s="20" t="n">
        <v>18.23856212</v>
      </c>
      <c r="I41" s="18" t="n">
        <v>509.05567908</v>
      </c>
      <c r="J41" s="20" t="n">
        <v>12.83264106</v>
      </c>
      <c r="K41" s="18" t="n">
        <v>489.81736173</v>
      </c>
      <c r="L41" s="20" t="n">
        <v>9.46276452</v>
      </c>
      <c r="M41" s="18" t="n">
        <v>487.48369207</v>
      </c>
      <c r="N41" s="20" t="n">
        <v>7.60804001</v>
      </c>
      <c r="O41" s="18" t="n">
        <v>472.58793984</v>
      </c>
      <c r="P41" s="20" t="n">
        <v>5.05411827</v>
      </c>
      <c r="Q41" s="18" t="s">
        <v>481</v>
      </c>
      <c r="R41" s="20" t="s">
        <v>481</v>
      </c>
      <c r="S41" s="18" t="s">
        <v>481</v>
      </c>
      <c r="T41" s="20" t="s">
        <v>481</v>
      </c>
      <c r="U41" s="18" t="s">
        <v>481</v>
      </c>
      <c r="V41" s="20" t="s">
        <v>481</v>
      </c>
      <c r="W41" s="18" t="s">
        <v>481</v>
      </c>
      <c r="X41" s="20" t="s">
        <v>481</v>
      </c>
      <c r="Y41" s="18" t="n">
        <v>394.70031876</v>
      </c>
      <c r="Z41" s="20" t="n">
        <v>62.09586627</v>
      </c>
      <c r="AA41" s="18" t="s">
        <v>481</v>
      </c>
      <c r="AB41" s="20" t="s">
        <v>481</v>
      </c>
      <c r="AC41" s="18" t="n">
        <v>391.14170677</v>
      </c>
      <c r="AD41" s="20" t="n">
        <v>12.90922057</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c r="AC44" s="21" t="s">
        <v>482</v>
      </c>
      <c r="AD44" s="22" t="s">
        <v>482</v>
      </c>
    </row>
    <row r="45" spans="1:3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c r="AC45" s="21" t="s">
        <v>482</v>
      </c>
      <c r="AD45" s="22" t="s">
        <v>482</v>
      </c>
    </row>
    <row r="46" spans="1:30">
      <c r="A46" s="15" t="s">
        <v>521</v>
      </c>
      <c r="B46" s="17" t="n">
        <v>23141</v>
      </c>
      <c r="C46" s="18">
        <f>(1697.0/B46*100)</f>
        <v/>
      </c>
      <c r="D46" s="19" t="n">
        <v>21444</v>
      </c>
      <c r="E46" s="18" t="n">
        <v>410.78757102</v>
      </c>
      <c r="F46" s="20" t="n">
        <v>10.10013481</v>
      </c>
      <c r="G46" s="18" t="n">
        <v>428.31901962</v>
      </c>
      <c r="H46" s="20" t="n">
        <v>5.45908613</v>
      </c>
      <c r="I46" s="18" t="n">
        <v>398.86280422</v>
      </c>
      <c r="J46" s="20" t="n">
        <v>5.11484629</v>
      </c>
      <c r="K46" s="18" t="n">
        <v>357.34027191</v>
      </c>
      <c r="L46" s="20" t="n">
        <v>13.11037794</v>
      </c>
      <c r="M46" s="18" t="n">
        <v>362.86124781</v>
      </c>
      <c r="N46" s="20" t="n">
        <v>16.76618432</v>
      </c>
      <c r="O46" s="18" t="n">
        <v>351.41164616</v>
      </c>
      <c r="P46" s="20" t="n">
        <v>15.9003196</v>
      </c>
      <c r="Q46" s="18" t="n">
        <v>354.52544368</v>
      </c>
      <c r="R46" s="20" t="n">
        <v>22.29643382</v>
      </c>
      <c r="S46" s="18" t="n">
        <v>354.37203183</v>
      </c>
      <c r="T46" s="20" t="n">
        <v>8.079638770000001</v>
      </c>
      <c r="U46" s="18" t="s">
        <v>481</v>
      </c>
      <c r="V46" s="20" t="s">
        <v>481</v>
      </c>
      <c r="W46" s="18" t="s">
        <v>481</v>
      </c>
      <c r="X46" s="20" t="s">
        <v>481</v>
      </c>
      <c r="Y46" s="18" t="s">
        <v>481</v>
      </c>
      <c r="Z46" s="20" t="s">
        <v>481</v>
      </c>
      <c r="AA46" s="18" t="s">
        <v>481</v>
      </c>
      <c r="AB46" s="20" t="s">
        <v>481</v>
      </c>
      <c r="AC46" s="18" t="n">
        <v>346.81365681</v>
      </c>
      <c r="AD46" s="20" t="n">
        <v>5.32978207</v>
      </c>
    </row>
    <row r="47" spans="1:3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c r="AC47" s="21" t="s">
        <v>482</v>
      </c>
      <c r="AD47" s="22" t="s">
        <v>482</v>
      </c>
    </row>
    <row r="48" spans="1:30">
      <c r="A48" s="15" t="s">
        <v>523</v>
      </c>
      <c r="B48" s="17" t="n">
        <v>9841</v>
      </c>
      <c r="C48" s="18">
        <f>(7.0/B48*100)</f>
        <v/>
      </c>
      <c r="D48" s="19" t="n">
        <v>9834</v>
      </c>
      <c r="E48" s="18" t="n">
        <v>531.92853913</v>
      </c>
      <c r="F48" s="20" t="n">
        <v>18.39572214</v>
      </c>
      <c r="G48" s="18" t="n">
        <v>541.77645821</v>
      </c>
      <c r="H48" s="20" t="n">
        <v>12.02282272</v>
      </c>
      <c r="I48" s="18" t="n">
        <v>567.50343341</v>
      </c>
      <c r="J48" s="20" t="n">
        <v>9.158900600000001</v>
      </c>
      <c r="K48" s="18" t="n">
        <v>577.12541034</v>
      </c>
      <c r="L48" s="20" t="n">
        <v>8.106933120000001</v>
      </c>
      <c r="M48" s="18" t="n">
        <v>599.81703925</v>
      </c>
      <c r="N48" s="20" t="n">
        <v>15.55522657</v>
      </c>
      <c r="O48" s="18" t="n">
        <v>591.57686511</v>
      </c>
      <c r="P48" s="20" t="n">
        <v>15.33636827</v>
      </c>
      <c r="Q48" s="18" t="n">
        <v>520.48112804</v>
      </c>
      <c r="R48" s="20" t="n">
        <v>77.31333718</v>
      </c>
      <c r="S48" s="18" t="n">
        <v>446.46856913</v>
      </c>
      <c r="T48" s="20" t="n">
        <v>24.60258903</v>
      </c>
      <c r="U48" s="18" t="s">
        <v>481</v>
      </c>
      <c r="V48" s="20" t="s">
        <v>481</v>
      </c>
      <c r="W48" s="18" t="s">
        <v>481</v>
      </c>
      <c r="X48" s="20" t="s">
        <v>481</v>
      </c>
      <c r="Y48" s="18" t="s">
        <v>481</v>
      </c>
      <c r="Z48" s="20" t="s">
        <v>481</v>
      </c>
      <c r="AA48" s="18" t="s">
        <v>481</v>
      </c>
      <c r="AB48" s="20" t="s">
        <v>481</v>
      </c>
      <c r="AC48" s="18" t="n">
        <v>507.30886994</v>
      </c>
      <c r="AD48" s="20" t="n">
        <v>25.81427412</v>
      </c>
    </row>
    <row r="49" spans="1:3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c r="AC49" s="21" t="s">
        <v>482</v>
      </c>
      <c r="AD49" s="22" t="s">
        <v>482</v>
      </c>
    </row>
    <row r="50" spans="1:3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c r="AC50" s="21" t="s">
        <v>482</v>
      </c>
      <c r="AD50" s="22" t="s">
        <v>482</v>
      </c>
    </row>
    <row r="51" spans="1:3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c r="AC51" s="21" t="s">
        <v>482</v>
      </c>
      <c r="AD51" s="22" t="s">
        <v>482</v>
      </c>
    </row>
    <row r="52" spans="1:3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c r="AC52" s="21" t="s">
        <v>482</v>
      </c>
      <c r="AD52" s="22" t="s">
        <v>482</v>
      </c>
    </row>
    <row r="53" spans="1:3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c r="AC53" s="21" t="s">
        <v>482</v>
      </c>
      <c r="AD53" s="22" t="s">
        <v>482</v>
      </c>
    </row>
    <row r="54" spans="1:3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c r="AC54" s="21" t="s">
        <v>482</v>
      </c>
      <c r="AD54" s="22" t="s">
        <v>482</v>
      </c>
    </row>
    <row r="55" spans="1:3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c r="AC55" s="21" t="s">
        <v>482</v>
      </c>
      <c r="AD55" s="22" t="s">
        <v>482</v>
      </c>
    </row>
    <row r="56" spans="1:3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c r="AC56" s="21" t="s">
        <v>482</v>
      </c>
      <c r="AD56" s="22" t="s">
        <v>482</v>
      </c>
    </row>
    <row r="57" spans="1:3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c r="AC57" s="21" t="s">
        <v>482</v>
      </c>
      <c r="AD57" s="22" t="s">
        <v>482</v>
      </c>
    </row>
    <row r="58" spans="1:3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c r="AC58" s="21" t="s">
        <v>482</v>
      </c>
      <c r="AD58" s="22" t="s">
        <v>482</v>
      </c>
    </row>
    <row r="59" spans="1:3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c r="AC59" s="21" t="s">
        <v>482</v>
      </c>
      <c r="AD59" s="22" t="s">
        <v>482</v>
      </c>
    </row>
    <row r="60" spans="1:3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c r="AC60" s="21" t="s">
        <v>482</v>
      </c>
      <c r="AD60" s="22" t="s">
        <v>482</v>
      </c>
    </row>
    <row r="61" spans="1:30">
      <c r="A61" s="15" t="s">
        <v>536</v>
      </c>
      <c r="B61" s="17" t="n">
        <v>6525</v>
      </c>
      <c r="C61" s="18">
        <f>(146.0/B61*100)</f>
        <v/>
      </c>
      <c r="D61" s="19" t="n">
        <v>6379</v>
      </c>
      <c r="E61" s="18" t="n">
        <v>435.95115413</v>
      </c>
      <c r="F61" s="20" t="n">
        <v>6.58838428</v>
      </c>
      <c r="G61" s="18" t="n">
        <v>440.42990393</v>
      </c>
      <c r="H61" s="20" t="n">
        <v>9.155754330000001</v>
      </c>
      <c r="I61" s="18" t="n">
        <v>462.84350579</v>
      </c>
      <c r="J61" s="20" t="n">
        <v>3.11280402</v>
      </c>
      <c r="K61" s="18" t="n">
        <v>407.85311398</v>
      </c>
      <c r="L61" s="20" t="n">
        <v>8.732478199999999</v>
      </c>
      <c r="M61" s="18" t="n">
        <v>402.73003563</v>
      </c>
      <c r="N61" s="20" t="n">
        <v>15.67691488</v>
      </c>
      <c r="O61" s="18" t="n">
        <v>392.94225226</v>
      </c>
      <c r="P61" s="20" t="n">
        <v>8.587592239999999</v>
      </c>
      <c r="Q61" s="18" t="s">
        <v>481</v>
      </c>
      <c r="R61" s="20" t="s">
        <v>481</v>
      </c>
      <c r="S61" s="18" t="s">
        <v>481</v>
      </c>
      <c r="T61" s="20" t="s">
        <v>481</v>
      </c>
      <c r="U61" s="18" t="s">
        <v>481</v>
      </c>
      <c r="V61" s="20" t="s">
        <v>481</v>
      </c>
      <c r="W61" s="18" t="s">
        <v>481</v>
      </c>
      <c r="X61" s="20" t="s">
        <v>481</v>
      </c>
      <c r="Y61" s="18" t="s">
        <v>481</v>
      </c>
      <c r="Z61" s="20" t="s">
        <v>481</v>
      </c>
      <c r="AA61" s="18" t="s">
        <v>481</v>
      </c>
      <c r="AB61" s="20" t="s">
        <v>481</v>
      </c>
      <c r="AC61" s="18" t="n">
        <v>339.68053369</v>
      </c>
      <c r="AD61" s="20" t="n">
        <v>12.07625586</v>
      </c>
    </row>
    <row r="62" spans="1:3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c r="AC62" s="21" t="s">
        <v>482</v>
      </c>
      <c r="AD62" s="22" t="s">
        <v>482</v>
      </c>
    </row>
    <row r="63" spans="1:3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c r="AC63" s="21" t="s">
        <v>482</v>
      </c>
      <c r="AD63" s="22" t="s">
        <v>482</v>
      </c>
    </row>
    <row r="64" spans="1:3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c r="AC64" s="21" t="s">
        <v>482</v>
      </c>
      <c r="AD64" s="22" t="s">
        <v>482</v>
      </c>
    </row>
    <row r="65" spans="1:3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c r="AC65" s="21" t="s">
        <v>482</v>
      </c>
      <c r="AD65" s="22" t="s">
        <v>482</v>
      </c>
    </row>
    <row r="66" spans="1:3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c r="AC66" s="21" t="s">
        <v>482</v>
      </c>
      <c r="AD66" s="22" t="s">
        <v>482</v>
      </c>
    </row>
    <row r="67" spans="1:30">
      <c r="A67" s="15" t="s">
        <v>542</v>
      </c>
      <c r="B67" s="17" t="n">
        <v>6971</v>
      </c>
      <c r="C67" s="18">
        <f>(326.0/B67*100)</f>
        <v/>
      </c>
      <c r="D67" s="19" t="n">
        <v>6645</v>
      </c>
      <c r="E67" s="18" t="n">
        <v>423.48560939</v>
      </c>
      <c r="F67" s="20" t="n">
        <v>14.72724331</v>
      </c>
      <c r="G67" s="18" t="n">
        <v>426.70244235</v>
      </c>
      <c r="H67" s="20" t="n">
        <v>3.46439652</v>
      </c>
      <c r="I67" s="18" t="n">
        <v>421.53423476</v>
      </c>
      <c r="J67" s="20" t="n">
        <v>7.90758946</v>
      </c>
      <c r="K67" s="18" t="n">
        <v>377.71011253</v>
      </c>
      <c r="L67" s="20" t="n">
        <v>16.48526572</v>
      </c>
      <c r="M67" s="18" t="n">
        <v>331.54038794</v>
      </c>
      <c r="N67" s="20" t="n">
        <v>14.07195481</v>
      </c>
      <c r="O67" s="18" t="n">
        <v>331.98594608</v>
      </c>
      <c r="P67" s="20" t="n">
        <v>5.37162511</v>
      </c>
      <c r="Q67" s="18" t="s">
        <v>481</v>
      </c>
      <c r="R67" s="20" t="s">
        <v>481</v>
      </c>
      <c r="S67" s="18" t="s">
        <v>481</v>
      </c>
      <c r="T67" s="20" t="s">
        <v>481</v>
      </c>
      <c r="U67" s="18" t="s">
        <v>481</v>
      </c>
      <c r="V67" s="20" t="s">
        <v>481</v>
      </c>
      <c r="W67" s="18" t="s">
        <v>481</v>
      </c>
      <c r="X67" s="20" t="s">
        <v>481</v>
      </c>
      <c r="Y67" s="18" t="s">
        <v>481</v>
      </c>
      <c r="Z67" s="20" t="s">
        <v>481</v>
      </c>
      <c r="AA67" s="18" t="s">
        <v>481</v>
      </c>
      <c r="AB67" s="20" t="s">
        <v>481</v>
      </c>
      <c r="AC67" s="18" t="n">
        <v>324.30617071</v>
      </c>
      <c r="AD67" s="20" t="n">
        <v>8.08368475</v>
      </c>
    </row>
    <row r="68" spans="1:3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c r="AC68" s="21" t="s">
        <v>482</v>
      </c>
      <c r="AD68" s="22" t="s">
        <v>482</v>
      </c>
    </row>
    <row r="69" spans="1:3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c r="AC69" s="21" t="s">
        <v>482</v>
      </c>
      <c r="AD69" s="22" t="s">
        <v>482</v>
      </c>
    </row>
    <row r="70" spans="1:30">
      <c r="A70" s="15" t="s">
        <v>545</v>
      </c>
      <c r="B70" s="17" t="n">
        <v>6036</v>
      </c>
      <c r="C70" s="18">
        <f>(223.0/B70*100)</f>
        <v/>
      </c>
      <c r="D70" s="19" t="n">
        <v>5813</v>
      </c>
      <c r="E70" s="18" t="n">
        <v>494.28837858</v>
      </c>
      <c r="F70" s="20" t="n">
        <v>13.65101431</v>
      </c>
      <c r="G70" s="18" t="n">
        <v>521.26549959</v>
      </c>
      <c r="H70" s="20" t="n">
        <v>11.46646792</v>
      </c>
      <c r="I70" s="18" t="n">
        <v>531.32612218</v>
      </c>
      <c r="J70" s="20" t="n">
        <v>5.23953033</v>
      </c>
      <c r="K70" s="18" t="n">
        <v>519.53622784</v>
      </c>
      <c r="L70" s="20" t="n">
        <v>3.47925019</v>
      </c>
      <c r="M70" s="18" t="n">
        <v>490.58734887</v>
      </c>
      <c r="N70" s="20" t="n">
        <v>9.880974480000001</v>
      </c>
      <c r="O70" s="18" t="n">
        <v>490.03669899</v>
      </c>
      <c r="P70" s="20" t="n">
        <v>13.32180707</v>
      </c>
      <c r="Q70" s="18" t="n">
        <v>464.22437727</v>
      </c>
      <c r="R70" s="20" t="n">
        <v>11.42501525</v>
      </c>
      <c r="S70" s="18" t="n">
        <v>455.5955941</v>
      </c>
      <c r="T70" s="20" t="n">
        <v>9.171980120000001</v>
      </c>
      <c r="U70" s="18" t="s">
        <v>481</v>
      </c>
      <c r="V70" s="20" t="s">
        <v>481</v>
      </c>
      <c r="W70" s="18" t="s">
        <v>481</v>
      </c>
      <c r="X70" s="20" t="s">
        <v>481</v>
      </c>
      <c r="Y70" s="18" t="s">
        <v>481</v>
      </c>
      <c r="Z70" s="20" t="s">
        <v>481</v>
      </c>
      <c r="AA70" s="18" t="s">
        <v>481</v>
      </c>
      <c r="AB70" s="20" t="s">
        <v>481</v>
      </c>
      <c r="AC70" s="18" t="n">
        <v>455.28693697</v>
      </c>
      <c r="AD70" s="20" t="n">
        <v>15.68830604</v>
      </c>
    </row>
    <row r="71" spans="1:3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c r="AC71" s="21" t="s">
        <v>482</v>
      </c>
      <c r="AD71" s="22" t="s">
        <v>482</v>
      </c>
    </row>
    <row r="72" spans="1:3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c r="AC72" s="21" t="s">
        <v>482</v>
      </c>
      <c r="AD72" s="22" t="s">
        <v>482</v>
      </c>
    </row>
    <row r="73" spans="1:3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c r="AC73" s="21" t="s">
        <v>482</v>
      </c>
      <c r="AD73" s="22" t="s">
        <v>482</v>
      </c>
    </row>
    <row r="74" spans="1:3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c r="AC74" s="21" t="s">
        <v>482</v>
      </c>
      <c r="AD74" s="22" t="s">
        <v>482</v>
      </c>
    </row>
    <row r="75" spans="1:3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c r="AC75" s="21" t="s">
        <v>482</v>
      </c>
      <c r="AD75" s="22" t="s">
        <v>482</v>
      </c>
    </row>
    <row r="76" spans="1:3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c r="AC76" s="21" t="s">
        <v>482</v>
      </c>
      <c r="AD76" s="22" t="s">
        <v>482</v>
      </c>
    </row>
    <row r="77" spans="1:3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c r="AC77" s="21" t="s">
        <v>482</v>
      </c>
      <c r="AD77" s="22" t="s">
        <v>482</v>
      </c>
    </row>
    <row r="78" spans="1:3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c r="AC78" s="21" t="s">
        <v>482</v>
      </c>
      <c r="AD78" s="22" t="s">
        <v>482</v>
      </c>
    </row>
    <row customHeight="1" ht="25" r="79" spans="1:3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c r="AC79" s="21" t="s">
        <v>482</v>
      </c>
      <c r="AD79" s="22" t="s">
        <v>482</v>
      </c>
    </row>
    <row r="80" spans="1:3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c r="AC80" s="21" t="s">
        <v>482</v>
      </c>
      <c r="AD80" s="22" t="s">
        <v>482</v>
      </c>
    </row>
    <row r="81" spans="1:3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c r="AC81" s="21" t="s">
        <v>482</v>
      </c>
      <c r="AD81" s="22" t="s">
        <v>482</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row customHeight="1" ht="30" r="97" spans="1:30">
      <c r="A97" s="25" t="s">
        <v>571</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 ref="A97:AD97"/>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AD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758</v>
      </c>
    </row>
    <row customHeight="1" ht="30" r="4" spans="1:30">
      <c r="A4" s="6" t="n"/>
      <c r="B4" s="7" t="s">
        <v>462</v>
      </c>
      <c r="C4" s="7" t="s">
        <v>463</v>
      </c>
      <c r="D4" s="8" t="s">
        <v>462</v>
      </c>
      <c r="E4" s="9" t="s">
        <v>750</v>
      </c>
      <c r="F4" s="10" t="n"/>
      <c r="G4" s="9" t="s">
        <v>751</v>
      </c>
      <c r="H4" s="10" t="n"/>
      <c r="I4" s="9" t="s">
        <v>752</v>
      </c>
      <c r="J4" s="10" t="n"/>
      <c r="K4" s="9" t="s">
        <v>753</v>
      </c>
      <c r="L4" s="10" t="n"/>
      <c r="M4" s="9" t="s">
        <v>754</v>
      </c>
      <c r="N4" s="10" t="n"/>
      <c r="O4" s="9" t="s">
        <v>755</v>
      </c>
      <c r="P4" s="10" t="n"/>
      <c r="Q4" s="9" t="s">
        <v>756</v>
      </c>
      <c r="R4" s="10" t="n"/>
      <c r="S4" s="9" t="s">
        <v>757</v>
      </c>
      <c r="T4" s="10" t="n"/>
      <c r="U4" s="9" t="s">
        <v>585</v>
      </c>
      <c r="V4" s="10" t="n"/>
      <c r="W4" s="9" t="s">
        <v>586</v>
      </c>
      <c r="X4" s="10" t="n"/>
      <c r="Y4" s="9" t="s">
        <v>472</v>
      </c>
      <c r="Z4" s="10" t="n"/>
      <c r="AA4" s="9" t="s">
        <v>473</v>
      </c>
      <c r="AB4" s="10" t="n"/>
      <c r="AC4" s="9" t="s">
        <v>587</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493.53537919</v>
      </c>
      <c r="F7" s="20" t="n">
        <v>3.97898594</v>
      </c>
      <c r="G7" s="18" t="n">
        <v>517.28699183</v>
      </c>
      <c r="H7" s="20" t="n">
        <v>4.00468887</v>
      </c>
      <c r="I7" s="18" t="n">
        <v>513.31475405</v>
      </c>
      <c r="J7" s="20" t="n">
        <v>3.48512897</v>
      </c>
      <c r="K7" s="18" t="n">
        <v>506.93330845</v>
      </c>
      <c r="L7" s="20" t="n">
        <v>3.65524828</v>
      </c>
      <c r="M7" s="18" t="n">
        <v>504.00017592</v>
      </c>
      <c r="N7" s="20" t="n">
        <v>4.31390048</v>
      </c>
      <c r="O7" s="18" t="n">
        <v>511.47116093</v>
      </c>
      <c r="P7" s="20" t="n">
        <v>3.48774216</v>
      </c>
      <c r="Q7" s="18" t="n">
        <v>524.19994473</v>
      </c>
      <c r="R7" s="20" t="n">
        <v>5.04039212</v>
      </c>
      <c r="S7" s="18" t="n">
        <v>510.20666579</v>
      </c>
      <c r="T7" s="20" t="n">
        <v>3.17215389</v>
      </c>
      <c r="U7" s="18" t="s">
        <v>481</v>
      </c>
      <c r="V7" s="20" t="s">
        <v>481</v>
      </c>
      <c r="W7" s="18" t="s">
        <v>481</v>
      </c>
      <c r="X7" s="20" t="s">
        <v>481</v>
      </c>
      <c r="Y7" s="18" t="s">
        <v>481</v>
      </c>
      <c r="Z7" s="20" t="s">
        <v>481</v>
      </c>
      <c r="AA7" s="18" t="s">
        <v>481</v>
      </c>
      <c r="AB7" s="20" t="s">
        <v>481</v>
      </c>
      <c r="AC7" s="18" t="n">
        <v>414.69293994</v>
      </c>
      <c r="AD7" s="20" t="n">
        <v>7.27115746</v>
      </c>
    </row>
    <row r="8" spans="1:3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c r="AC8" s="21" t="s">
        <v>482</v>
      </c>
      <c r="AD8" s="22" t="s">
        <v>482</v>
      </c>
    </row>
    <row r="9" spans="1:30">
      <c r="A9" s="15" t="s">
        <v>484</v>
      </c>
      <c r="B9" s="17" t="n">
        <v>5675</v>
      </c>
      <c r="C9" s="18">
        <f>(100.0/B9*100)</f>
        <v/>
      </c>
      <c r="D9" s="19" t="n">
        <v>5575</v>
      </c>
      <c r="E9" s="18" t="n">
        <v>513.76904538</v>
      </c>
      <c r="F9" s="20" t="n">
        <v>6.53326311</v>
      </c>
      <c r="G9" s="18" t="n">
        <v>518.72397721</v>
      </c>
      <c r="H9" s="20" t="n">
        <v>5.73507239</v>
      </c>
      <c r="I9" s="18" t="n">
        <v>538.75714335</v>
      </c>
      <c r="J9" s="20" t="n">
        <v>5.96316659</v>
      </c>
      <c r="K9" s="18" t="n">
        <v>540.71912235</v>
      </c>
      <c r="L9" s="20" t="n">
        <v>5.17321342</v>
      </c>
      <c r="M9" s="18" t="n">
        <v>564.57040769</v>
      </c>
      <c r="N9" s="20" t="n">
        <v>7.20423494</v>
      </c>
      <c r="O9" s="18" t="n">
        <v>581.47514999</v>
      </c>
      <c r="P9" s="20" t="n">
        <v>4.11216351</v>
      </c>
      <c r="Q9" s="18" t="n">
        <v>589.30157191</v>
      </c>
      <c r="R9" s="20" t="n">
        <v>6.58404542</v>
      </c>
      <c r="S9" s="18" t="n">
        <v>569.7712517799999</v>
      </c>
      <c r="T9" s="20" t="n">
        <v>4.77102033</v>
      </c>
      <c r="U9" s="18" t="s">
        <v>481</v>
      </c>
      <c r="V9" s="20" t="s">
        <v>481</v>
      </c>
      <c r="W9" s="18" t="s">
        <v>481</v>
      </c>
      <c r="X9" s="20" t="s">
        <v>481</v>
      </c>
      <c r="Y9" s="18" t="n">
        <v>363.74174124</v>
      </c>
      <c r="Z9" s="20" t="n">
        <v>33.3778787</v>
      </c>
      <c r="AA9" s="18" t="s">
        <v>481</v>
      </c>
      <c r="AB9" s="20" t="s">
        <v>481</v>
      </c>
      <c r="AC9" s="18" t="n">
        <v>431.82314656</v>
      </c>
      <c r="AD9" s="20" t="n">
        <v>9.06039704</v>
      </c>
    </row>
    <row r="10" spans="1:30">
      <c r="A10" s="15" t="s">
        <v>485</v>
      </c>
      <c r="B10" s="17" t="n">
        <v>13082</v>
      </c>
      <c r="C10" s="18">
        <f>(328.0/B10*100)</f>
        <v/>
      </c>
      <c r="D10" s="19" t="n">
        <v>12754</v>
      </c>
      <c r="E10" s="18" t="n">
        <v>527.07876284</v>
      </c>
      <c r="F10" s="20" t="n">
        <v>9.30052751</v>
      </c>
      <c r="G10" s="18" t="n">
        <v>537.00772657</v>
      </c>
      <c r="H10" s="20" t="n">
        <v>13.24525857</v>
      </c>
      <c r="I10" s="18" t="n">
        <v>532.53820351</v>
      </c>
      <c r="J10" s="20" t="n">
        <v>8.07514735</v>
      </c>
      <c r="K10" s="18" t="n">
        <v>543.50880929</v>
      </c>
      <c r="L10" s="20" t="n">
        <v>7.153849</v>
      </c>
      <c r="M10" s="18" t="n">
        <v>529.49857538</v>
      </c>
      <c r="N10" s="20" t="n">
        <v>7.43412806</v>
      </c>
      <c r="O10" s="18" t="n">
        <v>533.5800106</v>
      </c>
      <c r="P10" s="20" t="n">
        <v>6.67231285</v>
      </c>
      <c r="Q10" s="18" t="n">
        <v>542.83549164</v>
      </c>
      <c r="R10" s="20" t="n">
        <v>9.320091079999999</v>
      </c>
      <c r="S10" s="18" t="n">
        <v>543.90521403</v>
      </c>
      <c r="T10" s="20" t="n">
        <v>5.73087139</v>
      </c>
      <c r="U10" s="18" t="s">
        <v>481</v>
      </c>
      <c r="V10" s="20" t="s">
        <v>481</v>
      </c>
      <c r="W10" s="18" t="s">
        <v>481</v>
      </c>
      <c r="X10" s="20" t="s">
        <v>481</v>
      </c>
      <c r="Y10" s="18" t="s">
        <v>481</v>
      </c>
      <c r="Z10" s="20" t="s">
        <v>481</v>
      </c>
      <c r="AA10" s="18" t="s">
        <v>481</v>
      </c>
      <c r="AB10" s="20" t="s">
        <v>481</v>
      </c>
      <c r="AC10" s="18" t="n">
        <v>426.72086928</v>
      </c>
      <c r="AD10" s="20" t="n">
        <v>17.2830444</v>
      </c>
    </row>
    <row r="11" spans="1:30">
      <c r="A11" s="15" t="s">
        <v>486</v>
      </c>
      <c r="B11" s="17" t="n">
        <v>7053</v>
      </c>
      <c r="C11" s="18">
        <f>(82.0/B11*100)</f>
        <v/>
      </c>
      <c r="D11" s="19" t="n">
        <v>6971</v>
      </c>
      <c r="E11" s="18" t="n">
        <v>444.57220175</v>
      </c>
      <c r="F11" s="20" t="n">
        <v>5.2609497</v>
      </c>
      <c r="G11" s="18" t="n">
        <v>427.12372696</v>
      </c>
      <c r="H11" s="20" t="n">
        <v>6.08310888</v>
      </c>
      <c r="I11" s="18" t="n">
        <v>429.35187007</v>
      </c>
      <c r="J11" s="20" t="n">
        <v>5.90237984</v>
      </c>
      <c r="K11" s="18" t="n">
        <v>427.48184992</v>
      </c>
      <c r="L11" s="20" t="n">
        <v>6.82084675</v>
      </c>
      <c r="M11" s="18" t="n">
        <v>433.95172336</v>
      </c>
      <c r="N11" s="20" t="n">
        <v>6.89757031</v>
      </c>
      <c r="O11" s="18" t="n">
        <v>448.41449876</v>
      </c>
      <c r="P11" s="20" t="n">
        <v>7.17927993</v>
      </c>
      <c r="Q11" s="18" t="n">
        <v>445.23908676</v>
      </c>
      <c r="R11" s="20" t="n">
        <v>8.982553709999999</v>
      </c>
      <c r="S11" s="18" t="n">
        <v>440.6034331</v>
      </c>
      <c r="T11" s="20" t="n">
        <v>5.21153277</v>
      </c>
      <c r="U11" s="18" t="s">
        <v>481</v>
      </c>
      <c r="V11" s="20" t="s">
        <v>481</v>
      </c>
      <c r="W11" s="18" t="s">
        <v>481</v>
      </c>
      <c r="X11" s="20" t="s">
        <v>481</v>
      </c>
      <c r="Y11" s="18" t="s">
        <v>481</v>
      </c>
      <c r="Z11" s="20" t="s">
        <v>481</v>
      </c>
      <c r="AA11" s="18" t="s">
        <v>481</v>
      </c>
      <c r="AB11" s="20" t="s">
        <v>481</v>
      </c>
      <c r="AC11" s="18" t="n">
        <v>352.29526635</v>
      </c>
      <c r="AD11" s="20" t="n">
        <v>11.62958116</v>
      </c>
    </row>
    <row r="12" spans="1:3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c r="AC12" s="21" t="s">
        <v>482</v>
      </c>
      <c r="AD12" s="22" t="s">
        <v>482</v>
      </c>
    </row>
    <row r="13" spans="1:3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c r="AC13" s="21" t="s">
        <v>482</v>
      </c>
      <c r="AD13" s="22" t="s">
        <v>482</v>
      </c>
    </row>
    <row r="14" spans="1:3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c r="AC14" s="21" t="s">
        <v>482</v>
      </c>
      <c r="AD14" s="22" t="s">
        <v>482</v>
      </c>
    </row>
    <row r="15" spans="1:3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c r="AC15" s="21" t="s">
        <v>482</v>
      </c>
      <c r="AD15" s="22" t="s">
        <v>482</v>
      </c>
    </row>
    <row r="16" spans="1:3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c r="AC16" s="21" t="s">
        <v>482</v>
      </c>
      <c r="AD16" s="22" t="s">
        <v>482</v>
      </c>
    </row>
    <row r="17" spans="1:3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c r="AC17" s="21" t="s">
        <v>482</v>
      </c>
      <c r="AD17" s="22" t="s">
        <v>482</v>
      </c>
    </row>
    <row r="18" spans="1:3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c r="AC18" s="21" t="s">
        <v>482</v>
      </c>
      <c r="AD18" s="22" t="s">
        <v>482</v>
      </c>
    </row>
    <row r="19" spans="1:3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c r="AC19" s="21" t="s">
        <v>482</v>
      </c>
      <c r="AD19" s="22" t="s">
        <v>482</v>
      </c>
    </row>
    <row r="20" spans="1:3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c r="AC20" s="21" t="s">
        <v>482</v>
      </c>
      <c r="AD20" s="22" t="s">
        <v>482</v>
      </c>
    </row>
    <row r="21" spans="1:3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c r="AC21" s="21" t="s">
        <v>482</v>
      </c>
      <c r="AD21" s="22" t="s">
        <v>482</v>
      </c>
    </row>
    <row r="22" spans="1:3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c r="AC22" s="21" t="s">
        <v>482</v>
      </c>
      <c r="AD22" s="22" t="s">
        <v>482</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483.49779169</v>
      </c>
      <c r="Z23" s="20" t="n">
        <v>2.80371183</v>
      </c>
      <c r="AA23" s="18" t="s">
        <v>481</v>
      </c>
      <c r="AB23" s="20" t="s">
        <v>481</v>
      </c>
      <c r="AC23" s="18" t="s">
        <v>481</v>
      </c>
      <c r="AD23" s="20" t="s">
        <v>481</v>
      </c>
    </row>
    <row r="24" spans="1:3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c r="AC24" s="21" t="s">
        <v>482</v>
      </c>
      <c r="AD24" s="22" t="s">
        <v>482</v>
      </c>
    </row>
    <row r="25" spans="1:3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c r="AC25" s="21" t="s">
        <v>482</v>
      </c>
      <c r="AD25" s="22" t="s">
        <v>482</v>
      </c>
    </row>
    <row r="26" spans="1:3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c r="AC26" s="21" t="s">
        <v>482</v>
      </c>
      <c r="AD26" s="22" t="s">
        <v>482</v>
      </c>
    </row>
    <row r="27" spans="1:3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c r="AC27" s="21" t="s">
        <v>482</v>
      </c>
      <c r="AD27" s="22" t="s">
        <v>482</v>
      </c>
    </row>
    <row r="28" spans="1:3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c r="AC28" s="21" t="s">
        <v>482</v>
      </c>
      <c r="AD28" s="22" t="s">
        <v>482</v>
      </c>
    </row>
    <row r="29" spans="1:30">
      <c r="A29" s="15" t="s">
        <v>504</v>
      </c>
      <c r="B29" s="17" t="n">
        <v>5385</v>
      </c>
      <c r="C29" s="18">
        <f>(30.0/B29*100)</f>
        <v/>
      </c>
      <c r="D29" s="19" t="n">
        <v>5355</v>
      </c>
      <c r="E29" s="18" t="n">
        <v>486.73192266</v>
      </c>
      <c r="F29" s="20" t="n">
        <v>7.73146971</v>
      </c>
      <c r="G29" s="18" t="n">
        <v>484.82769434</v>
      </c>
      <c r="H29" s="20" t="n">
        <v>8.97367725</v>
      </c>
      <c r="I29" s="18" t="n">
        <v>486.37041194</v>
      </c>
      <c r="J29" s="20" t="n">
        <v>6.99368022</v>
      </c>
      <c r="K29" s="18" t="n">
        <v>481.98511643</v>
      </c>
      <c r="L29" s="20" t="n">
        <v>7.82154555</v>
      </c>
      <c r="M29" s="18" t="n">
        <v>510.26977185</v>
      </c>
      <c r="N29" s="20" t="n">
        <v>9.47152271</v>
      </c>
      <c r="O29" s="18" t="n">
        <v>521.83739163</v>
      </c>
      <c r="P29" s="20" t="n">
        <v>4.61358912</v>
      </c>
      <c r="Q29" s="18" t="n">
        <v>551.49820786</v>
      </c>
      <c r="R29" s="20" t="n">
        <v>6.45788202</v>
      </c>
      <c r="S29" s="18" t="n">
        <v>532.2460602800001</v>
      </c>
      <c r="T29" s="20" t="n">
        <v>4.6287608</v>
      </c>
      <c r="U29" s="18" t="s">
        <v>481</v>
      </c>
      <c r="V29" s="20" t="s">
        <v>481</v>
      </c>
      <c r="W29" s="18" t="s">
        <v>481</v>
      </c>
      <c r="X29" s="20" t="s">
        <v>481</v>
      </c>
      <c r="Y29" s="18" t="n">
        <v>312.41250141</v>
      </c>
      <c r="Z29" s="20" t="n">
        <v>62.61666854</v>
      </c>
      <c r="AA29" s="18" t="s">
        <v>481</v>
      </c>
      <c r="AB29" s="20" t="s">
        <v>481</v>
      </c>
      <c r="AC29" s="18" t="n">
        <v>423.73402817</v>
      </c>
      <c r="AD29" s="20" t="n">
        <v>17.96715504</v>
      </c>
    </row>
    <row r="30" spans="1:3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c r="AC30" s="21" t="s">
        <v>482</v>
      </c>
      <c r="AD30" s="22" t="s">
        <v>482</v>
      </c>
    </row>
    <row r="31" spans="1:3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c r="AC31" s="21" t="s">
        <v>482</v>
      </c>
      <c r="AD31" s="22" t="s">
        <v>482</v>
      </c>
    </row>
    <row r="32" spans="1:30">
      <c r="A32" s="15" t="s">
        <v>507</v>
      </c>
      <c r="B32" s="17" t="n">
        <v>4478</v>
      </c>
      <c r="C32" s="18">
        <f>(6.0/B32*100)</f>
        <v/>
      </c>
      <c r="D32" s="19" t="n">
        <v>4472</v>
      </c>
      <c r="E32" s="18" t="n">
        <v>475.45759534</v>
      </c>
      <c r="F32" s="20" t="n">
        <v>8.252361069999999</v>
      </c>
      <c r="G32" s="18" t="n">
        <v>488.72075773</v>
      </c>
      <c r="H32" s="20" t="n">
        <v>7.40467176</v>
      </c>
      <c r="I32" s="18" t="n">
        <v>485.59961621</v>
      </c>
      <c r="J32" s="20" t="n">
        <v>6.27225103</v>
      </c>
      <c r="K32" s="18" t="n">
        <v>475.51857867</v>
      </c>
      <c r="L32" s="20" t="n">
        <v>6.26031391</v>
      </c>
      <c r="M32" s="18" t="n">
        <v>481.97557856</v>
      </c>
      <c r="N32" s="20" t="n">
        <v>6.22157397</v>
      </c>
      <c r="O32" s="18" t="n">
        <v>487.87724615</v>
      </c>
      <c r="P32" s="20" t="n">
        <v>5.30936882</v>
      </c>
      <c r="Q32" s="18" t="n">
        <v>505.58642559</v>
      </c>
      <c r="R32" s="20" t="n">
        <v>6.65111131</v>
      </c>
      <c r="S32" s="18" t="n">
        <v>489.40994913</v>
      </c>
      <c r="T32" s="20" t="n">
        <v>3.79527528</v>
      </c>
      <c r="U32" s="18" t="s">
        <v>481</v>
      </c>
      <c r="V32" s="20" t="s">
        <v>481</v>
      </c>
      <c r="W32" s="18" t="s">
        <v>481</v>
      </c>
      <c r="X32" s="20" t="s">
        <v>481</v>
      </c>
      <c r="Y32" s="18" t="s">
        <v>481</v>
      </c>
      <c r="Z32" s="20" t="s">
        <v>481</v>
      </c>
      <c r="AA32" s="18" t="s">
        <v>481</v>
      </c>
      <c r="AB32" s="20" t="s">
        <v>481</v>
      </c>
      <c r="AC32" s="18" t="n">
        <v>360.54614294</v>
      </c>
      <c r="AD32" s="20" t="n">
        <v>21.80527844</v>
      </c>
    </row>
    <row r="33" spans="1:3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c r="AC33" s="21" t="s">
        <v>482</v>
      </c>
      <c r="AD33" s="22" t="s">
        <v>482</v>
      </c>
    </row>
    <row r="34" spans="1:30">
      <c r="A34" s="15" t="s">
        <v>509</v>
      </c>
      <c r="B34" s="17" t="n">
        <v>6350</v>
      </c>
      <c r="C34" s="18">
        <f>(54.0/B34*100)</f>
        <v/>
      </c>
      <c r="D34" s="19" t="n">
        <v>6296</v>
      </c>
      <c r="E34" s="18" t="n">
        <v>410.24626172</v>
      </c>
      <c r="F34" s="20" t="n">
        <v>8.43517694</v>
      </c>
      <c r="G34" s="18" t="n">
        <v>424.13166576</v>
      </c>
      <c r="H34" s="20" t="n">
        <v>8.691312890000001</v>
      </c>
      <c r="I34" s="18" t="n">
        <v>432.90039517</v>
      </c>
      <c r="J34" s="20" t="n">
        <v>7.7315622</v>
      </c>
      <c r="K34" s="18" t="n">
        <v>458.15101972</v>
      </c>
      <c r="L34" s="20" t="n">
        <v>6.653209</v>
      </c>
      <c r="M34" s="18" t="n">
        <v>466.75191173</v>
      </c>
      <c r="N34" s="20" t="n">
        <v>7.57809307</v>
      </c>
      <c r="O34" s="18" t="n">
        <v>464.89841972</v>
      </c>
      <c r="P34" s="20" t="n">
        <v>7.12148791</v>
      </c>
      <c r="Q34" s="18" t="n">
        <v>485.46453958</v>
      </c>
      <c r="R34" s="20" t="n">
        <v>9.902327830000001</v>
      </c>
      <c r="S34" s="18" t="n">
        <v>457.33755865</v>
      </c>
      <c r="T34" s="20" t="n">
        <v>4.99547042</v>
      </c>
      <c r="U34" s="18" t="s">
        <v>481</v>
      </c>
      <c r="V34" s="20" t="s">
        <v>481</v>
      </c>
      <c r="W34" s="18" t="s">
        <v>481</v>
      </c>
      <c r="X34" s="20" t="s">
        <v>481</v>
      </c>
      <c r="Y34" s="18" t="n">
        <v>425.79595373</v>
      </c>
      <c r="Z34" s="20" t="n">
        <v>68.66277131</v>
      </c>
      <c r="AA34" s="18" t="s">
        <v>481</v>
      </c>
      <c r="AB34" s="20" t="s">
        <v>481</v>
      </c>
      <c r="AC34" s="18" t="n">
        <v>341.40481892</v>
      </c>
      <c r="AD34" s="20" t="n">
        <v>12.21445425</v>
      </c>
    </row>
    <row r="35" spans="1:3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c r="AC35" s="21" t="s">
        <v>482</v>
      </c>
      <c r="AD35" s="22" t="s">
        <v>482</v>
      </c>
    </row>
    <row r="36" spans="1:30">
      <c r="A36" s="15" t="s">
        <v>511</v>
      </c>
      <c r="B36" s="17" t="n">
        <v>6736</v>
      </c>
      <c r="C36" s="18">
        <f>(38.0/B36*100)</f>
        <v/>
      </c>
      <c r="D36" s="19" t="n">
        <v>6698</v>
      </c>
      <c r="E36" s="18" t="n">
        <v>450.45673093</v>
      </c>
      <c r="F36" s="20" t="n">
        <v>5.04046146</v>
      </c>
      <c r="G36" s="18" t="n">
        <v>470.02618989</v>
      </c>
      <c r="H36" s="20" t="n">
        <v>5.37466008</v>
      </c>
      <c r="I36" s="18" t="n">
        <v>469.2043498</v>
      </c>
      <c r="J36" s="20" t="n">
        <v>4.41311504</v>
      </c>
      <c r="K36" s="18" t="n">
        <v>471.35215659</v>
      </c>
      <c r="L36" s="20" t="n">
        <v>5.27521458</v>
      </c>
      <c r="M36" s="18" t="n">
        <v>478.18277946</v>
      </c>
      <c r="N36" s="20" t="n">
        <v>7.21382536</v>
      </c>
      <c r="O36" s="18" t="n">
        <v>479.37805907</v>
      </c>
      <c r="P36" s="20" t="n">
        <v>6.77193966</v>
      </c>
      <c r="Q36" s="18" t="n">
        <v>497.59789868</v>
      </c>
      <c r="R36" s="20" t="n">
        <v>8.2610356</v>
      </c>
      <c r="S36" s="18" t="n">
        <v>476.8205144</v>
      </c>
      <c r="T36" s="20" t="n">
        <v>4.54030315</v>
      </c>
      <c r="U36" s="18" t="s">
        <v>481</v>
      </c>
      <c r="V36" s="20" t="s">
        <v>481</v>
      </c>
      <c r="W36" s="18" t="s">
        <v>481</v>
      </c>
      <c r="X36" s="20" t="s">
        <v>481</v>
      </c>
      <c r="Y36" s="18" t="s">
        <v>481</v>
      </c>
      <c r="Z36" s="20" t="s">
        <v>481</v>
      </c>
      <c r="AA36" s="18" t="s">
        <v>481</v>
      </c>
      <c r="AB36" s="20" t="s">
        <v>481</v>
      </c>
      <c r="AC36" s="18" t="n">
        <v>370.72697567</v>
      </c>
      <c r="AD36" s="20" t="n">
        <v>13.14725431</v>
      </c>
    </row>
    <row r="37" spans="1:3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c r="AC37" s="21" t="s">
        <v>482</v>
      </c>
      <c r="AD37" s="22" t="s">
        <v>482</v>
      </c>
    </row>
    <row r="38" spans="1:3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c r="AC38" s="21" t="s">
        <v>482</v>
      </c>
      <c r="AD38" s="22" t="s">
        <v>482</v>
      </c>
    </row>
    <row r="39" spans="1:3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c r="AC39" s="21" t="s">
        <v>482</v>
      </c>
      <c r="AD39" s="22" t="s">
        <v>482</v>
      </c>
    </row>
    <row r="40" spans="1:3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c r="AC40" s="21" t="s">
        <v>482</v>
      </c>
      <c r="AD40" s="22" t="s">
        <v>482</v>
      </c>
    </row>
    <row r="41" spans="1:30">
      <c r="A41" s="15" t="s">
        <v>516</v>
      </c>
      <c r="B41" s="17" t="n">
        <v>5712</v>
      </c>
      <c r="C41" s="18">
        <f>(45.0/B41*100)</f>
        <v/>
      </c>
      <c r="D41" s="19" t="n">
        <v>5667</v>
      </c>
      <c r="E41" s="18" t="n">
        <v>477.00707705</v>
      </c>
      <c r="F41" s="20" t="n">
        <v>6.11851816</v>
      </c>
      <c r="G41" s="18" t="n">
        <v>476.80186573</v>
      </c>
      <c r="H41" s="20" t="n">
        <v>9.301011020000001</v>
      </c>
      <c r="I41" s="18" t="n">
        <v>485.39190753</v>
      </c>
      <c r="J41" s="20" t="n">
        <v>6.53224869</v>
      </c>
      <c r="K41" s="18" t="n">
        <v>489.24209668</v>
      </c>
      <c r="L41" s="20" t="n">
        <v>7.12287581</v>
      </c>
      <c r="M41" s="18" t="n">
        <v>500.13063752</v>
      </c>
      <c r="N41" s="20" t="n">
        <v>8.601101699999999</v>
      </c>
      <c r="O41" s="18" t="n">
        <v>491.46463206</v>
      </c>
      <c r="P41" s="20" t="n">
        <v>4.66680963</v>
      </c>
      <c r="Q41" s="18" t="n">
        <v>500.4698673</v>
      </c>
      <c r="R41" s="20" t="n">
        <v>5.44671625</v>
      </c>
      <c r="S41" s="18" t="n">
        <v>502.08266296</v>
      </c>
      <c r="T41" s="20" t="n">
        <v>4.39584872</v>
      </c>
      <c r="U41" s="18" t="s">
        <v>481</v>
      </c>
      <c r="V41" s="20" t="s">
        <v>481</v>
      </c>
      <c r="W41" s="18" t="s">
        <v>481</v>
      </c>
      <c r="X41" s="20" t="s">
        <v>481</v>
      </c>
      <c r="Y41" s="18" t="n">
        <v>394.70031876</v>
      </c>
      <c r="Z41" s="20" t="n">
        <v>62.09586627</v>
      </c>
      <c r="AA41" s="18" t="s">
        <v>481</v>
      </c>
      <c r="AB41" s="20" t="s">
        <v>481</v>
      </c>
      <c r="AC41" s="18" t="n">
        <v>382.62333068</v>
      </c>
      <c r="AD41" s="20" t="n">
        <v>15.46483115</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c r="AC44" s="21" t="s">
        <v>482</v>
      </c>
      <c r="AD44" s="22" t="s">
        <v>482</v>
      </c>
    </row>
    <row r="45" spans="1:3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c r="AC45" s="21" t="s">
        <v>482</v>
      </c>
      <c r="AD45" s="22" t="s">
        <v>482</v>
      </c>
    </row>
    <row r="46" spans="1:30">
      <c r="A46" s="15" t="s">
        <v>521</v>
      </c>
      <c r="B46" s="17" t="n">
        <v>23141</v>
      </c>
      <c r="C46" s="18">
        <f>(1728.0/B46*100)</f>
        <v/>
      </c>
      <c r="D46" s="19" t="n">
        <v>21413</v>
      </c>
      <c r="E46" s="18" t="n">
        <v>416.80560442</v>
      </c>
      <c r="F46" s="20" t="n">
        <v>5.38616238</v>
      </c>
      <c r="G46" s="18" t="n">
        <v>392.53046316</v>
      </c>
      <c r="H46" s="20" t="n">
        <v>6.45584528</v>
      </c>
      <c r="I46" s="18" t="n">
        <v>390.52857323</v>
      </c>
      <c r="J46" s="20" t="n">
        <v>5.93526305</v>
      </c>
      <c r="K46" s="18" t="n">
        <v>412.17765967</v>
      </c>
      <c r="L46" s="20" t="n">
        <v>6.24664639</v>
      </c>
      <c r="M46" s="18" t="n">
        <v>389.92377434</v>
      </c>
      <c r="N46" s="20" t="n">
        <v>8.51143085</v>
      </c>
      <c r="O46" s="18" t="n">
        <v>427.97989875</v>
      </c>
      <c r="P46" s="20" t="n">
        <v>7.3822629</v>
      </c>
      <c r="Q46" s="18" t="n">
        <v>426.26955083</v>
      </c>
      <c r="R46" s="20" t="n">
        <v>13.96416761</v>
      </c>
      <c r="S46" s="18" t="n">
        <v>416.00908399</v>
      </c>
      <c r="T46" s="20" t="n">
        <v>5.77916611</v>
      </c>
      <c r="U46" s="18" t="s">
        <v>481</v>
      </c>
      <c r="V46" s="20" t="s">
        <v>481</v>
      </c>
      <c r="W46" s="18" t="s">
        <v>481</v>
      </c>
      <c r="X46" s="20" t="s">
        <v>481</v>
      </c>
      <c r="Y46" s="18" t="s">
        <v>481</v>
      </c>
      <c r="Z46" s="20" t="s">
        <v>481</v>
      </c>
      <c r="AA46" s="18" t="s">
        <v>481</v>
      </c>
      <c r="AB46" s="20" t="s">
        <v>481</v>
      </c>
      <c r="AC46" s="18" t="n">
        <v>343.61446959</v>
      </c>
      <c r="AD46" s="20" t="n">
        <v>5.16167144</v>
      </c>
    </row>
    <row r="47" spans="1:3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c r="AC47" s="21" t="s">
        <v>482</v>
      </c>
      <c r="AD47" s="22" t="s">
        <v>482</v>
      </c>
    </row>
    <row r="48" spans="1:30">
      <c r="A48" s="15" t="s">
        <v>523</v>
      </c>
      <c r="B48" s="17" t="n">
        <v>9841</v>
      </c>
      <c r="C48" s="18">
        <f>(7.0/B48*100)</f>
        <v/>
      </c>
      <c r="D48" s="19" t="n">
        <v>9834</v>
      </c>
      <c r="E48" s="18" t="n">
        <v>589.70240668</v>
      </c>
      <c r="F48" s="20" t="n">
        <v>7.24389777</v>
      </c>
      <c r="G48" s="18" t="n">
        <v>544.5523673500001</v>
      </c>
      <c r="H48" s="20" t="n">
        <v>8.836726649999999</v>
      </c>
      <c r="I48" s="18" t="n">
        <v>544.79130223</v>
      </c>
      <c r="J48" s="20" t="n">
        <v>8.847936710000001</v>
      </c>
      <c r="K48" s="18" t="n">
        <v>559.58007582</v>
      </c>
      <c r="L48" s="20" t="n">
        <v>9.44500184</v>
      </c>
      <c r="M48" s="18" t="n">
        <v>576.35921224</v>
      </c>
      <c r="N48" s="20" t="n">
        <v>9.80301699</v>
      </c>
      <c r="O48" s="18" t="n">
        <v>556.16764215</v>
      </c>
      <c r="P48" s="20" t="n">
        <v>6.61373791</v>
      </c>
      <c r="Q48" s="18" t="n">
        <v>606.57175008</v>
      </c>
      <c r="R48" s="20" t="n">
        <v>13.86660265</v>
      </c>
      <c r="S48" s="18" t="n">
        <v>587.14158205</v>
      </c>
      <c r="T48" s="20" t="n">
        <v>6.88738401</v>
      </c>
      <c r="U48" s="18" t="s">
        <v>481</v>
      </c>
      <c r="V48" s="20" t="s">
        <v>481</v>
      </c>
      <c r="W48" s="18" t="s">
        <v>481</v>
      </c>
      <c r="X48" s="20" t="s">
        <v>481</v>
      </c>
      <c r="Y48" s="18" t="s">
        <v>481</v>
      </c>
      <c r="Z48" s="20" t="s">
        <v>481</v>
      </c>
      <c r="AA48" s="18" t="s">
        <v>481</v>
      </c>
      <c r="AB48" s="20" t="s">
        <v>481</v>
      </c>
      <c r="AC48" s="18" t="n">
        <v>519.47017964</v>
      </c>
      <c r="AD48" s="20" t="n">
        <v>41.70465342</v>
      </c>
    </row>
    <row r="49" spans="1:3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c r="AC49" s="21" t="s">
        <v>482</v>
      </c>
      <c r="AD49" s="22" t="s">
        <v>482</v>
      </c>
    </row>
    <row r="50" spans="1:3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c r="AC50" s="21" t="s">
        <v>482</v>
      </c>
      <c r="AD50" s="22" t="s">
        <v>482</v>
      </c>
    </row>
    <row r="51" spans="1:3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c r="AC51" s="21" t="s">
        <v>482</v>
      </c>
      <c r="AD51" s="22" t="s">
        <v>482</v>
      </c>
    </row>
    <row r="52" spans="1:3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c r="AC52" s="21" t="s">
        <v>482</v>
      </c>
      <c r="AD52" s="22" t="s">
        <v>482</v>
      </c>
    </row>
    <row r="53" spans="1:3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c r="AC53" s="21" t="s">
        <v>482</v>
      </c>
      <c r="AD53" s="22" t="s">
        <v>482</v>
      </c>
    </row>
    <row r="54" spans="1:3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c r="AC54" s="21" t="s">
        <v>482</v>
      </c>
      <c r="AD54" s="22" t="s">
        <v>482</v>
      </c>
    </row>
    <row r="55" spans="1:3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c r="AC55" s="21" t="s">
        <v>482</v>
      </c>
      <c r="AD55" s="22" t="s">
        <v>482</v>
      </c>
    </row>
    <row r="56" spans="1:3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c r="AC56" s="21" t="s">
        <v>482</v>
      </c>
      <c r="AD56" s="22" t="s">
        <v>482</v>
      </c>
    </row>
    <row r="57" spans="1:3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c r="AC57" s="21" t="s">
        <v>482</v>
      </c>
      <c r="AD57" s="22" t="s">
        <v>482</v>
      </c>
    </row>
    <row r="58" spans="1:3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c r="AC58" s="21" t="s">
        <v>482</v>
      </c>
      <c r="AD58" s="22" t="s">
        <v>482</v>
      </c>
    </row>
    <row r="59" spans="1:3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c r="AC59" s="21" t="s">
        <v>482</v>
      </c>
      <c r="AD59" s="22" t="s">
        <v>482</v>
      </c>
    </row>
    <row r="60" spans="1:3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c r="AC60" s="21" t="s">
        <v>482</v>
      </c>
      <c r="AD60" s="22" t="s">
        <v>482</v>
      </c>
    </row>
    <row r="61" spans="1:30">
      <c r="A61" s="15" t="s">
        <v>536</v>
      </c>
      <c r="B61" s="17" t="n">
        <v>6525</v>
      </c>
      <c r="C61" s="18">
        <f>(147.0/B61*100)</f>
        <v/>
      </c>
      <c r="D61" s="19" t="n">
        <v>6378</v>
      </c>
      <c r="E61" s="18" t="n">
        <v>427.58705491</v>
      </c>
      <c r="F61" s="20" t="n">
        <v>6.15957476</v>
      </c>
      <c r="G61" s="18" t="n">
        <v>439.05010522</v>
      </c>
      <c r="H61" s="20" t="n">
        <v>6.64133999</v>
      </c>
      <c r="I61" s="18" t="n">
        <v>441.58600977</v>
      </c>
      <c r="J61" s="20" t="n">
        <v>5.15989244</v>
      </c>
      <c r="K61" s="18" t="n">
        <v>448.3123805</v>
      </c>
      <c r="L61" s="20" t="n">
        <v>5.18986707</v>
      </c>
      <c r="M61" s="18" t="n">
        <v>445.76765029</v>
      </c>
      <c r="N61" s="20" t="n">
        <v>7.66363709</v>
      </c>
      <c r="O61" s="18" t="n">
        <v>462.72922648</v>
      </c>
      <c r="P61" s="20" t="n">
        <v>4.80944558</v>
      </c>
      <c r="Q61" s="18" t="n">
        <v>481.0182504</v>
      </c>
      <c r="R61" s="20" t="n">
        <v>7.79226386</v>
      </c>
      <c r="S61" s="18" t="n">
        <v>467.38337834</v>
      </c>
      <c r="T61" s="20" t="n">
        <v>4.04008083</v>
      </c>
      <c r="U61" s="18" t="s">
        <v>481</v>
      </c>
      <c r="V61" s="20" t="s">
        <v>481</v>
      </c>
      <c r="W61" s="18" t="s">
        <v>481</v>
      </c>
      <c r="X61" s="20" t="s">
        <v>481</v>
      </c>
      <c r="Y61" s="18" t="s">
        <v>481</v>
      </c>
      <c r="Z61" s="20" t="s">
        <v>481</v>
      </c>
      <c r="AA61" s="18" t="s">
        <v>481</v>
      </c>
      <c r="AB61" s="20" t="s">
        <v>481</v>
      </c>
      <c r="AC61" s="18" t="n">
        <v>347.04474368</v>
      </c>
      <c r="AD61" s="20" t="n">
        <v>10.44753072</v>
      </c>
    </row>
    <row r="62" spans="1:3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c r="AC62" s="21" t="s">
        <v>482</v>
      </c>
      <c r="AD62" s="22" t="s">
        <v>482</v>
      </c>
    </row>
    <row r="63" spans="1:3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c r="AC63" s="21" t="s">
        <v>482</v>
      </c>
      <c r="AD63" s="22" t="s">
        <v>482</v>
      </c>
    </row>
    <row r="64" spans="1:3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c r="AC64" s="21" t="s">
        <v>482</v>
      </c>
      <c r="AD64" s="22" t="s">
        <v>482</v>
      </c>
    </row>
    <row r="65" spans="1:3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c r="AC65" s="21" t="s">
        <v>482</v>
      </c>
      <c r="AD65" s="22" t="s">
        <v>482</v>
      </c>
    </row>
    <row r="66" spans="1:3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c r="AC66" s="21" t="s">
        <v>482</v>
      </c>
      <c r="AD66" s="22" t="s">
        <v>482</v>
      </c>
    </row>
    <row r="67" spans="1:30">
      <c r="A67" s="15" t="s">
        <v>542</v>
      </c>
      <c r="B67" s="17" t="n">
        <v>6971</v>
      </c>
      <c r="C67" s="18">
        <f>(349.0/B67*100)</f>
        <v/>
      </c>
      <c r="D67" s="19" t="n">
        <v>6622</v>
      </c>
      <c r="E67" s="18" t="n">
        <v>399.09014018</v>
      </c>
      <c r="F67" s="20" t="n">
        <v>6.10555901</v>
      </c>
      <c r="G67" s="18" t="n">
        <v>382.93958148</v>
      </c>
      <c r="H67" s="20" t="n">
        <v>4.1285701</v>
      </c>
      <c r="I67" s="18" t="n">
        <v>403.25354939</v>
      </c>
      <c r="J67" s="20" t="n">
        <v>6.13876565</v>
      </c>
      <c r="K67" s="18" t="n">
        <v>418.08229682</v>
      </c>
      <c r="L67" s="20" t="n">
        <v>5.81110716</v>
      </c>
      <c r="M67" s="18" t="n">
        <v>421.38775645</v>
      </c>
      <c r="N67" s="20" t="n">
        <v>7.05645949</v>
      </c>
      <c r="O67" s="18" t="n">
        <v>418.66562328</v>
      </c>
      <c r="P67" s="20" t="n">
        <v>4.80515184</v>
      </c>
      <c r="Q67" s="18" t="n">
        <v>448.77198847</v>
      </c>
      <c r="R67" s="20" t="n">
        <v>10.24775009</v>
      </c>
      <c r="S67" s="18" t="n">
        <v>439.41213736</v>
      </c>
      <c r="T67" s="20" t="n">
        <v>5.12670599</v>
      </c>
      <c r="U67" s="18" t="s">
        <v>481</v>
      </c>
      <c r="V67" s="20" t="s">
        <v>481</v>
      </c>
      <c r="W67" s="18" t="s">
        <v>481</v>
      </c>
      <c r="X67" s="20" t="s">
        <v>481</v>
      </c>
      <c r="Y67" s="18" t="s">
        <v>481</v>
      </c>
      <c r="Z67" s="20" t="s">
        <v>481</v>
      </c>
      <c r="AA67" s="18" t="s">
        <v>481</v>
      </c>
      <c r="AB67" s="20" t="s">
        <v>481</v>
      </c>
      <c r="AC67" s="18" t="n">
        <v>299.78194977</v>
      </c>
      <c r="AD67" s="20" t="n">
        <v>10.75149469</v>
      </c>
    </row>
    <row r="68" spans="1:3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c r="AC68" s="21" t="s">
        <v>482</v>
      </c>
      <c r="AD68" s="22" t="s">
        <v>482</v>
      </c>
    </row>
    <row r="69" spans="1:3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c r="AC69" s="21" t="s">
        <v>482</v>
      </c>
      <c r="AD69" s="22" t="s">
        <v>482</v>
      </c>
    </row>
    <row r="70" spans="1:30">
      <c r="A70" s="15" t="s">
        <v>545</v>
      </c>
      <c r="B70" s="17" t="n">
        <v>6036</v>
      </c>
      <c r="C70" s="18">
        <f>(223.0/B70*100)</f>
        <v/>
      </c>
      <c r="D70" s="19" t="n">
        <v>5813</v>
      </c>
      <c r="E70" s="18" t="n">
        <v>503.70976503</v>
      </c>
      <c r="F70" s="20" t="n">
        <v>5.9516445</v>
      </c>
      <c r="G70" s="18" t="n">
        <v>505.31006246</v>
      </c>
      <c r="H70" s="20" t="n">
        <v>9.04434406</v>
      </c>
      <c r="I70" s="18" t="n">
        <v>503.0787423</v>
      </c>
      <c r="J70" s="20" t="n">
        <v>6.20530594</v>
      </c>
      <c r="K70" s="18" t="n">
        <v>507.91798619</v>
      </c>
      <c r="L70" s="20" t="n">
        <v>5.97322107</v>
      </c>
      <c r="M70" s="18" t="n">
        <v>503.05878576</v>
      </c>
      <c r="N70" s="20" t="n">
        <v>6.11353795</v>
      </c>
      <c r="O70" s="18" t="n">
        <v>523.72472054</v>
      </c>
      <c r="P70" s="20" t="n">
        <v>5.14416345</v>
      </c>
      <c r="Q70" s="18" t="n">
        <v>534.91750859</v>
      </c>
      <c r="R70" s="20" t="n">
        <v>8.09983572</v>
      </c>
      <c r="S70" s="18" t="n">
        <v>527.71513051</v>
      </c>
      <c r="T70" s="20" t="n">
        <v>4.98222726</v>
      </c>
      <c r="U70" s="18" t="s">
        <v>481</v>
      </c>
      <c r="V70" s="20" t="s">
        <v>481</v>
      </c>
      <c r="W70" s="18" t="s">
        <v>481</v>
      </c>
      <c r="X70" s="20" t="s">
        <v>481</v>
      </c>
      <c r="Y70" s="18" t="s">
        <v>481</v>
      </c>
      <c r="Z70" s="20" t="s">
        <v>481</v>
      </c>
      <c r="AA70" s="18" t="s">
        <v>481</v>
      </c>
      <c r="AB70" s="20" t="s">
        <v>481</v>
      </c>
      <c r="AC70" s="18" t="n">
        <v>466.42451527</v>
      </c>
      <c r="AD70" s="20" t="n">
        <v>9.64388499</v>
      </c>
    </row>
    <row r="71" spans="1:3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c r="AC71" s="21" t="s">
        <v>482</v>
      </c>
      <c r="AD71" s="22" t="s">
        <v>482</v>
      </c>
    </row>
    <row r="72" spans="1:3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c r="AC72" s="21" t="s">
        <v>482</v>
      </c>
      <c r="AD72" s="22" t="s">
        <v>482</v>
      </c>
    </row>
    <row r="73" spans="1:3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c r="AC73" s="21" t="s">
        <v>482</v>
      </c>
      <c r="AD73" s="22" t="s">
        <v>482</v>
      </c>
    </row>
    <row r="74" spans="1:3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c r="AC74" s="21" t="s">
        <v>482</v>
      </c>
      <c r="AD74" s="22" t="s">
        <v>482</v>
      </c>
    </row>
    <row r="75" spans="1:3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c r="AC75" s="21" t="s">
        <v>482</v>
      </c>
      <c r="AD75" s="22" t="s">
        <v>482</v>
      </c>
    </row>
    <row r="76" spans="1:3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c r="AC76" s="21" t="s">
        <v>482</v>
      </c>
      <c r="AD76" s="22" t="s">
        <v>482</v>
      </c>
    </row>
    <row r="77" spans="1:3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c r="AC77" s="21" t="s">
        <v>482</v>
      </c>
      <c r="AD77" s="22" t="s">
        <v>482</v>
      </c>
    </row>
    <row r="78" spans="1:3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c r="AC78" s="21" t="s">
        <v>482</v>
      </c>
      <c r="AD78" s="22" t="s">
        <v>482</v>
      </c>
    </row>
    <row customHeight="1" ht="25" r="79" spans="1:3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c r="AC79" s="21" t="s">
        <v>482</v>
      </c>
      <c r="AD79" s="22" t="s">
        <v>482</v>
      </c>
    </row>
    <row r="80" spans="1:3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c r="AC80" s="21" t="s">
        <v>482</v>
      </c>
      <c r="AD80" s="22" t="s">
        <v>482</v>
      </c>
    </row>
    <row r="81" spans="1:3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c r="AC81" s="21" t="s">
        <v>482</v>
      </c>
      <c r="AD81" s="22" t="s">
        <v>482</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row customHeight="1" ht="30" r="97" spans="1:30">
      <c r="A97" s="25" t="s">
        <v>571</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 ref="A97:AD97"/>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AD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759</v>
      </c>
    </row>
    <row customHeight="1" ht="30" r="4" spans="1:30">
      <c r="A4" s="6" t="n"/>
      <c r="B4" s="7" t="s">
        <v>462</v>
      </c>
      <c r="C4" s="7" t="s">
        <v>463</v>
      </c>
      <c r="D4" s="8" t="s">
        <v>462</v>
      </c>
      <c r="E4" s="9" t="s">
        <v>750</v>
      </c>
      <c r="F4" s="10" t="n"/>
      <c r="G4" s="9" t="s">
        <v>751</v>
      </c>
      <c r="H4" s="10" t="n"/>
      <c r="I4" s="9" t="s">
        <v>752</v>
      </c>
      <c r="J4" s="10" t="n"/>
      <c r="K4" s="9" t="s">
        <v>753</v>
      </c>
      <c r="L4" s="10" t="n"/>
      <c r="M4" s="9" t="s">
        <v>754</v>
      </c>
      <c r="N4" s="10" t="n"/>
      <c r="O4" s="9" t="s">
        <v>755</v>
      </c>
      <c r="P4" s="10" t="n"/>
      <c r="Q4" s="9" t="s">
        <v>756</v>
      </c>
      <c r="R4" s="10" t="n"/>
      <c r="S4" s="9" t="s">
        <v>757</v>
      </c>
      <c r="T4" s="10" t="n"/>
      <c r="U4" s="9" t="s">
        <v>585</v>
      </c>
      <c r="V4" s="10" t="n"/>
      <c r="W4" s="9" t="s">
        <v>586</v>
      </c>
      <c r="X4" s="10" t="n"/>
      <c r="Y4" s="9" t="s">
        <v>472</v>
      </c>
      <c r="Z4" s="10" t="n"/>
      <c r="AA4" s="9" t="s">
        <v>473</v>
      </c>
      <c r="AB4" s="10" t="n"/>
      <c r="AC4" s="9" t="s">
        <v>587</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514.14366074</v>
      </c>
      <c r="F7" s="20" t="n">
        <v>3.2347525</v>
      </c>
      <c r="G7" s="18" t="n">
        <v>518.63494917</v>
      </c>
      <c r="H7" s="20" t="n">
        <v>3.49803741</v>
      </c>
      <c r="I7" s="18" t="n">
        <v>512.0802914</v>
      </c>
      <c r="J7" s="20" t="n">
        <v>3.69042794</v>
      </c>
      <c r="K7" s="18" t="n">
        <v>513.15111422</v>
      </c>
      <c r="L7" s="20" t="n">
        <v>3.28506845</v>
      </c>
      <c r="M7" s="18" t="n">
        <v>515.0644971200001</v>
      </c>
      <c r="N7" s="20" t="n">
        <v>4.09653642</v>
      </c>
      <c r="O7" s="18" t="n">
        <v>504.4971571</v>
      </c>
      <c r="P7" s="20" t="n">
        <v>4.72270462</v>
      </c>
      <c r="Q7" s="18" t="n">
        <v>514.98668991</v>
      </c>
      <c r="R7" s="20" t="n">
        <v>5.95818544</v>
      </c>
      <c r="S7" s="18" t="n">
        <v>478.36067543</v>
      </c>
      <c r="T7" s="20" t="n">
        <v>4.2352745</v>
      </c>
      <c r="U7" s="18" t="s">
        <v>481</v>
      </c>
      <c r="V7" s="20" t="s">
        <v>481</v>
      </c>
      <c r="W7" s="18" t="s">
        <v>481</v>
      </c>
      <c r="X7" s="20" t="s">
        <v>481</v>
      </c>
      <c r="Y7" s="18" t="s">
        <v>481</v>
      </c>
      <c r="Z7" s="20" t="s">
        <v>481</v>
      </c>
      <c r="AA7" s="18" t="s">
        <v>481</v>
      </c>
      <c r="AB7" s="20" t="s">
        <v>481</v>
      </c>
      <c r="AC7" s="18" t="n">
        <v>406.14691771</v>
      </c>
      <c r="AD7" s="20" t="n">
        <v>7.23930416</v>
      </c>
    </row>
    <row r="8" spans="1:3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c r="AC8" s="21" t="s">
        <v>482</v>
      </c>
      <c r="AD8" s="22" t="s">
        <v>482</v>
      </c>
    </row>
    <row r="9" spans="1:30">
      <c r="A9" s="15" t="s">
        <v>484</v>
      </c>
      <c r="B9" s="17" t="n">
        <v>5675</v>
      </c>
      <c r="C9" s="18">
        <f>(100.0/B9*100)</f>
        <v/>
      </c>
      <c r="D9" s="19" t="n">
        <v>5575</v>
      </c>
      <c r="E9" s="18" t="n">
        <v>535.44969927</v>
      </c>
      <c r="F9" s="20" t="n">
        <v>5.75065213</v>
      </c>
      <c r="G9" s="18" t="n">
        <v>537.01697805</v>
      </c>
      <c r="H9" s="20" t="n">
        <v>5.22900284</v>
      </c>
      <c r="I9" s="18" t="n">
        <v>552.45695128</v>
      </c>
      <c r="J9" s="20" t="n">
        <v>4.57473531</v>
      </c>
      <c r="K9" s="18" t="n">
        <v>568.16388392</v>
      </c>
      <c r="L9" s="20" t="n">
        <v>4.864459</v>
      </c>
      <c r="M9" s="18" t="n">
        <v>572.5964583700001</v>
      </c>
      <c r="N9" s="20" t="n">
        <v>7.08753494</v>
      </c>
      <c r="O9" s="18" t="n">
        <v>562.53779775</v>
      </c>
      <c r="P9" s="20" t="n">
        <v>5.35952497</v>
      </c>
      <c r="Q9" s="18" t="n">
        <v>565.9263973</v>
      </c>
      <c r="R9" s="20" t="n">
        <v>8.40167516</v>
      </c>
      <c r="S9" s="18" t="n">
        <v>540.73755704</v>
      </c>
      <c r="T9" s="20" t="n">
        <v>6.70130006</v>
      </c>
      <c r="U9" s="18" t="s">
        <v>481</v>
      </c>
      <c r="V9" s="20" t="s">
        <v>481</v>
      </c>
      <c r="W9" s="18" t="s">
        <v>481</v>
      </c>
      <c r="X9" s="20" t="s">
        <v>481</v>
      </c>
      <c r="Y9" s="18" t="n">
        <v>363.74174124</v>
      </c>
      <c r="Z9" s="20" t="n">
        <v>33.3778787</v>
      </c>
      <c r="AA9" s="18" t="s">
        <v>481</v>
      </c>
      <c r="AB9" s="20" t="s">
        <v>481</v>
      </c>
      <c r="AC9" s="18" t="n">
        <v>419.51814223</v>
      </c>
      <c r="AD9" s="20" t="n">
        <v>8.281625590000001</v>
      </c>
    </row>
    <row r="10" spans="1:30">
      <c r="A10" s="15" t="s">
        <v>485</v>
      </c>
      <c r="B10" s="17" t="n">
        <v>13082</v>
      </c>
      <c r="C10" s="18">
        <f>(328.0/B10*100)</f>
        <v/>
      </c>
      <c r="D10" s="19" t="n">
        <v>12754</v>
      </c>
      <c r="E10" s="18" t="n">
        <v>549.45394218</v>
      </c>
      <c r="F10" s="20" t="n">
        <v>6.31647775</v>
      </c>
      <c r="G10" s="18" t="n">
        <v>547.21112413</v>
      </c>
      <c r="H10" s="20" t="n">
        <v>8.51013348</v>
      </c>
      <c r="I10" s="18" t="n">
        <v>548.33616494</v>
      </c>
      <c r="J10" s="20" t="n">
        <v>5.87094283</v>
      </c>
      <c r="K10" s="18" t="n">
        <v>542.97686101</v>
      </c>
      <c r="L10" s="20" t="n">
        <v>7.78640473</v>
      </c>
      <c r="M10" s="18" t="n">
        <v>530.59076074</v>
      </c>
      <c r="N10" s="20" t="n">
        <v>8.798581560000001</v>
      </c>
      <c r="O10" s="18" t="n">
        <v>524.0701356</v>
      </c>
      <c r="P10" s="20" t="n">
        <v>6.56608823</v>
      </c>
      <c r="Q10" s="18" t="n">
        <v>548.59533205</v>
      </c>
      <c r="R10" s="20" t="n">
        <v>10.80510727</v>
      </c>
      <c r="S10" s="18" t="n">
        <v>520.3079609</v>
      </c>
      <c r="T10" s="20" t="n">
        <v>7.69453614</v>
      </c>
      <c r="U10" s="18" t="s">
        <v>481</v>
      </c>
      <c r="V10" s="20" t="s">
        <v>481</v>
      </c>
      <c r="W10" s="18" t="s">
        <v>481</v>
      </c>
      <c r="X10" s="20" t="s">
        <v>481</v>
      </c>
      <c r="Y10" s="18" t="s">
        <v>481</v>
      </c>
      <c r="Z10" s="20" t="s">
        <v>481</v>
      </c>
      <c r="AA10" s="18" t="s">
        <v>481</v>
      </c>
      <c r="AB10" s="20" t="s">
        <v>481</v>
      </c>
      <c r="AC10" s="18" t="n">
        <v>417.57568237</v>
      </c>
      <c r="AD10" s="20" t="n">
        <v>16.03802273</v>
      </c>
    </row>
    <row r="11" spans="1:30">
      <c r="A11" s="15" t="s">
        <v>486</v>
      </c>
      <c r="B11" s="17" t="n">
        <v>7053</v>
      </c>
      <c r="C11" s="18">
        <f>(82.0/B11*100)</f>
        <v/>
      </c>
      <c r="D11" s="19" t="n">
        <v>6971</v>
      </c>
      <c r="E11" s="18" t="n">
        <v>450.3168025</v>
      </c>
      <c r="F11" s="20" t="n">
        <v>5.17219791</v>
      </c>
      <c r="G11" s="18" t="n">
        <v>429.61698037</v>
      </c>
      <c r="H11" s="20" t="n">
        <v>6.40815155</v>
      </c>
      <c r="I11" s="18" t="n">
        <v>436.11842532</v>
      </c>
      <c r="J11" s="20" t="n">
        <v>6.69250189</v>
      </c>
      <c r="K11" s="18" t="n">
        <v>437.48184742</v>
      </c>
      <c r="L11" s="20" t="n">
        <v>5.79220961</v>
      </c>
      <c r="M11" s="18" t="n">
        <v>441.28310207</v>
      </c>
      <c r="N11" s="20" t="n">
        <v>6.74949584</v>
      </c>
      <c r="O11" s="18" t="n">
        <v>428.13163191</v>
      </c>
      <c r="P11" s="20" t="n">
        <v>7.20525641</v>
      </c>
      <c r="Q11" s="18" t="n">
        <v>432.53185882</v>
      </c>
      <c r="R11" s="20" t="n">
        <v>13.28215037</v>
      </c>
      <c r="S11" s="18" t="n">
        <v>416.04314295</v>
      </c>
      <c r="T11" s="20" t="n">
        <v>8.21885953</v>
      </c>
      <c r="U11" s="18" t="s">
        <v>481</v>
      </c>
      <c r="V11" s="20" t="s">
        <v>481</v>
      </c>
      <c r="W11" s="18" t="s">
        <v>481</v>
      </c>
      <c r="X11" s="20" t="s">
        <v>481</v>
      </c>
      <c r="Y11" s="18" t="s">
        <v>481</v>
      </c>
      <c r="Z11" s="20" t="s">
        <v>481</v>
      </c>
      <c r="AA11" s="18" t="s">
        <v>481</v>
      </c>
      <c r="AB11" s="20" t="s">
        <v>481</v>
      </c>
      <c r="AC11" s="18" t="n">
        <v>356.01833242</v>
      </c>
      <c r="AD11" s="20" t="n">
        <v>11.51539071</v>
      </c>
    </row>
    <row r="12" spans="1:3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c r="AC12" s="21" t="s">
        <v>482</v>
      </c>
      <c r="AD12" s="22" t="s">
        <v>482</v>
      </c>
    </row>
    <row r="13" spans="1:3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c r="AC13" s="21" t="s">
        <v>482</v>
      </c>
      <c r="AD13" s="22" t="s">
        <v>482</v>
      </c>
    </row>
    <row r="14" spans="1:3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c r="AC14" s="21" t="s">
        <v>482</v>
      </c>
      <c r="AD14" s="22" t="s">
        <v>482</v>
      </c>
    </row>
    <row r="15" spans="1:3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c r="AC15" s="21" t="s">
        <v>482</v>
      </c>
      <c r="AD15" s="22" t="s">
        <v>482</v>
      </c>
    </row>
    <row r="16" spans="1:3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c r="AC16" s="21" t="s">
        <v>482</v>
      </c>
      <c r="AD16" s="22" t="s">
        <v>482</v>
      </c>
    </row>
    <row r="17" spans="1:3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c r="AC17" s="21" t="s">
        <v>482</v>
      </c>
      <c r="AD17" s="22" t="s">
        <v>482</v>
      </c>
    </row>
    <row r="18" spans="1:3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c r="AC18" s="21" t="s">
        <v>482</v>
      </c>
      <c r="AD18" s="22" t="s">
        <v>482</v>
      </c>
    </row>
    <row r="19" spans="1:3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c r="AC19" s="21" t="s">
        <v>482</v>
      </c>
      <c r="AD19" s="22" t="s">
        <v>482</v>
      </c>
    </row>
    <row r="20" spans="1:3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c r="AC20" s="21" t="s">
        <v>482</v>
      </c>
      <c r="AD20" s="22" t="s">
        <v>482</v>
      </c>
    </row>
    <row r="21" spans="1:3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c r="AC21" s="21" t="s">
        <v>482</v>
      </c>
      <c r="AD21" s="22" t="s">
        <v>482</v>
      </c>
    </row>
    <row r="22" spans="1:3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c r="AC22" s="21" t="s">
        <v>482</v>
      </c>
      <c r="AD22" s="22" t="s">
        <v>482</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483.49779169</v>
      </c>
      <c r="Z23" s="20" t="n">
        <v>2.80371183</v>
      </c>
      <c r="AA23" s="18" t="s">
        <v>481</v>
      </c>
      <c r="AB23" s="20" t="s">
        <v>481</v>
      </c>
      <c r="AC23" s="18" t="s">
        <v>481</v>
      </c>
      <c r="AD23" s="20" t="s">
        <v>481</v>
      </c>
    </row>
    <row r="24" spans="1:3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c r="AC24" s="21" t="s">
        <v>482</v>
      </c>
      <c r="AD24" s="22" t="s">
        <v>482</v>
      </c>
    </row>
    <row r="25" spans="1:3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c r="AC25" s="21" t="s">
        <v>482</v>
      </c>
      <c r="AD25" s="22" t="s">
        <v>482</v>
      </c>
    </row>
    <row r="26" spans="1:3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c r="AC26" s="21" t="s">
        <v>482</v>
      </c>
      <c r="AD26" s="22" t="s">
        <v>482</v>
      </c>
    </row>
    <row r="27" spans="1:3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c r="AC27" s="21" t="s">
        <v>482</v>
      </c>
      <c r="AD27" s="22" t="s">
        <v>482</v>
      </c>
    </row>
    <row r="28" spans="1:3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c r="AC28" s="21" t="s">
        <v>482</v>
      </c>
      <c r="AD28" s="22" t="s">
        <v>482</v>
      </c>
    </row>
    <row r="29" spans="1:30">
      <c r="A29" s="15" t="s">
        <v>504</v>
      </c>
      <c r="B29" s="17" t="n">
        <v>5385</v>
      </c>
      <c r="C29" s="18">
        <f>(30.0/B29*100)</f>
        <v/>
      </c>
      <c r="D29" s="19" t="n">
        <v>5355</v>
      </c>
      <c r="E29" s="18" t="n">
        <v>502.72666684</v>
      </c>
      <c r="F29" s="20" t="n">
        <v>5.56810607</v>
      </c>
      <c r="G29" s="18" t="n">
        <v>498.78788156</v>
      </c>
      <c r="H29" s="20" t="n">
        <v>6.00158695</v>
      </c>
      <c r="I29" s="18" t="n">
        <v>512.89377443</v>
      </c>
      <c r="J29" s="20" t="n">
        <v>6.23845444</v>
      </c>
      <c r="K29" s="18" t="n">
        <v>529.00784072</v>
      </c>
      <c r="L29" s="20" t="n">
        <v>4.31792444</v>
      </c>
      <c r="M29" s="18" t="n">
        <v>540.18052111</v>
      </c>
      <c r="N29" s="20" t="n">
        <v>6.08083262</v>
      </c>
      <c r="O29" s="18" t="n">
        <v>521.88880036</v>
      </c>
      <c r="P29" s="20" t="n">
        <v>7.95350837</v>
      </c>
      <c r="Q29" s="18" t="n">
        <v>525.63680153</v>
      </c>
      <c r="R29" s="20" t="n">
        <v>9.32376187</v>
      </c>
      <c r="S29" s="18" t="n">
        <v>499.62942158</v>
      </c>
      <c r="T29" s="20" t="n">
        <v>9.903909329999999</v>
      </c>
      <c r="U29" s="18" t="s">
        <v>481</v>
      </c>
      <c r="V29" s="20" t="s">
        <v>481</v>
      </c>
      <c r="W29" s="18" t="s">
        <v>481</v>
      </c>
      <c r="X29" s="20" t="s">
        <v>481</v>
      </c>
      <c r="Y29" s="18" t="n">
        <v>312.41250141</v>
      </c>
      <c r="Z29" s="20" t="n">
        <v>62.61666854</v>
      </c>
      <c r="AA29" s="18" t="s">
        <v>481</v>
      </c>
      <c r="AB29" s="20" t="s">
        <v>481</v>
      </c>
      <c r="AC29" s="18" t="n">
        <v>411.59546967</v>
      </c>
      <c r="AD29" s="20" t="n">
        <v>14.48249011</v>
      </c>
    </row>
    <row r="30" spans="1:3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c r="AC30" s="21" t="s">
        <v>482</v>
      </c>
      <c r="AD30" s="22" t="s">
        <v>482</v>
      </c>
    </row>
    <row r="31" spans="1:3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c r="AC31" s="21" t="s">
        <v>482</v>
      </c>
      <c r="AD31" s="22" t="s">
        <v>482</v>
      </c>
    </row>
    <row r="32" spans="1:30">
      <c r="A32" s="15" t="s">
        <v>507</v>
      </c>
      <c r="B32" s="17" t="n">
        <v>4478</v>
      </c>
      <c r="C32" s="18">
        <f>(6.0/B32*100)</f>
        <v/>
      </c>
      <c r="D32" s="19" t="n">
        <v>4472</v>
      </c>
      <c r="E32" s="18" t="n">
        <v>495.50202474</v>
      </c>
      <c r="F32" s="20" t="n">
        <v>6.16431404</v>
      </c>
      <c r="G32" s="18" t="n">
        <v>497.107143</v>
      </c>
      <c r="H32" s="20" t="n">
        <v>6.01150415</v>
      </c>
      <c r="I32" s="18" t="n">
        <v>490.68373739</v>
      </c>
      <c r="J32" s="20" t="n">
        <v>4.80529651</v>
      </c>
      <c r="K32" s="18" t="n">
        <v>488.68000627</v>
      </c>
      <c r="L32" s="20" t="n">
        <v>4.92737172</v>
      </c>
      <c r="M32" s="18" t="n">
        <v>491.33257298</v>
      </c>
      <c r="N32" s="20" t="n">
        <v>5.52804341</v>
      </c>
      <c r="O32" s="18" t="n">
        <v>491.73172742</v>
      </c>
      <c r="P32" s="20" t="n">
        <v>6.30720782</v>
      </c>
      <c r="Q32" s="18" t="n">
        <v>492.78306278</v>
      </c>
      <c r="R32" s="20" t="n">
        <v>6.46658735</v>
      </c>
      <c r="S32" s="18" t="n">
        <v>464.65758199</v>
      </c>
      <c r="T32" s="20" t="n">
        <v>4.72551785</v>
      </c>
      <c r="U32" s="18" t="s">
        <v>481</v>
      </c>
      <c r="V32" s="20" t="s">
        <v>481</v>
      </c>
      <c r="W32" s="18" t="s">
        <v>481</v>
      </c>
      <c r="X32" s="20" t="s">
        <v>481</v>
      </c>
      <c r="Y32" s="18" t="s">
        <v>481</v>
      </c>
      <c r="Z32" s="20" t="s">
        <v>481</v>
      </c>
      <c r="AA32" s="18" t="s">
        <v>481</v>
      </c>
      <c r="AB32" s="20" t="s">
        <v>481</v>
      </c>
      <c r="AC32" s="18" t="n">
        <v>366.79918445</v>
      </c>
      <c r="AD32" s="20" t="n">
        <v>18.34986006</v>
      </c>
    </row>
    <row r="33" spans="1:3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c r="AC33" s="21" t="s">
        <v>482</v>
      </c>
      <c r="AD33" s="22" t="s">
        <v>482</v>
      </c>
    </row>
    <row r="34" spans="1:30">
      <c r="A34" s="15" t="s">
        <v>509</v>
      </c>
      <c r="B34" s="17" t="n">
        <v>6350</v>
      </c>
      <c r="C34" s="18">
        <f>(54.0/B34*100)</f>
        <v/>
      </c>
      <c r="D34" s="19" t="n">
        <v>6296</v>
      </c>
      <c r="E34" s="18" t="n">
        <v>454.98013483</v>
      </c>
      <c r="F34" s="20" t="n">
        <v>6.72781255</v>
      </c>
      <c r="G34" s="18" t="n">
        <v>449.63411505</v>
      </c>
      <c r="H34" s="20" t="n">
        <v>7.48455792</v>
      </c>
      <c r="I34" s="18" t="n">
        <v>450.1787158</v>
      </c>
      <c r="J34" s="20" t="n">
        <v>7.82413058</v>
      </c>
      <c r="K34" s="18" t="n">
        <v>451.82314967</v>
      </c>
      <c r="L34" s="20" t="n">
        <v>6.71002876</v>
      </c>
      <c r="M34" s="18" t="n">
        <v>459.19009516</v>
      </c>
      <c r="N34" s="20" t="n">
        <v>7.89104277</v>
      </c>
      <c r="O34" s="18" t="n">
        <v>455.57645933</v>
      </c>
      <c r="P34" s="20" t="n">
        <v>6.9845346</v>
      </c>
      <c r="Q34" s="18" t="n">
        <v>455.40099023</v>
      </c>
      <c r="R34" s="20" t="n">
        <v>9.81338337</v>
      </c>
      <c r="S34" s="18" t="n">
        <v>431.90786502</v>
      </c>
      <c r="T34" s="20" t="n">
        <v>5.47774832</v>
      </c>
      <c r="U34" s="18" t="s">
        <v>481</v>
      </c>
      <c r="V34" s="20" t="s">
        <v>481</v>
      </c>
      <c r="W34" s="18" t="s">
        <v>481</v>
      </c>
      <c r="X34" s="20" t="s">
        <v>481</v>
      </c>
      <c r="Y34" s="18" t="n">
        <v>425.79595373</v>
      </c>
      <c r="Z34" s="20" t="n">
        <v>68.66277131</v>
      </c>
      <c r="AA34" s="18" t="s">
        <v>481</v>
      </c>
      <c r="AB34" s="20" t="s">
        <v>481</v>
      </c>
      <c r="AC34" s="18" t="n">
        <v>332.96345431</v>
      </c>
      <c r="AD34" s="20" t="n">
        <v>13.14685394</v>
      </c>
    </row>
    <row r="35" spans="1:3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c r="AC35" s="21" t="s">
        <v>482</v>
      </c>
      <c r="AD35" s="22" t="s">
        <v>482</v>
      </c>
    </row>
    <row r="36" spans="1:30">
      <c r="A36" s="15" t="s">
        <v>511</v>
      </c>
      <c r="B36" s="17" t="n">
        <v>6736</v>
      </c>
      <c r="C36" s="18">
        <f>(38.0/B36*100)</f>
        <v/>
      </c>
      <c r="D36" s="19" t="n">
        <v>6698</v>
      </c>
      <c r="E36" s="18" t="n">
        <v>467.4625733</v>
      </c>
      <c r="F36" s="20" t="n">
        <v>4.14003237</v>
      </c>
      <c r="G36" s="18" t="n">
        <v>467.02668971</v>
      </c>
      <c r="H36" s="20" t="n">
        <v>5.26475585</v>
      </c>
      <c r="I36" s="18" t="n">
        <v>465.45752706</v>
      </c>
      <c r="J36" s="20" t="n">
        <v>5.09064275</v>
      </c>
      <c r="K36" s="18" t="n">
        <v>475.529284</v>
      </c>
      <c r="L36" s="20" t="n">
        <v>5.48536466</v>
      </c>
      <c r="M36" s="18" t="n">
        <v>482.44653601</v>
      </c>
      <c r="N36" s="20" t="n">
        <v>5.33375973</v>
      </c>
      <c r="O36" s="18" t="n">
        <v>482.14489818</v>
      </c>
      <c r="P36" s="20" t="n">
        <v>6.50219965</v>
      </c>
      <c r="Q36" s="18" t="n">
        <v>481.2819881</v>
      </c>
      <c r="R36" s="20" t="n">
        <v>9.181293330000001</v>
      </c>
      <c r="S36" s="18" t="n">
        <v>453.06321797</v>
      </c>
      <c r="T36" s="20" t="n">
        <v>8.09754006</v>
      </c>
      <c r="U36" s="18" t="s">
        <v>481</v>
      </c>
      <c r="V36" s="20" t="s">
        <v>481</v>
      </c>
      <c r="W36" s="18" t="s">
        <v>481</v>
      </c>
      <c r="X36" s="20" t="s">
        <v>481</v>
      </c>
      <c r="Y36" s="18" t="s">
        <v>481</v>
      </c>
      <c r="Z36" s="20" t="s">
        <v>481</v>
      </c>
      <c r="AA36" s="18" t="s">
        <v>481</v>
      </c>
      <c r="AB36" s="20" t="s">
        <v>481</v>
      </c>
      <c r="AC36" s="18" t="n">
        <v>365.62306484</v>
      </c>
      <c r="AD36" s="20" t="n">
        <v>11.6342148</v>
      </c>
    </row>
    <row r="37" spans="1:3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c r="AC37" s="21" t="s">
        <v>482</v>
      </c>
      <c r="AD37" s="22" t="s">
        <v>482</v>
      </c>
    </row>
    <row r="38" spans="1:3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c r="AC38" s="21" t="s">
        <v>482</v>
      </c>
      <c r="AD38" s="22" t="s">
        <v>482</v>
      </c>
    </row>
    <row r="39" spans="1:3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c r="AC39" s="21" t="s">
        <v>482</v>
      </c>
      <c r="AD39" s="22" t="s">
        <v>482</v>
      </c>
    </row>
    <row r="40" spans="1:3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c r="AC40" s="21" t="s">
        <v>482</v>
      </c>
      <c r="AD40" s="22" t="s">
        <v>482</v>
      </c>
    </row>
    <row r="41" spans="1:30">
      <c r="A41" s="15" t="s">
        <v>516</v>
      </c>
      <c r="B41" s="17" t="n">
        <v>5712</v>
      </c>
      <c r="C41" s="18">
        <f>(45.0/B41*100)</f>
        <v/>
      </c>
      <c r="D41" s="19" t="n">
        <v>5667</v>
      </c>
      <c r="E41" s="18" t="n">
        <v>502.02370068</v>
      </c>
      <c r="F41" s="20" t="n">
        <v>4.88597008</v>
      </c>
      <c r="G41" s="18" t="n">
        <v>497.09517782</v>
      </c>
      <c r="H41" s="20" t="n">
        <v>8.22383812</v>
      </c>
      <c r="I41" s="18" t="n">
        <v>494.89582514</v>
      </c>
      <c r="J41" s="20" t="n">
        <v>7.3807718</v>
      </c>
      <c r="K41" s="18" t="n">
        <v>490.67736401</v>
      </c>
      <c r="L41" s="20" t="n">
        <v>7.13203141</v>
      </c>
      <c r="M41" s="18" t="n">
        <v>484.6639212</v>
      </c>
      <c r="N41" s="20" t="n">
        <v>8.09595816</v>
      </c>
      <c r="O41" s="18" t="n">
        <v>494.81116204</v>
      </c>
      <c r="P41" s="20" t="n">
        <v>4.97925581</v>
      </c>
      <c r="Q41" s="18" t="n">
        <v>497.45648074</v>
      </c>
      <c r="R41" s="20" t="n">
        <v>6.69271334</v>
      </c>
      <c r="S41" s="18" t="n">
        <v>480.24877256</v>
      </c>
      <c r="T41" s="20" t="n">
        <v>5.53353117</v>
      </c>
      <c r="U41" s="18" t="s">
        <v>481</v>
      </c>
      <c r="V41" s="20" t="s">
        <v>481</v>
      </c>
      <c r="W41" s="18" t="s">
        <v>481</v>
      </c>
      <c r="X41" s="20" t="s">
        <v>481</v>
      </c>
      <c r="Y41" s="18" t="n">
        <v>394.70031876</v>
      </c>
      <c r="Z41" s="20" t="n">
        <v>62.09586627</v>
      </c>
      <c r="AA41" s="18" t="s">
        <v>481</v>
      </c>
      <c r="AB41" s="20" t="s">
        <v>481</v>
      </c>
      <c r="AC41" s="18" t="n">
        <v>374.82007011</v>
      </c>
      <c r="AD41" s="20" t="n">
        <v>14.2363622</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c r="AC44" s="21" t="s">
        <v>482</v>
      </c>
      <c r="AD44" s="22" t="s">
        <v>482</v>
      </c>
    </row>
    <row r="45" spans="1:3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c r="AC45" s="21" t="s">
        <v>482</v>
      </c>
      <c r="AD45" s="22" t="s">
        <v>482</v>
      </c>
    </row>
    <row r="46" spans="1:30">
      <c r="A46" s="15" t="s">
        <v>521</v>
      </c>
      <c r="B46" s="17" t="n">
        <v>23141</v>
      </c>
      <c r="C46" s="18">
        <f>(1728.0/B46*100)</f>
        <v/>
      </c>
      <c r="D46" s="19" t="n">
        <v>21413</v>
      </c>
      <c r="E46" s="18" t="n">
        <v>422.90314431</v>
      </c>
      <c r="F46" s="20" t="n">
        <v>4.86803828</v>
      </c>
      <c r="G46" s="18" t="n">
        <v>391.70250766</v>
      </c>
      <c r="H46" s="20" t="n">
        <v>5.8711003</v>
      </c>
      <c r="I46" s="18" t="n">
        <v>400.15175719</v>
      </c>
      <c r="J46" s="20" t="n">
        <v>7.00252615</v>
      </c>
      <c r="K46" s="18" t="n">
        <v>401.5113889</v>
      </c>
      <c r="L46" s="20" t="n">
        <v>7.14788183</v>
      </c>
      <c r="M46" s="18" t="n">
        <v>397.06736078</v>
      </c>
      <c r="N46" s="20" t="n">
        <v>8.856005079999999</v>
      </c>
      <c r="O46" s="18" t="n">
        <v>430.4511119</v>
      </c>
      <c r="P46" s="20" t="n">
        <v>7.67225071</v>
      </c>
      <c r="Q46" s="18" t="n">
        <v>413.48493565</v>
      </c>
      <c r="R46" s="20" t="n">
        <v>11.50273198</v>
      </c>
      <c r="S46" s="18" t="n">
        <v>389.69064618</v>
      </c>
      <c r="T46" s="20" t="n">
        <v>7.71905898</v>
      </c>
      <c r="U46" s="18" t="s">
        <v>481</v>
      </c>
      <c r="V46" s="20" t="s">
        <v>481</v>
      </c>
      <c r="W46" s="18" t="s">
        <v>481</v>
      </c>
      <c r="X46" s="20" t="s">
        <v>481</v>
      </c>
      <c r="Y46" s="18" t="s">
        <v>481</v>
      </c>
      <c r="Z46" s="20" t="s">
        <v>481</v>
      </c>
      <c r="AA46" s="18" t="s">
        <v>481</v>
      </c>
      <c r="AB46" s="20" t="s">
        <v>481</v>
      </c>
      <c r="AC46" s="18" t="n">
        <v>342.61432423</v>
      </c>
      <c r="AD46" s="20" t="n">
        <v>5.27573502</v>
      </c>
    </row>
    <row r="47" spans="1:3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c r="AC47" s="21" t="s">
        <v>482</v>
      </c>
      <c r="AD47" s="22" t="s">
        <v>482</v>
      </c>
    </row>
    <row r="48" spans="1:30">
      <c r="A48" s="15" t="s">
        <v>523</v>
      </c>
      <c r="B48" s="17" t="n">
        <v>9841</v>
      </c>
      <c r="C48" s="18">
        <f>(7.0/B48*100)</f>
        <v/>
      </c>
      <c r="D48" s="19" t="n">
        <v>9834</v>
      </c>
      <c r="E48" s="18" t="n">
        <v>586.74965495</v>
      </c>
      <c r="F48" s="20" t="n">
        <v>8.532665489999999</v>
      </c>
      <c r="G48" s="18" t="n">
        <v>546.73254577</v>
      </c>
      <c r="H48" s="20" t="n">
        <v>8.176606830000001</v>
      </c>
      <c r="I48" s="18" t="n">
        <v>550.0782608</v>
      </c>
      <c r="J48" s="20" t="n">
        <v>7.904065</v>
      </c>
      <c r="K48" s="18" t="n">
        <v>566.77746107</v>
      </c>
      <c r="L48" s="20" t="n">
        <v>6.6872928</v>
      </c>
      <c r="M48" s="18" t="n">
        <v>570.46556977</v>
      </c>
      <c r="N48" s="20" t="n">
        <v>11.40367982</v>
      </c>
      <c r="O48" s="18" t="n">
        <v>577.0073458000001</v>
      </c>
      <c r="P48" s="20" t="n">
        <v>8.119632169999999</v>
      </c>
      <c r="Q48" s="18" t="n">
        <v>592.86383546</v>
      </c>
      <c r="R48" s="20" t="n">
        <v>12.57621566</v>
      </c>
      <c r="S48" s="18" t="n">
        <v>574.06208923</v>
      </c>
      <c r="T48" s="20" t="n">
        <v>6.54027845</v>
      </c>
      <c r="U48" s="18" t="s">
        <v>481</v>
      </c>
      <c r="V48" s="20" t="s">
        <v>481</v>
      </c>
      <c r="W48" s="18" t="s">
        <v>481</v>
      </c>
      <c r="X48" s="20" t="s">
        <v>481</v>
      </c>
      <c r="Y48" s="18" t="s">
        <v>481</v>
      </c>
      <c r="Z48" s="20" t="s">
        <v>481</v>
      </c>
      <c r="AA48" s="18" t="s">
        <v>481</v>
      </c>
      <c r="AB48" s="20" t="s">
        <v>481</v>
      </c>
      <c r="AC48" s="18" t="n">
        <v>513.48958926</v>
      </c>
      <c r="AD48" s="20" t="n">
        <v>44.76376318</v>
      </c>
    </row>
    <row r="49" spans="1:3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c r="AC49" s="21" t="s">
        <v>482</v>
      </c>
      <c r="AD49" s="22" t="s">
        <v>482</v>
      </c>
    </row>
    <row r="50" spans="1:3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c r="AC50" s="21" t="s">
        <v>482</v>
      </c>
      <c r="AD50" s="22" t="s">
        <v>482</v>
      </c>
    </row>
    <row r="51" spans="1:3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c r="AC51" s="21" t="s">
        <v>482</v>
      </c>
      <c r="AD51" s="22" t="s">
        <v>482</v>
      </c>
    </row>
    <row r="52" spans="1:3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c r="AC52" s="21" t="s">
        <v>482</v>
      </c>
      <c r="AD52" s="22" t="s">
        <v>482</v>
      </c>
    </row>
    <row r="53" spans="1:3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c r="AC53" s="21" t="s">
        <v>482</v>
      </c>
      <c r="AD53" s="22" t="s">
        <v>482</v>
      </c>
    </row>
    <row r="54" spans="1:3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c r="AC54" s="21" t="s">
        <v>482</v>
      </c>
      <c r="AD54" s="22" t="s">
        <v>482</v>
      </c>
    </row>
    <row r="55" spans="1:3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c r="AC55" s="21" t="s">
        <v>482</v>
      </c>
      <c r="AD55" s="22" t="s">
        <v>482</v>
      </c>
    </row>
    <row r="56" spans="1:3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c r="AC56" s="21" t="s">
        <v>482</v>
      </c>
      <c r="AD56" s="22" t="s">
        <v>482</v>
      </c>
    </row>
    <row r="57" spans="1:3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c r="AC57" s="21" t="s">
        <v>482</v>
      </c>
      <c r="AD57" s="22" t="s">
        <v>482</v>
      </c>
    </row>
    <row r="58" spans="1:3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c r="AC58" s="21" t="s">
        <v>482</v>
      </c>
      <c r="AD58" s="22" t="s">
        <v>482</v>
      </c>
    </row>
    <row r="59" spans="1:3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c r="AC59" s="21" t="s">
        <v>482</v>
      </c>
      <c r="AD59" s="22" t="s">
        <v>482</v>
      </c>
    </row>
    <row r="60" spans="1:3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c r="AC60" s="21" t="s">
        <v>482</v>
      </c>
      <c r="AD60" s="22" t="s">
        <v>482</v>
      </c>
    </row>
    <row r="61" spans="1:30">
      <c r="A61" s="15" t="s">
        <v>536</v>
      </c>
      <c r="B61" s="17" t="n">
        <v>6525</v>
      </c>
      <c r="C61" s="18">
        <f>(147.0/B61*100)</f>
        <v/>
      </c>
      <c r="D61" s="19" t="n">
        <v>6378</v>
      </c>
      <c r="E61" s="18" t="n">
        <v>447.09952186</v>
      </c>
      <c r="F61" s="20" t="n">
        <v>5.0390281</v>
      </c>
      <c r="G61" s="18" t="n">
        <v>455.24924429</v>
      </c>
      <c r="H61" s="20" t="n">
        <v>5.73729432</v>
      </c>
      <c r="I61" s="18" t="n">
        <v>457.97097788</v>
      </c>
      <c r="J61" s="20" t="n">
        <v>4.35693201</v>
      </c>
      <c r="K61" s="18" t="n">
        <v>452.40780263</v>
      </c>
      <c r="L61" s="20" t="n">
        <v>6.33939426</v>
      </c>
      <c r="M61" s="18" t="n">
        <v>467.31474158</v>
      </c>
      <c r="N61" s="20" t="n">
        <v>5.76074095</v>
      </c>
      <c r="O61" s="18" t="n">
        <v>462.02270439</v>
      </c>
      <c r="P61" s="20" t="n">
        <v>5.72380114</v>
      </c>
      <c r="Q61" s="18" t="n">
        <v>460.01786383</v>
      </c>
      <c r="R61" s="20" t="n">
        <v>7.74790798</v>
      </c>
      <c r="S61" s="18" t="n">
        <v>429.00983935</v>
      </c>
      <c r="T61" s="20" t="n">
        <v>5.53381117</v>
      </c>
      <c r="U61" s="18" t="s">
        <v>481</v>
      </c>
      <c r="V61" s="20" t="s">
        <v>481</v>
      </c>
      <c r="W61" s="18" t="s">
        <v>481</v>
      </c>
      <c r="X61" s="20" t="s">
        <v>481</v>
      </c>
      <c r="Y61" s="18" t="s">
        <v>481</v>
      </c>
      <c r="Z61" s="20" t="s">
        <v>481</v>
      </c>
      <c r="AA61" s="18" t="s">
        <v>481</v>
      </c>
      <c r="AB61" s="20" t="s">
        <v>481</v>
      </c>
      <c r="AC61" s="18" t="n">
        <v>338.89856806</v>
      </c>
      <c r="AD61" s="20" t="n">
        <v>11.04920102</v>
      </c>
    </row>
    <row r="62" spans="1:3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c r="AC62" s="21" t="s">
        <v>482</v>
      </c>
      <c r="AD62" s="22" t="s">
        <v>482</v>
      </c>
    </row>
    <row r="63" spans="1:3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c r="AC63" s="21" t="s">
        <v>482</v>
      </c>
      <c r="AD63" s="22" t="s">
        <v>482</v>
      </c>
    </row>
    <row r="64" spans="1:3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c r="AC64" s="21" t="s">
        <v>482</v>
      </c>
      <c r="AD64" s="22" t="s">
        <v>482</v>
      </c>
    </row>
    <row r="65" spans="1:3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c r="AC65" s="21" t="s">
        <v>482</v>
      </c>
      <c r="AD65" s="22" t="s">
        <v>482</v>
      </c>
    </row>
    <row r="66" spans="1:3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c r="AC66" s="21" t="s">
        <v>482</v>
      </c>
      <c r="AD66" s="22" t="s">
        <v>482</v>
      </c>
    </row>
    <row r="67" spans="1:30">
      <c r="A67" s="15" t="s">
        <v>542</v>
      </c>
      <c r="B67" s="17" t="n">
        <v>6971</v>
      </c>
      <c r="C67" s="18">
        <f>(349.0/B67*100)</f>
        <v/>
      </c>
      <c r="D67" s="19" t="n">
        <v>6622</v>
      </c>
      <c r="E67" s="18" t="n">
        <v>438.25447038</v>
      </c>
      <c r="F67" s="20" t="n">
        <v>4.81819784</v>
      </c>
      <c r="G67" s="18" t="n">
        <v>399.36959977</v>
      </c>
      <c r="H67" s="20" t="n">
        <v>4.48136402</v>
      </c>
      <c r="I67" s="18" t="n">
        <v>406.54180058</v>
      </c>
      <c r="J67" s="20" t="n">
        <v>5.41432636</v>
      </c>
      <c r="K67" s="18" t="n">
        <v>420.97763204</v>
      </c>
      <c r="L67" s="20" t="n">
        <v>4.76984321</v>
      </c>
      <c r="M67" s="18" t="n">
        <v>406.41023232</v>
      </c>
      <c r="N67" s="20" t="n">
        <v>6.9042228</v>
      </c>
      <c r="O67" s="18" t="n">
        <v>399.14462571</v>
      </c>
      <c r="P67" s="20" t="n">
        <v>7.04649096</v>
      </c>
      <c r="Q67" s="18" t="n">
        <v>429.33782302</v>
      </c>
      <c r="R67" s="20" t="n">
        <v>9.36588796</v>
      </c>
      <c r="S67" s="18" t="n">
        <v>401.28121525</v>
      </c>
      <c r="T67" s="20" t="n">
        <v>6.32434576</v>
      </c>
      <c r="U67" s="18" t="s">
        <v>481</v>
      </c>
      <c r="V67" s="20" t="s">
        <v>481</v>
      </c>
      <c r="W67" s="18" t="s">
        <v>481</v>
      </c>
      <c r="X67" s="20" t="s">
        <v>481</v>
      </c>
      <c r="Y67" s="18" t="s">
        <v>481</v>
      </c>
      <c r="Z67" s="20" t="s">
        <v>481</v>
      </c>
      <c r="AA67" s="18" t="s">
        <v>481</v>
      </c>
      <c r="AB67" s="20" t="s">
        <v>481</v>
      </c>
      <c r="AC67" s="18" t="n">
        <v>317.59913467</v>
      </c>
      <c r="AD67" s="20" t="n">
        <v>10.44839561</v>
      </c>
    </row>
    <row r="68" spans="1:3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c r="AC68" s="21" t="s">
        <v>482</v>
      </c>
      <c r="AD68" s="22" t="s">
        <v>482</v>
      </c>
    </row>
    <row r="69" spans="1:3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c r="AC69" s="21" t="s">
        <v>482</v>
      </c>
      <c r="AD69" s="22" t="s">
        <v>482</v>
      </c>
    </row>
    <row r="70" spans="1:30">
      <c r="A70" s="15" t="s">
        <v>545</v>
      </c>
      <c r="B70" s="17" t="n">
        <v>6036</v>
      </c>
      <c r="C70" s="18">
        <f>(223.0/B70*100)</f>
        <v/>
      </c>
      <c r="D70" s="19" t="n">
        <v>5813</v>
      </c>
      <c r="E70" s="18" t="n">
        <v>521.5791027499999</v>
      </c>
      <c r="F70" s="20" t="n">
        <v>6.00111672</v>
      </c>
      <c r="G70" s="18" t="n">
        <v>508.8130641</v>
      </c>
      <c r="H70" s="20" t="n">
        <v>5.3148816</v>
      </c>
      <c r="I70" s="18" t="n">
        <v>513.07860857</v>
      </c>
      <c r="J70" s="20" t="n">
        <v>8.09556366</v>
      </c>
      <c r="K70" s="18" t="n">
        <v>520.69303201</v>
      </c>
      <c r="L70" s="20" t="n">
        <v>4.01799576</v>
      </c>
      <c r="M70" s="18" t="n">
        <v>520.28124966</v>
      </c>
      <c r="N70" s="20" t="n">
        <v>6.05851648</v>
      </c>
      <c r="O70" s="18" t="n">
        <v>522.13557344</v>
      </c>
      <c r="P70" s="20" t="n">
        <v>6.23895377</v>
      </c>
      <c r="Q70" s="18" t="n">
        <v>517.0169074299999</v>
      </c>
      <c r="R70" s="20" t="n">
        <v>8.83862047</v>
      </c>
      <c r="S70" s="18" t="n">
        <v>501.85716461</v>
      </c>
      <c r="T70" s="20" t="n">
        <v>6.04452983</v>
      </c>
      <c r="U70" s="18" t="s">
        <v>481</v>
      </c>
      <c r="V70" s="20" t="s">
        <v>481</v>
      </c>
      <c r="W70" s="18" t="s">
        <v>481</v>
      </c>
      <c r="X70" s="20" t="s">
        <v>481</v>
      </c>
      <c r="Y70" s="18" t="s">
        <v>481</v>
      </c>
      <c r="Z70" s="20" t="s">
        <v>481</v>
      </c>
      <c r="AA70" s="18" t="s">
        <v>481</v>
      </c>
      <c r="AB70" s="20" t="s">
        <v>481</v>
      </c>
      <c r="AC70" s="18" t="n">
        <v>457.2371246</v>
      </c>
      <c r="AD70" s="20" t="n">
        <v>8.69986031</v>
      </c>
    </row>
    <row r="71" spans="1:3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c r="AC71" s="21" t="s">
        <v>482</v>
      </c>
      <c r="AD71" s="22" t="s">
        <v>482</v>
      </c>
    </row>
    <row r="72" spans="1:3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c r="AC72" s="21" t="s">
        <v>482</v>
      </c>
      <c r="AD72" s="22" t="s">
        <v>482</v>
      </c>
    </row>
    <row r="73" spans="1:3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c r="AC73" s="21" t="s">
        <v>482</v>
      </c>
      <c r="AD73" s="22" t="s">
        <v>482</v>
      </c>
    </row>
    <row r="74" spans="1:3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c r="AC74" s="21" t="s">
        <v>482</v>
      </c>
      <c r="AD74" s="22" t="s">
        <v>482</v>
      </c>
    </row>
    <row r="75" spans="1:3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c r="AC75" s="21" t="s">
        <v>482</v>
      </c>
      <c r="AD75" s="22" t="s">
        <v>482</v>
      </c>
    </row>
    <row r="76" spans="1:3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c r="AC76" s="21" t="s">
        <v>482</v>
      </c>
      <c r="AD76" s="22" t="s">
        <v>482</v>
      </c>
    </row>
    <row r="77" spans="1:3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c r="AC77" s="21" t="s">
        <v>482</v>
      </c>
      <c r="AD77" s="22" t="s">
        <v>482</v>
      </c>
    </row>
    <row r="78" spans="1:3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c r="AC78" s="21" t="s">
        <v>482</v>
      </c>
      <c r="AD78" s="22" t="s">
        <v>482</v>
      </c>
    </row>
    <row customHeight="1" ht="25" r="79" spans="1:3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c r="AC79" s="21" t="s">
        <v>482</v>
      </c>
      <c r="AD79" s="22" t="s">
        <v>482</v>
      </c>
    </row>
    <row r="80" spans="1:3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c r="AC80" s="21" t="s">
        <v>482</v>
      </c>
      <c r="AD80" s="22" t="s">
        <v>482</v>
      </c>
    </row>
    <row r="81" spans="1:3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c r="AC81" s="21" t="s">
        <v>482</v>
      </c>
      <c r="AD81" s="22" t="s">
        <v>482</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row customHeight="1" ht="30" r="97" spans="1:30">
      <c r="A97" s="25" t="s">
        <v>571</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 ref="A97:AD97"/>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760</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494.51684053</v>
      </c>
      <c r="F7" s="20" t="n">
        <v>2.31452849</v>
      </c>
      <c r="G7" s="18" t="n">
        <v>517.02570344</v>
      </c>
      <c r="H7" s="20" t="n">
        <v>2.49191442</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461.22942983</v>
      </c>
      <c r="F9" s="20" t="n">
        <v>5.32656941</v>
      </c>
      <c r="G9" s="18" t="n">
        <v>583.63765543</v>
      </c>
      <c r="H9" s="20" t="n">
        <v>3.01404664</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533.58150296</v>
      </c>
      <c r="F10" s="20" t="n">
        <v>4.86719028</v>
      </c>
      <c r="G10" s="18" t="n">
        <v>534.92069277</v>
      </c>
      <c r="H10" s="20" t="n">
        <v>5.47984995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396.4080511</v>
      </c>
      <c r="F11" s="20" t="n">
        <v>5.50349009</v>
      </c>
      <c r="G11" s="18" t="n">
        <v>439.67037487</v>
      </c>
      <c r="H11" s="20" t="n">
        <v>3.94753232</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473.69552725</v>
      </c>
      <c r="F23" s="20" t="n">
        <v>3.97219012</v>
      </c>
      <c r="G23" s="18" t="n">
        <v>494.2743019</v>
      </c>
      <c r="H23" s="20" t="n">
        <v>3.71515573</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496.56499137</v>
      </c>
      <c r="F29" s="20" t="n">
        <v>4.0397252</v>
      </c>
      <c r="G29" s="18" t="n">
        <v>531.29520811</v>
      </c>
      <c r="H29" s="20" t="n">
        <v>3.97504054</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371.51196916</v>
      </c>
      <c r="F32" s="20" t="n">
        <v>14.17235315</v>
      </c>
      <c r="G32" s="18" t="n">
        <v>487.98781296</v>
      </c>
      <c r="H32" s="20" t="n">
        <v>2.98473574</v>
      </c>
      <c r="I32" s="18" t="s">
        <v>481</v>
      </c>
      <c r="J32" s="20" t="s">
        <v>481</v>
      </c>
      <c r="K32" s="18" t="s">
        <v>481</v>
      </c>
      <c r="L32" s="20" t="s">
        <v>481</v>
      </c>
      <c r="M32" s="18" t="s">
        <v>481</v>
      </c>
      <c r="N32" s="20" t="s">
        <v>481</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422.79573618</v>
      </c>
      <c r="F34" s="20" t="n">
        <v>8.840678909999999</v>
      </c>
      <c r="G34" s="18" t="n">
        <v>451.77490216</v>
      </c>
      <c r="H34" s="20" t="n">
        <v>4.25118537</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436.80476535</v>
      </c>
      <c r="F36" s="20" t="n">
        <v>4.41754359</v>
      </c>
      <c r="G36" s="18" t="n">
        <v>483.56633889</v>
      </c>
      <c r="H36" s="20" t="n">
        <v>3.45455435</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493.58321747</v>
      </c>
      <c r="F41" s="20" t="n">
        <v>3.66760901</v>
      </c>
      <c r="G41" s="18" t="n">
        <v>462.64139031</v>
      </c>
      <c r="H41" s="20" t="n">
        <v>10.29583068</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353.66488682</v>
      </c>
      <c r="F46" s="20" t="n">
        <v>4.17865619</v>
      </c>
      <c r="G46" s="18" t="n">
        <v>412.00428783</v>
      </c>
      <c r="H46" s="20" t="n">
        <v>4.2345637</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518.65783369</v>
      </c>
      <c r="F48" s="20" t="n">
        <v>6.16656735</v>
      </c>
      <c r="G48" s="18" t="n">
        <v>577.86837211</v>
      </c>
      <c r="H48" s="20" t="n">
        <v>6.58305456</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360.50434747</v>
      </c>
      <c r="F61" s="20" t="n">
        <v>6.83515237</v>
      </c>
      <c r="G61" s="18" t="n">
        <v>456.5171748</v>
      </c>
      <c r="H61" s="20" t="n">
        <v>2.98635859</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401.05634033</v>
      </c>
      <c r="F67" s="20" t="n">
        <v>3.99007583</v>
      </c>
      <c r="G67" s="18" t="n">
        <v>416.28423235</v>
      </c>
      <c r="H67" s="20" t="n">
        <v>3.97317198</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470.91260676</v>
      </c>
      <c r="F70" s="20" t="n">
        <v>7.1238991</v>
      </c>
      <c r="G70" s="18" t="n">
        <v>517.33305732</v>
      </c>
      <c r="H70" s="20" t="n">
        <v>3.33568583</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763</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498.86244482</v>
      </c>
      <c r="F7" s="20" t="n">
        <v>2.20230253</v>
      </c>
      <c r="G7" s="18" t="n">
        <v>522.01464705</v>
      </c>
      <c r="H7" s="20" t="n">
        <v>2.67675796</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507.01081463</v>
      </c>
      <c r="F9" s="20" t="n">
        <v>3.82557013</v>
      </c>
      <c r="G9" s="18" t="n">
        <v>587.8432255500001</v>
      </c>
      <c r="H9" s="20" t="n">
        <v>3.18778546</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533.99751009</v>
      </c>
      <c r="F10" s="20" t="n">
        <v>4.26257382</v>
      </c>
      <c r="G10" s="18" t="n">
        <v>535.5012182</v>
      </c>
      <c r="H10" s="20" t="n">
        <v>7.96050841</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396.41923701</v>
      </c>
      <c r="F11" s="20" t="n">
        <v>4.96879047</v>
      </c>
      <c r="G11" s="18" t="n">
        <v>459.34120251</v>
      </c>
      <c r="H11" s="20" t="n">
        <v>3.66143097</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472.38544972</v>
      </c>
      <c r="F23" s="20" t="n">
        <v>3.73443392</v>
      </c>
      <c r="G23" s="18" t="n">
        <v>495.31649841</v>
      </c>
      <c r="H23" s="20" t="n">
        <v>3.56615683</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482.97107806</v>
      </c>
      <c r="F29" s="20" t="n">
        <v>5.11639978</v>
      </c>
      <c r="G29" s="18" t="n">
        <v>534.57010876</v>
      </c>
      <c r="H29" s="20" t="n">
        <v>3.19240287</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459.96824544</v>
      </c>
      <c r="F32" s="20" t="n">
        <v>3.65648221</v>
      </c>
      <c r="G32" s="18" t="n">
        <v>498.78625268</v>
      </c>
      <c r="H32" s="20" t="n">
        <v>3.30442483</v>
      </c>
      <c r="I32" s="18" t="s">
        <v>481</v>
      </c>
      <c r="J32" s="20" t="s">
        <v>481</v>
      </c>
      <c r="K32" s="18" t="s">
        <v>481</v>
      </c>
      <c r="L32" s="20" t="s">
        <v>481</v>
      </c>
      <c r="M32" s="18" t="s">
        <v>481</v>
      </c>
      <c r="N32" s="20" t="s">
        <v>481</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407.1864858</v>
      </c>
      <c r="F34" s="20" t="n">
        <v>5.35539681</v>
      </c>
      <c r="G34" s="18" t="n">
        <v>471.07817551</v>
      </c>
      <c r="H34" s="20" t="n">
        <v>4.12346201</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441.20154555</v>
      </c>
      <c r="F36" s="20" t="n">
        <v>3.78891803</v>
      </c>
      <c r="G36" s="18" t="n">
        <v>492.26493663</v>
      </c>
      <c r="H36" s="20" t="n">
        <v>3.34972946</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493.89873131</v>
      </c>
      <c r="F41" s="20" t="n">
        <v>3.97767424</v>
      </c>
      <c r="G41" s="18" t="n">
        <v>460.87217985</v>
      </c>
      <c r="H41" s="20" t="n">
        <v>7.11896652</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366.8784911</v>
      </c>
      <c r="F46" s="20" t="n">
        <v>3.62629411</v>
      </c>
      <c r="G46" s="18" t="n">
        <v>445.20582739</v>
      </c>
      <c r="H46" s="20" t="n">
        <v>4.79021466</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532.27017642</v>
      </c>
      <c r="F48" s="20" t="n">
        <v>5.94021107</v>
      </c>
      <c r="G48" s="18" t="n">
        <v>589.93600745</v>
      </c>
      <c r="H48" s="20" t="n">
        <v>6.28652221</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415.83030327</v>
      </c>
      <c r="F61" s="20" t="n">
        <v>4.44466606</v>
      </c>
      <c r="G61" s="18" t="n">
        <v>471.24209299</v>
      </c>
      <c r="H61" s="20" t="n">
        <v>3.39298424</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407.57024468</v>
      </c>
      <c r="F67" s="20" t="n">
        <v>3.572671</v>
      </c>
      <c r="G67" s="18" t="n">
        <v>418.41519759</v>
      </c>
      <c r="H67" s="20" t="n">
        <v>5.12248817</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493.54306101</v>
      </c>
      <c r="F70" s="20" t="n">
        <v>4.43507853</v>
      </c>
      <c r="G70" s="18" t="n">
        <v>520.2839325800001</v>
      </c>
      <c r="H70" s="20" t="n">
        <v>3.23131838</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764</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489.01448499</v>
      </c>
      <c r="F7" s="20" t="n">
        <v>2.64546902</v>
      </c>
      <c r="G7" s="18" t="n">
        <v>519.42500302</v>
      </c>
      <c r="H7" s="20" t="n">
        <v>2.43877369</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466.53540437</v>
      </c>
      <c r="F9" s="20" t="n">
        <v>4.9284298</v>
      </c>
      <c r="G9" s="18" t="n">
        <v>586.06420987</v>
      </c>
      <c r="H9" s="20" t="n">
        <v>3.13145444</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534.48844333</v>
      </c>
      <c r="F10" s="20" t="n">
        <v>5.70369325</v>
      </c>
      <c r="G10" s="18" t="n">
        <v>534.24910306</v>
      </c>
      <c r="H10" s="20" t="n">
        <v>5.25208635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388.67662674</v>
      </c>
      <c r="F11" s="20" t="n">
        <v>5.38120791</v>
      </c>
      <c r="G11" s="18" t="n">
        <v>441.88165906</v>
      </c>
      <c r="H11" s="20" t="n">
        <v>3.99313323</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465.85788956</v>
      </c>
      <c r="F23" s="20" t="n">
        <v>4.80447677</v>
      </c>
      <c r="G23" s="18" t="n">
        <v>492.47812527</v>
      </c>
      <c r="H23" s="20" t="n">
        <v>3.00783429</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489.32209717</v>
      </c>
      <c r="F29" s="20" t="n">
        <v>4.24889523</v>
      </c>
      <c r="G29" s="18" t="n">
        <v>539.51672128</v>
      </c>
      <c r="H29" s="20" t="n">
        <v>3.68133131</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375.17571383</v>
      </c>
      <c r="F32" s="20" t="n">
        <v>12.65634167</v>
      </c>
      <c r="G32" s="18" t="n">
        <v>488.29708349</v>
      </c>
      <c r="H32" s="20" t="n">
        <v>2.98622511</v>
      </c>
      <c r="I32" s="18" t="s">
        <v>481</v>
      </c>
      <c r="J32" s="20" t="s">
        <v>481</v>
      </c>
      <c r="K32" s="18" t="s">
        <v>481</v>
      </c>
      <c r="L32" s="20" t="s">
        <v>481</v>
      </c>
      <c r="M32" s="18" t="s">
        <v>481</v>
      </c>
      <c r="N32" s="20" t="s">
        <v>481</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414.1619294</v>
      </c>
      <c r="F34" s="20" t="n">
        <v>7.72469197</v>
      </c>
      <c r="G34" s="18" t="n">
        <v>457.42251604</v>
      </c>
      <c r="H34" s="20" t="n">
        <v>4.45850914</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436.37107702</v>
      </c>
      <c r="F36" s="20" t="n">
        <v>4.87234954</v>
      </c>
      <c r="G36" s="18" t="n">
        <v>485.61786534</v>
      </c>
      <c r="H36" s="20" t="n">
        <v>3.46600637</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472.54804438</v>
      </c>
      <c r="F41" s="20" t="n">
        <v>4.19913886</v>
      </c>
      <c r="G41" s="18" t="n">
        <v>511.32315311</v>
      </c>
      <c r="H41" s="20" t="n">
        <v>5.19293662</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346.67111913</v>
      </c>
      <c r="F46" s="20" t="n">
        <v>4.10728582</v>
      </c>
      <c r="G46" s="18" t="n">
        <v>416.99644372</v>
      </c>
      <c r="H46" s="20" t="n">
        <v>4.2221237</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513.01474835</v>
      </c>
      <c r="F48" s="20" t="n">
        <v>6.40484212</v>
      </c>
      <c r="G48" s="18" t="n">
        <v>580.76085819</v>
      </c>
      <c r="H48" s="20" t="n">
        <v>6.73199609</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361.90579888</v>
      </c>
      <c r="F61" s="20" t="n">
        <v>6.98481084</v>
      </c>
      <c r="G61" s="18" t="n">
        <v>457.47378054</v>
      </c>
      <c r="H61" s="20" t="n">
        <v>2.8737719</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411.37426657</v>
      </c>
      <c r="F67" s="20" t="n">
        <v>4.01679783</v>
      </c>
      <c r="G67" s="18" t="n">
        <v>409.17536873</v>
      </c>
      <c r="H67" s="20" t="n">
        <v>4.56001297</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470.80751338</v>
      </c>
      <c r="F70" s="20" t="n">
        <v>7.20380369</v>
      </c>
      <c r="G70" s="18" t="n">
        <v>517.67522561</v>
      </c>
      <c r="H70" s="20" t="n">
        <v>3.32421904</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765</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495.83606603</v>
      </c>
      <c r="F7" s="20" t="n">
        <v>2.35299824</v>
      </c>
      <c r="G7" s="18" t="n">
        <v>526.060805</v>
      </c>
      <c r="H7" s="20" t="n">
        <v>2.62212848</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508.26407971</v>
      </c>
      <c r="F9" s="20" t="n">
        <v>3.81812292</v>
      </c>
      <c r="G9" s="18" t="n">
        <v>588.79915461</v>
      </c>
      <c r="H9" s="20" t="n">
        <v>3.18175345</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531.45252476</v>
      </c>
      <c r="F10" s="20" t="n">
        <v>4.22159672</v>
      </c>
      <c r="G10" s="18" t="n">
        <v>541.57840931</v>
      </c>
      <c r="H10" s="20" t="n">
        <v>7.91982488</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398.10588209</v>
      </c>
      <c r="F11" s="20" t="n">
        <v>5.06118578</v>
      </c>
      <c r="G11" s="18" t="n">
        <v>458.37067795</v>
      </c>
      <c r="H11" s="20" t="n">
        <v>3.71395906</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466.41057193</v>
      </c>
      <c r="F23" s="20" t="n">
        <v>3.62909139</v>
      </c>
      <c r="G23" s="18" t="n">
        <v>509.31939636</v>
      </c>
      <c r="H23" s="20" t="n">
        <v>3.64904901</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489.73844129</v>
      </c>
      <c r="F29" s="20" t="n">
        <v>4.65173324</v>
      </c>
      <c r="G29" s="18" t="n">
        <v>536.7339334</v>
      </c>
      <c r="H29" s="20" t="n">
        <v>3.52133246</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460.76179134</v>
      </c>
      <c r="F32" s="20" t="n">
        <v>3.53326088</v>
      </c>
      <c r="G32" s="18" t="n">
        <v>498.28285456</v>
      </c>
      <c r="H32" s="20" t="n">
        <v>3.3046929</v>
      </c>
      <c r="I32" s="18" t="s">
        <v>481</v>
      </c>
      <c r="J32" s="20" t="s">
        <v>481</v>
      </c>
      <c r="K32" s="18" t="s">
        <v>481</v>
      </c>
      <c r="L32" s="20" t="s">
        <v>481</v>
      </c>
      <c r="M32" s="18" t="s">
        <v>481</v>
      </c>
      <c r="N32" s="20" t="s">
        <v>481</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407.4865147</v>
      </c>
      <c r="F34" s="20" t="n">
        <v>5.91310317</v>
      </c>
      <c r="G34" s="18" t="n">
        <v>468.34195549</v>
      </c>
      <c r="H34" s="20" t="n">
        <v>4.23251217</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434.1749729</v>
      </c>
      <c r="F36" s="20" t="n">
        <v>4.11993026</v>
      </c>
      <c r="G36" s="18" t="n">
        <v>495.78733845</v>
      </c>
      <c r="H36" s="20" t="n">
        <v>3.42537054</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486.58243959</v>
      </c>
      <c r="F41" s="20" t="n">
        <v>3.81293924</v>
      </c>
      <c r="G41" s="18" t="n">
        <v>503.24294604</v>
      </c>
      <c r="H41" s="20" t="n">
        <v>7.41680518</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366.38228403</v>
      </c>
      <c r="F46" s="20" t="n">
        <v>3.61737446</v>
      </c>
      <c r="G46" s="18" t="n">
        <v>449.98251475</v>
      </c>
      <c r="H46" s="20" t="n">
        <v>4.85243364</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536.38789033</v>
      </c>
      <c r="F48" s="20" t="n">
        <v>5.19911351</v>
      </c>
      <c r="G48" s="18" t="n">
        <v>611.80876891</v>
      </c>
      <c r="H48" s="20" t="n">
        <v>7.40758995</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417.10876284</v>
      </c>
      <c r="F61" s="20" t="n">
        <v>4.13746116</v>
      </c>
      <c r="G61" s="18" t="n">
        <v>471.67531992</v>
      </c>
      <c r="H61" s="20" t="n">
        <v>3.4829061</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386.58687602</v>
      </c>
      <c r="F67" s="20" t="n">
        <v>4.08487129</v>
      </c>
      <c r="G67" s="18" t="n">
        <v>436.32361576</v>
      </c>
      <c r="H67" s="20" t="n">
        <v>3.89142981</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493.41244536</v>
      </c>
      <c r="F70" s="20" t="n">
        <v>4.11774056</v>
      </c>
      <c r="G70" s="18" t="n">
        <v>522.10888768</v>
      </c>
      <c r="H70" s="20" t="n">
        <v>3.29701385</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766</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490.39850631</v>
      </c>
      <c r="F7" s="20" t="n">
        <v>2.64567448</v>
      </c>
      <c r="G7" s="18" t="n">
        <v>518.31549864</v>
      </c>
      <c r="H7" s="20" t="n">
        <v>2.21788639</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478.77602147</v>
      </c>
      <c r="F9" s="20" t="n">
        <v>5.04134186</v>
      </c>
      <c r="G9" s="18" t="n">
        <v>584.91926718</v>
      </c>
      <c r="H9" s="20" t="n">
        <v>3.10660147</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532.73687409</v>
      </c>
      <c r="F10" s="20" t="n">
        <v>5.22126592</v>
      </c>
      <c r="G10" s="18" t="n">
        <v>535.25546554</v>
      </c>
      <c r="H10" s="20" t="n">
        <v>5.54176115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390.38956346</v>
      </c>
      <c r="F11" s="20" t="n">
        <v>5.61273861</v>
      </c>
      <c r="G11" s="18" t="n">
        <v>442.20807076</v>
      </c>
      <c r="H11" s="20" t="n">
        <v>4.05046164</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451.46406362</v>
      </c>
      <c r="F23" s="20" t="n">
        <v>4.79171144</v>
      </c>
      <c r="G23" s="18" t="n">
        <v>497.82448677</v>
      </c>
      <c r="H23" s="20" t="n">
        <v>2.7941182</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521.27477273</v>
      </c>
      <c r="F29" s="20" t="n">
        <v>5.03563177</v>
      </c>
      <c r="G29" s="18" t="n">
        <v>510.50772456</v>
      </c>
      <c r="H29" s="20" t="n">
        <v>3.38366618</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382.2320087</v>
      </c>
      <c r="F32" s="20" t="n">
        <v>13.69257312</v>
      </c>
      <c r="G32" s="18" t="n">
        <v>488.35063747</v>
      </c>
      <c r="H32" s="20" t="n">
        <v>2.95837981</v>
      </c>
      <c r="I32" s="18" t="s">
        <v>481</v>
      </c>
      <c r="J32" s="20" t="s">
        <v>481</v>
      </c>
      <c r="K32" s="18" t="s">
        <v>481</v>
      </c>
      <c r="L32" s="20" t="s">
        <v>481</v>
      </c>
      <c r="M32" s="18" t="s">
        <v>481</v>
      </c>
      <c r="N32" s="20" t="s">
        <v>481</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408.47929008</v>
      </c>
      <c r="F34" s="20" t="n">
        <v>8.019814970000001</v>
      </c>
      <c r="G34" s="18" t="n">
        <v>459.32782768</v>
      </c>
      <c r="H34" s="20" t="n">
        <v>4.47873569</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449.49860298</v>
      </c>
      <c r="F36" s="20" t="n">
        <v>4.00584473</v>
      </c>
      <c r="G36" s="18" t="n">
        <v>480.08679724</v>
      </c>
      <c r="H36" s="20" t="n">
        <v>3.53774033</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501.95870255</v>
      </c>
      <c r="F41" s="20" t="n">
        <v>5.05810338</v>
      </c>
      <c r="G41" s="18" t="n">
        <v>467.44955961</v>
      </c>
      <c r="H41" s="20" t="n">
        <v>4.64569874</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347.04895106</v>
      </c>
      <c r="F46" s="20" t="n">
        <v>4.43926112</v>
      </c>
      <c r="G46" s="18" t="n">
        <v>419.39758597</v>
      </c>
      <c r="H46" s="20" t="n">
        <v>4.13079119</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555.92610511</v>
      </c>
      <c r="F48" s="20" t="n">
        <v>5.4935841</v>
      </c>
      <c r="G48" s="18" t="n">
        <v>579.81886607</v>
      </c>
      <c r="H48" s="20" t="n">
        <v>9.893705300000001</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368.79602318</v>
      </c>
      <c r="F61" s="20" t="n">
        <v>6.62045923</v>
      </c>
      <c r="G61" s="18" t="n">
        <v>457.79628227</v>
      </c>
      <c r="H61" s="20" t="n">
        <v>2.89604512</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396.60444036</v>
      </c>
      <c r="F67" s="20" t="n">
        <v>3.81965091</v>
      </c>
      <c r="G67" s="18" t="n">
        <v>422.14047594</v>
      </c>
      <c r="H67" s="20" t="n">
        <v>3.91182752</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471.97599832</v>
      </c>
      <c r="F70" s="20" t="n">
        <v>7.0482199</v>
      </c>
      <c r="G70" s="18" t="n">
        <v>517.9366519</v>
      </c>
      <c r="H70" s="20" t="n">
        <v>3.32331153</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767</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496.10998945</v>
      </c>
      <c r="F7" s="20" t="n">
        <v>2.3269512</v>
      </c>
      <c r="G7" s="18" t="n">
        <v>524.87881358</v>
      </c>
      <c r="H7" s="20" t="n">
        <v>2.40235917</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509.88314646</v>
      </c>
      <c r="F9" s="20" t="n">
        <v>4.02049899</v>
      </c>
      <c r="G9" s="18" t="n">
        <v>581.74115382</v>
      </c>
      <c r="H9" s="20" t="n">
        <v>3.11959791</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531.61232562</v>
      </c>
      <c r="F10" s="20" t="n">
        <v>4.2851694</v>
      </c>
      <c r="G10" s="18" t="n">
        <v>541.64641159</v>
      </c>
      <c r="H10" s="20" t="n">
        <v>7.66690173</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398.8835383</v>
      </c>
      <c r="F11" s="20" t="n">
        <v>4.98243166</v>
      </c>
      <c r="G11" s="18" t="n">
        <v>457.9468438</v>
      </c>
      <c r="H11" s="20" t="n">
        <v>3.67495489</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481.00861819</v>
      </c>
      <c r="F23" s="20" t="n">
        <v>3.04725069</v>
      </c>
      <c r="G23" s="18" t="n">
        <v>499.86110272</v>
      </c>
      <c r="H23" s="20" t="n">
        <v>4.50316636</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503.67441754</v>
      </c>
      <c r="F29" s="20" t="n">
        <v>4.79341203</v>
      </c>
      <c r="G29" s="18" t="n">
        <v>522.61564705</v>
      </c>
      <c r="H29" s="20" t="n">
        <v>3.77531578</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460.89820528</v>
      </c>
      <c r="F32" s="20" t="n">
        <v>3.68402446</v>
      </c>
      <c r="G32" s="18" t="n">
        <v>498.25872777</v>
      </c>
      <c r="H32" s="20" t="n">
        <v>3.28401834</v>
      </c>
      <c r="I32" s="18" t="s">
        <v>481</v>
      </c>
      <c r="J32" s="20" t="s">
        <v>481</v>
      </c>
      <c r="K32" s="18" t="s">
        <v>481</v>
      </c>
      <c r="L32" s="20" t="s">
        <v>481</v>
      </c>
      <c r="M32" s="18" t="s">
        <v>481</v>
      </c>
      <c r="N32" s="20" t="s">
        <v>481</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411.91624</v>
      </c>
      <c r="F34" s="20" t="n">
        <v>5.97462305</v>
      </c>
      <c r="G34" s="18" t="n">
        <v>467.46938327</v>
      </c>
      <c r="H34" s="20" t="n">
        <v>4.32906375</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433.35128992</v>
      </c>
      <c r="F36" s="20" t="n">
        <v>3.88404045</v>
      </c>
      <c r="G36" s="18" t="n">
        <v>493.94289677</v>
      </c>
      <c r="H36" s="20" t="n">
        <v>3.32158951</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469.40059997</v>
      </c>
      <c r="F41" s="20" t="n">
        <v>4.40287044</v>
      </c>
      <c r="G41" s="18" t="n">
        <v>512.00562546</v>
      </c>
      <c r="H41" s="20" t="n">
        <v>4.85795495</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370.63493977</v>
      </c>
      <c r="F46" s="20" t="n">
        <v>3.5561212</v>
      </c>
      <c r="G46" s="18" t="n">
        <v>450.1034208</v>
      </c>
      <c r="H46" s="20" t="n">
        <v>5.09167922</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557.15643246</v>
      </c>
      <c r="F48" s="20" t="n">
        <v>5.72387595</v>
      </c>
      <c r="G48" s="18" t="n">
        <v>571.3974835400001</v>
      </c>
      <c r="H48" s="20" t="n">
        <v>6.84414984</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417.7655684</v>
      </c>
      <c r="F61" s="20" t="n">
        <v>4.31718721</v>
      </c>
      <c r="G61" s="18" t="n">
        <v>471.23328332</v>
      </c>
      <c r="H61" s="20" t="n">
        <v>3.35760561</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398.00854143</v>
      </c>
      <c r="F67" s="20" t="n">
        <v>3.66677342</v>
      </c>
      <c r="G67" s="18" t="n">
        <v>436.91131503</v>
      </c>
      <c r="H67" s="20" t="n">
        <v>4.17291217</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493.85104309</v>
      </c>
      <c r="F70" s="20" t="n">
        <v>4.37756036</v>
      </c>
      <c r="G70" s="18" t="n">
        <v>520.61505791</v>
      </c>
      <c r="H70" s="20" t="n">
        <v>3.20444317</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768</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508.94554152</v>
      </c>
      <c r="F7" s="20" t="n">
        <v>2.1713986</v>
      </c>
      <c r="G7" s="18" t="n">
        <v>496.1252124</v>
      </c>
      <c r="H7" s="20" t="n">
        <v>3.04555753</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(0.0/B9*100)</f>
        <v/>
      </c>
      <c r="D9" s="19" t="n">
        <v>5675</v>
      </c>
      <c r="E9" s="18" t="s">
        <v>481</v>
      </c>
      <c r="F9" s="20" t="s">
        <v>481</v>
      </c>
      <c r="G9" s="18" t="s">
        <v>481</v>
      </c>
      <c r="H9" s="20" t="s">
        <v>481</v>
      </c>
      <c r="I9" s="18" t="s">
        <v>481</v>
      </c>
      <c r="J9" s="20" t="s">
        <v>481</v>
      </c>
      <c r="K9" s="18" t="s">
        <v>481</v>
      </c>
      <c r="L9" s="20" t="s">
        <v>481</v>
      </c>
      <c r="M9" s="18" t="n">
        <v>540.77926452</v>
      </c>
      <c r="N9" s="20" t="n">
        <v>2.95438591</v>
      </c>
      <c r="O9" s="18" t="s">
        <v>481</v>
      </c>
      <c r="P9" s="20" t="s">
        <v>481</v>
      </c>
      <c r="Q9" s="18" t="s">
        <v>481</v>
      </c>
      <c r="R9" s="20" t="s">
        <v>481</v>
      </c>
    </row>
    <row r="10" spans="1:18">
      <c r="A10" s="15" t="s">
        <v>485</v>
      </c>
      <c r="B10" s="17" t="n">
        <v>13082</v>
      </c>
      <c r="C10" s="18">
        <f>(332.0/B10*100)</f>
        <v/>
      </c>
      <c r="D10" s="19" t="n">
        <v>12750</v>
      </c>
      <c r="E10" s="18" t="n">
        <v>539.52294506</v>
      </c>
      <c r="F10" s="20" t="n">
        <v>4.41437234</v>
      </c>
      <c r="G10" s="18" t="n">
        <v>523.62064149</v>
      </c>
      <c r="H10" s="20" t="n">
        <v>7.17861923</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438.26259447</v>
      </c>
      <c r="F11" s="20" t="n">
        <v>4.01798157</v>
      </c>
      <c r="G11" s="18" t="n">
        <v>412.69221343</v>
      </c>
      <c r="H11" s="20" t="n">
        <v>5.67771275</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491.83030645</v>
      </c>
      <c r="F23" s="20" t="n">
        <v>3.01978631</v>
      </c>
      <c r="G23" s="18" t="n">
        <v>471.19571451</v>
      </c>
      <c r="H23" s="20" t="n">
        <v>4.17612478</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509.25698594</v>
      </c>
      <c r="N29" s="20" t="n">
        <v>3.32415333</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485.36419132</v>
      </c>
      <c r="N32" s="20" t="n">
        <v>2.96516902</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445.19299771</v>
      </c>
      <c r="N34" s="20" t="n">
        <v>4.53472283</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468.22537018</v>
      </c>
      <c r="F36" s="20" t="n">
        <v>3.31923769</v>
      </c>
      <c r="G36" s="18" t="n">
        <v>471.04852456</v>
      </c>
      <c r="H36" s="20" t="n">
        <v>4.26325953</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493.90238484</v>
      </c>
      <c r="F41" s="20" t="n">
        <v>3.6392994</v>
      </c>
      <c r="G41" s="18" t="n">
        <v>441.16940714</v>
      </c>
      <c r="H41" s="20" t="n">
        <v>9.12626867</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393.15930993</v>
      </c>
      <c r="F46" s="20" t="n">
        <v>4.16435911</v>
      </c>
      <c r="G46" s="18" t="n">
        <v>399.63894208</v>
      </c>
      <c r="H46" s="20" t="n">
        <v>5.26019177</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564.04695441</v>
      </c>
      <c r="F48" s="20" t="n">
        <v>5.28182765</v>
      </c>
      <c r="G48" s="18" t="n">
        <v>571.79013291</v>
      </c>
      <c r="H48" s="20" t="n">
        <v>10.87674762</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454.0667197</v>
      </c>
      <c r="F61" s="20" t="n">
        <v>3.00341027</v>
      </c>
      <c r="G61" s="18" t="n">
        <v>399.16808996</v>
      </c>
      <c r="H61" s="20" t="n">
        <v>6.94678558</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416.06020602</v>
      </c>
      <c r="F67" s="20" t="n">
        <v>3.33398168</v>
      </c>
      <c r="G67" s="18" t="n">
        <v>394.53415914</v>
      </c>
      <c r="H67" s="20" t="n">
        <v>4.97735682</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516.33501232</v>
      </c>
      <c r="F70" s="20" t="n">
        <v>3.40590373</v>
      </c>
      <c r="G70" s="18" t="n">
        <v>474.71128848</v>
      </c>
      <c r="H70" s="20" t="n">
        <v>7.8308921</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769</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502.07673417</v>
      </c>
      <c r="F7" s="20" t="n">
        <v>2.12569823</v>
      </c>
      <c r="G7" s="18" t="n">
        <v>511.54686707</v>
      </c>
      <c r="H7" s="20" t="n">
        <v>2.54072855</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(0.0/B9*100)</f>
        <v/>
      </c>
      <c r="D9" s="19" t="n">
        <v>5675</v>
      </c>
      <c r="E9" s="18" t="s">
        <v>481</v>
      </c>
      <c r="F9" s="20" t="s">
        <v>481</v>
      </c>
      <c r="G9" s="18" t="s">
        <v>481</v>
      </c>
      <c r="H9" s="20" t="s">
        <v>481</v>
      </c>
      <c r="I9" s="18" t="s">
        <v>481</v>
      </c>
      <c r="J9" s="20" t="s">
        <v>481</v>
      </c>
      <c r="K9" s="18" t="s">
        <v>481</v>
      </c>
      <c r="L9" s="20" t="s">
        <v>481</v>
      </c>
      <c r="M9" s="18" t="n">
        <v>540.77926452</v>
      </c>
      <c r="N9" s="20" t="n">
        <v>2.95438591</v>
      </c>
      <c r="O9" s="18" t="s">
        <v>481</v>
      </c>
      <c r="P9" s="20" t="s">
        <v>481</v>
      </c>
      <c r="Q9" s="18" t="s">
        <v>481</v>
      </c>
      <c r="R9" s="20" t="s">
        <v>481</v>
      </c>
    </row>
    <row r="10" spans="1:18">
      <c r="A10" s="15" t="s">
        <v>485</v>
      </c>
      <c r="B10" s="17" t="n">
        <v>13082</v>
      </c>
      <c r="C10" s="18">
        <f>(332.0/B10*100)</f>
        <v/>
      </c>
      <c r="D10" s="19" t="n">
        <v>12750</v>
      </c>
      <c r="E10" s="18" t="n">
        <v>530.34563193</v>
      </c>
      <c r="F10" s="20" t="n">
        <v>4.45234696</v>
      </c>
      <c r="G10" s="18" t="n">
        <v>540.86456849</v>
      </c>
      <c r="H10" s="20" t="n">
        <v>5.97599782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436.46764941</v>
      </c>
      <c r="F11" s="20" t="n">
        <v>3.95205613</v>
      </c>
      <c r="G11" s="18" t="n">
        <v>425.88685731</v>
      </c>
      <c r="H11" s="20" t="n">
        <v>4.61307467</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462.84154708</v>
      </c>
      <c r="F23" s="20" t="n">
        <v>4.62058212</v>
      </c>
      <c r="G23" s="18" t="n">
        <v>494.28853194</v>
      </c>
      <c r="H23" s="20" t="n">
        <v>2.93714338</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509.25698594</v>
      </c>
      <c r="N29" s="20" t="n">
        <v>3.32415333</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485.36419132</v>
      </c>
      <c r="N32" s="20" t="n">
        <v>2.96516902</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445.19299771</v>
      </c>
      <c r="N34" s="20" t="n">
        <v>4.53472283</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466.72323555</v>
      </c>
      <c r="F36" s="20" t="n">
        <v>3.72683745</v>
      </c>
      <c r="G36" s="18" t="n">
        <v>471.72507495</v>
      </c>
      <c r="H36" s="20" t="n">
        <v>3.73721567</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491.75296039</v>
      </c>
      <c r="F41" s="20" t="n">
        <v>4.06547695</v>
      </c>
      <c r="G41" s="18" t="n">
        <v>478.49926584</v>
      </c>
      <c r="H41" s="20" t="n">
        <v>5.27822507</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389.49185597</v>
      </c>
      <c r="F46" s="20" t="n">
        <v>4.00374627</v>
      </c>
      <c r="G46" s="18" t="n">
        <v>422.81633892</v>
      </c>
      <c r="H46" s="20" t="n">
        <v>5.11704394</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564.3444263</v>
      </c>
      <c r="F48" s="20" t="n">
        <v>6.03193155</v>
      </c>
      <c r="G48" s="18" t="n">
        <v>568.53063143</v>
      </c>
      <c r="H48" s="20" t="n">
        <v>6.77177618</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453.43529807</v>
      </c>
      <c r="F61" s="20" t="n">
        <v>3.24627307</v>
      </c>
      <c r="G61" s="18" t="n">
        <v>415.94202613</v>
      </c>
      <c r="H61" s="20" t="n">
        <v>6.74776348</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407.54548389</v>
      </c>
      <c r="F67" s="20" t="n">
        <v>3.60914299</v>
      </c>
      <c r="G67" s="18" t="n">
        <v>419.44774116</v>
      </c>
      <c r="H67" s="20" t="n">
        <v>4.61069525</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516.4911416800001</v>
      </c>
      <c r="F70" s="20" t="n">
        <v>3.39286698</v>
      </c>
      <c r="G70" s="18" t="n">
        <v>486.19607159</v>
      </c>
      <c r="H70" s="20" t="n">
        <v>6.44549535</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770</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508.44937929</v>
      </c>
      <c r="F7" s="20" t="n">
        <v>1.99767245</v>
      </c>
      <c r="G7" s="18" t="n">
        <v>496.50846719</v>
      </c>
      <c r="H7" s="20" t="n">
        <v>3.26222472</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512.20448531</v>
      </c>
      <c r="F9" s="20" t="n">
        <v>5.48388612</v>
      </c>
      <c r="G9" s="18" t="n">
        <v>567.64565048</v>
      </c>
      <c r="H9" s="20" t="n">
        <v>3.15307767</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545.01077768</v>
      </c>
      <c r="F10" s="20" t="n">
        <v>4.37107963</v>
      </c>
      <c r="G10" s="18" t="n">
        <v>506.77825105</v>
      </c>
      <c r="H10" s="20" t="n">
        <v>6.46294266</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414.72369265</v>
      </c>
      <c r="F11" s="20" t="n">
        <v>4.6343518</v>
      </c>
      <c r="G11" s="18" t="n">
        <v>442.41378391</v>
      </c>
      <c r="H11" s="20" t="n">
        <v>3.89842936</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486.58318939</v>
      </c>
      <c r="F23" s="20" t="n">
        <v>3.23839644</v>
      </c>
      <c r="G23" s="18" t="n">
        <v>480.2672142</v>
      </c>
      <c r="H23" s="20" t="n">
        <v>4.55483185</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517.34450247</v>
      </c>
      <c r="F29" s="20" t="n">
        <v>3.24124061</v>
      </c>
      <c r="G29" s="18" t="n">
        <v>496.93711235</v>
      </c>
      <c r="H29" s="20" t="n">
        <v>7.98010098</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485.36419132</v>
      </c>
      <c r="N32" s="20" t="n">
        <v>2.96516902</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455.83733749</v>
      </c>
      <c r="F34" s="20" t="n">
        <v>4.13696716</v>
      </c>
      <c r="G34" s="18" t="n">
        <v>409.57201107</v>
      </c>
      <c r="H34" s="20" t="n">
        <v>6.38199271</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480.55729259</v>
      </c>
      <c r="F36" s="20" t="n">
        <v>3.66613242</v>
      </c>
      <c r="G36" s="18" t="n">
        <v>452.49844311</v>
      </c>
      <c r="H36" s="20" t="n">
        <v>4.20686584</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490.57917966</v>
      </c>
      <c r="F41" s="20" t="n">
        <v>3.43547095</v>
      </c>
      <c r="G41" s="18" t="n">
        <v>471.95972909</v>
      </c>
      <c r="H41" s="20" t="n">
        <v>11.01099443</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393.81040271</v>
      </c>
      <c r="F46" s="20" t="n">
        <v>3.78497681</v>
      </c>
      <c r="G46" s="18" t="n">
        <v>399.48085352</v>
      </c>
      <c r="H46" s="20" t="n">
        <v>5.56066769</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548.87219849</v>
      </c>
      <c r="F48" s="20" t="n">
        <v>5.38142115</v>
      </c>
      <c r="G48" s="18" t="n">
        <v>586.57794501</v>
      </c>
      <c r="H48" s="20" t="n">
        <v>9.08640016</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371.87988341</v>
      </c>
      <c r="F61" s="20" t="n">
        <v>5.88262711</v>
      </c>
      <c r="G61" s="18" t="n">
        <v>460.65212887</v>
      </c>
      <c r="H61" s="20" t="n">
        <v>2.84565766</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417.00605764</v>
      </c>
      <c r="F67" s="20" t="n">
        <v>3.45290025</v>
      </c>
      <c r="G67" s="18" t="n">
        <v>400.06459977</v>
      </c>
      <c r="H67" s="20" t="n">
        <v>4.28873051</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512.10909546</v>
      </c>
      <c r="N70" s="20" t="n">
        <v>3.32563296</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771</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501.78371028</v>
      </c>
      <c r="F7" s="20" t="n">
        <v>2.24048649</v>
      </c>
      <c r="G7" s="18" t="n">
        <v>513.1801013</v>
      </c>
      <c r="H7" s="20" t="n">
        <v>2.48556406</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519.9592103</v>
      </c>
      <c r="F9" s="20" t="n">
        <v>3.65904175</v>
      </c>
      <c r="G9" s="18" t="n">
        <v>575.68609095</v>
      </c>
      <c r="H9" s="20" t="n">
        <v>3.48431798</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534.95598969</v>
      </c>
      <c r="F10" s="20" t="n">
        <v>4.63145021</v>
      </c>
      <c r="G10" s="18" t="n">
        <v>532.24652349</v>
      </c>
      <c r="H10" s="20" t="n">
        <v>6.65381822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412.30989597</v>
      </c>
      <c r="F11" s="20" t="n">
        <v>4.62904315</v>
      </c>
      <c r="G11" s="18" t="n">
        <v>446.52214375</v>
      </c>
      <c r="H11" s="20" t="n">
        <v>3.89136383</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487.16886208</v>
      </c>
      <c r="F23" s="20" t="n">
        <v>2.70057662</v>
      </c>
      <c r="G23" s="18" t="n">
        <v>477.2248254</v>
      </c>
      <c r="H23" s="20" t="n">
        <v>4.86500244</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521.84071443</v>
      </c>
      <c r="F29" s="20" t="n">
        <v>3.56959309</v>
      </c>
      <c r="G29" s="18" t="n">
        <v>497.42121043</v>
      </c>
      <c r="H29" s="20" t="n">
        <v>4.95228112</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485.36419132</v>
      </c>
      <c r="N32" s="20" t="n">
        <v>2.96516902</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454.37779546</v>
      </c>
      <c r="F34" s="20" t="n">
        <v>4.5639649</v>
      </c>
      <c r="G34" s="18" t="n">
        <v>425.93598807</v>
      </c>
      <c r="H34" s="20" t="n">
        <v>5.3378343</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432.51047107</v>
      </c>
      <c r="F36" s="20" t="n">
        <v>4.38401164</v>
      </c>
      <c r="G36" s="18" t="n">
        <v>488.16339783</v>
      </c>
      <c r="H36" s="20" t="n">
        <v>3.13919959</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489.68185733</v>
      </c>
      <c r="F41" s="20" t="n">
        <v>3.71773012</v>
      </c>
      <c r="G41" s="18" t="n">
        <v>481.40574368</v>
      </c>
      <c r="H41" s="20" t="n">
        <v>8.77234189</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392.82646683</v>
      </c>
      <c r="F46" s="20" t="n">
        <v>4.13993784</v>
      </c>
      <c r="G46" s="18" t="n">
        <v>407.80154659</v>
      </c>
      <c r="H46" s="20" t="n">
        <v>6.22961828</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545.23017476</v>
      </c>
      <c r="F48" s="20" t="n">
        <v>6.17270876</v>
      </c>
      <c r="G48" s="18" t="n">
        <v>587.66786215</v>
      </c>
      <c r="H48" s="20" t="n">
        <v>6.90428795</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422.87097875</v>
      </c>
      <c r="F61" s="20" t="n">
        <v>3.92487263</v>
      </c>
      <c r="G61" s="18" t="n">
        <v>472.16350595</v>
      </c>
      <c r="H61" s="20" t="n">
        <v>3.54277103</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406.00010383</v>
      </c>
      <c r="F67" s="20" t="n">
        <v>3.52131746</v>
      </c>
      <c r="G67" s="18" t="n">
        <v>422.35901392</v>
      </c>
      <c r="H67" s="20" t="n">
        <v>4.42343845</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512.10909546</v>
      </c>
      <c r="N70" s="20" t="n">
        <v>3.32563296</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772</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499.98038214</v>
      </c>
      <c r="F7" s="20" t="n">
        <v>2.48957924</v>
      </c>
      <c r="G7" s="18" t="n">
        <v>510.85991649</v>
      </c>
      <c r="H7" s="20" t="n">
        <v>2.44249701</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563.35335413</v>
      </c>
      <c r="F9" s="20" t="n">
        <v>3.38941765</v>
      </c>
      <c r="G9" s="18" t="n">
        <v>490.25917019</v>
      </c>
      <c r="H9" s="20" t="n">
        <v>5.0777468</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523.21361417</v>
      </c>
      <c r="F10" s="20" t="n">
        <v>5.21735782</v>
      </c>
      <c r="G10" s="18" t="n">
        <v>546.88065482</v>
      </c>
      <c r="H10" s="20" t="n">
        <v>4.61086938</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438.94124466</v>
      </c>
      <c r="F11" s="20" t="n">
        <v>4.18196708</v>
      </c>
      <c r="G11" s="18" t="n">
        <v>419.83087645</v>
      </c>
      <c r="H11" s="20" t="n">
        <v>4.50857303</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489.40186609</v>
      </c>
      <c r="F23" s="20" t="n">
        <v>3.32551571</v>
      </c>
      <c r="G23" s="18" t="n">
        <v>476.99031593</v>
      </c>
      <c r="H23" s="20" t="n">
        <v>3.26580549</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502.89937813</v>
      </c>
      <c r="F29" s="20" t="n">
        <v>3.5214827</v>
      </c>
      <c r="G29" s="18" t="n">
        <v>577.39183556</v>
      </c>
      <c r="H29" s="20" t="n">
        <v>7.09159975</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485.36419132</v>
      </c>
      <c r="N32" s="20" t="n">
        <v>2.96516902</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457.22435412</v>
      </c>
      <c r="F34" s="20" t="n">
        <v>4.39714581</v>
      </c>
      <c r="G34" s="18" t="n">
        <v>408.86842669</v>
      </c>
      <c r="H34" s="20" t="n">
        <v>6.08563561</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478.45158383</v>
      </c>
      <c r="F36" s="20" t="n">
        <v>3.4220917</v>
      </c>
      <c r="G36" s="18" t="n">
        <v>452.08929724</v>
      </c>
      <c r="H36" s="20" t="n">
        <v>4.06875633</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493.90868067</v>
      </c>
      <c r="F41" s="20" t="n">
        <v>3.87309361</v>
      </c>
      <c r="G41" s="18" t="n">
        <v>462.01589044</v>
      </c>
      <c r="H41" s="20" t="n">
        <v>6.35418088</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395.01890095</v>
      </c>
      <c r="F46" s="20" t="n">
        <v>3.82088398</v>
      </c>
      <c r="G46" s="18" t="n">
        <v>395.35112029</v>
      </c>
      <c r="H46" s="20" t="n">
        <v>5.33102932</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566.28860556</v>
      </c>
      <c r="F48" s="20" t="n">
        <v>6.75604369</v>
      </c>
      <c r="G48" s="18" t="n">
        <v>565.64699896</v>
      </c>
      <c r="H48" s="20" t="n">
        <v>5.78716029</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458.62781876</v>
      </c>
      <c r="F61" s="20" t="n">
        <v>3.09604205</v>
      </c>
      <c r="G61" s="18" t="n">
        <v>422.65772308</v>
      </c>
      <c r="H61" s="20" t="n">
        <v>4.28668278</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415.91861524</v>
      </c>
      <c r="F67" s="20" t="n">
        <v>3.97772697</v>
      </c>
      <c r="G67" s="18" t="n">
        <v>407.63731234</v>
      </c>
      <c r="H67" s="20" t="n">
        <v>3.83825903</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516.56374618</v>
      </c>
      <c r="F70" s="20" t="n">
        <v>3.57360661</v>
      </c>
      <c r="G70" s="18" t="n">
        <v>500.8234229</v>
      </c>
      <c r="H70" s="20" t="n">
        <v>4.57631549</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773</v>
      </c>
    </row>
    <row customHeight="1" ht="30" r="4" spans="1:18">
      <c r="A4" s="6" t="n"/>
      <c r="B4" s="7" t="s">
        <v>462</v>
      </c>
      <c r="C4" s="7" t="s">
        <v>463</v>
      </c>
      <c r="D4" s="8" t="s">
        <v>462</v>
      </c>
      <c r="E4" s="9" t="s">
        <v>761</v>
      </c>
      <c r="F4" s="10" t="n"/>
      <c r="G4" s="9" t="s">
        <v>762</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482.62338374</v>
      </c>
      <c r="F7" s="20" t="n">
        <v>2.52820287</v>
      </c>
      <c r="G7" s="18" t="n">
        <v>528.13360213</v>
      </c>
      <c r="H7" s="20" t="n">
        <v>2.10671709</v>
      </c>
      <c r="I7" s="18" t="s">
        <v>481</v>
      </c>
      <c r="J7" s="20" t="s">
        <v>481</v>
      </c>
      <c r="K7" s="18" t="s">
        <v>481</v>
      </c>
      <c r="L7" s="20" t="s">
        <v>481</v>
      </c>
      <c r="M7" s="18" t="s">
        <v>481</v>
      </c>
      <c r="N7" s="20" t="s">
        <v>481</v>
      </c>
      <c r="O7" s="18" t="s">
        <v>481</v>
      </c>
      <c r="P7" s="20" t="s">
        <v>481</v>
      </c>
      <c r="Q7" s="18" t="s">
        <v>481</v>
      </c>
      <c r="R7" s="20" t="s">
        <v>481</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(105.0/B9*100)</f>
        <v/>
      </c>
      <c r="D9" s="19" t="n">
        <v>5570</v>
      </c>
      <c r="E9" s="18" t="n">
        <v>551.34810081</v>
      </c>
      <c r="F9" s="20" t="n">
        <v>3.12804799</v>
      </c>
      <c r="G9" s="18" t="n">
        <v>521.98751701</v>
      </c>
      <c r="H9" s="20" t="n">
        <v>5.49538557</v>
      </c>
      <c r="I9" s="18" t="s">
        <v>481</v>
      </c>
      <c r="J9" s="20" t="s">
        <v>481</v>
      </c>
      <c r="K9" s="18" t="s">
        <v>481</v>
      </c>
      <c r="L9" s="20" t="s">
        <v>481</v>
      </c>
      <c r="M9" s="18" t="n">
        <v>363.74174124</v>
      </c>
      <c r="N9" s="20" t="n">
        <v>33.3778787</v>
      </c>
      <c r="O9" s="18" t="s">
        <v>481</v>
      </c>
      <c r="P9" s="20" t="s">
        <v>481</v>
      </c>
      <c r="Q9" s="18" t="s">
        <v>481</v>
      </c>
      <c r="R9" s="20" t="s">
        <v>481</v>
      </c>
    </row>
    <row r="10" spans="1:18">
      <c r="A10" s="15" t="s">
        <v>485</v>
      </c>
      <c r="B10" s="17" t="n">
        <v>13082</v>
      </c>
      <c r="C10" s="18">
        <f>(332.0/B10*100)</f>
        <v/>
      </c>
      <c r="D10" s="19" t="n">
        <v>12750</v>
      </c>
      <c r="E10" s="18" t="n">
        <v>522.69731179</v>
      </c>
      <c r="F10" s="20" t="n">
        <v>5.1238567</v>
      </c>
      <c r="G10" s="18" t="n">
        <v>556.26717927</v>
      </c>
      <c r="H10" s="20" t="n">
        <v>5.14246975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439.54427283</v>
      </c>
      <c r="F11" s="20" t="n">
        <v>4.17683993</v>
      </c>
      <c r="G11" s="18" t="n">
        <v>424.26615141</v>
      </c>
      <c r="H11" s="20" t="n">
        <v>3.98010543</v>
      </c>
      <c r="I11" s="18" t="s">
        <v>481</v>
      </c>
      <c r="J11" s="20" t="s">
        <v>481</v>
      </c>
      <c r="K11" s="18" t="s">
        <v>481</v>
      </c>
      <c r="L11" s="20" t="s">
        <v>481</v>
      </c>
      <c r="M11" s="18" t="s">
        <v>481</v>
      </c>
      <c r="N11" s="20" t="s">
        <v>481</v>
      </c>
      <c r="O11" s="18" t="s">
        <v>481</v>
      </c>
      <c r="P11" s="20" t="s">
        <v>481</v>
      </c>
      <c r="Q11" s="18" t="s">
        <v>481</v>
      </c>
      <c r="R11" s="20" t="s">
        <v>481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(230.0/B23*100)</f>
        <v/>
      </c>
      <c r="D23" s="19" t="n">
        <v>11353</v>
      </c>
      <c r="E23" s="18" t="n">
        <v>483.67699535</v>
      </c>
      <c r="F23" s="20" t="n">
        <v>3.08401403</v>
      </c>
      <c r="G23" s="18" t="n">
        <v>488.0410806</v>
      </c>
      <c r="H23" s="20" t="n">
        <v>4.1537925</v>
      </c>
      <c r="I23" s="18" t="s">
        <v>481</v>
      </c>
      <c r="J23" s="20" t="s">
        <v>481</v>
      </c>
      <c r="K23" s="18" t="s">
        <v>481</v>
      </c>
      <c r="L23" s="20" t="s">
        <v>481</v>
      </c>
      <c r="M23" s="18" t="s">
        <v>481</v>
      </c>
      <c r="N23" s="20" t="s">
        <v>481</v>
      </c>
      <c r="O23" s="18" t="s">
        <v>481</v>
      </c>
      <c r="P23" s="20" t="s">
        <v>481</v>
      </c>
      <c r="Q23" s="18" t="s">
        <v>481</v>
      </c>
      <c r="R23" s="20" t="s">
        <v>481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521.76704797</v>
      </c>
      <c r="F29" s="20" t="n">
        <v>3.42595105</v>
      </c>
      <c r="G29" s="18" t="n">
        <v>492.35761554</v>
      </c>
      <c r="H29" s="20" t="n">
        <v>5.89339625</v>
      </c>
      <c r="I29" s="18" t="s">
        <v>481</v>
      </c>
      <c r="J29" s="20" t="s">
        <v>481</v>
      </c>
      <c r="K29" s="18" t="s">
        <v>481</v>
      </c>
      <c r="L29" s="20" t="s">
        <v>481</v>
      </c>
      <c r="M29" s="18" t="n">
        <v>312.41250141</v>
      </c>
      <c r="N29" s="20" t="n">
        <v>62.61666854</v>
      </c>
      <c r="O29" s="18" t="s">
        <v>481</v>
      </c>
      <c r="P29" s="20" t="s">
        <v>481</v>
      </c>
      <c r="Q29" s="18" t="s">
        <v>481</v>
      </c>
      <c r="R29" s="20" t="s">
        <v>481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485.36419132</v>
      </c>
      <c r="N32" s="20" t="n">
        <v>2.96516902</v>
      </c>
      <c r="O32" s="18" t="s">
        <v>481</v>
      </c>
      <c r="P32" s="20" t="s">
        <v>481</v>
      </c>
      <c r="Q32" s="18" t="s">
        <v>481</v>
      </c>
      <c r="R32" s="20" t="s">
        <v>481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(60.0/B34*100)</f>
        <v/>
      </c>
      <c r="D34" s="19" t="n">
        <v>6290</v>
      </c>
      <c r="E34" s="18" t="n">
        <v>457.46904387</v>
      </c>
      <c r="F34" s="20" t="n">
        <v>4.63638001</v>
      </c>
      <c r="G34" s="18" t="n">
        <v>423.49124391</v>
      </c>
      <c r="H34" s="20" t="n">
        <v>5.10343726</v>
      </c>
      <c r="I34" s="18" t="s">
        <v>481</v>
      </c>
      <c r="J34" s="20" t="s">
        <v>481</v>
      </c>
      <c r="K34" s="18" t="s">
        <v>481</v>
      </c>
      <c r="L34" s="20" t="s">
        <v>481</v>
      </c>
      <c r="M34" s="18" t="n">
        <v>425.79595373</v>
      </c>
      <c r="N34" s="20" t="n">
        <v>68.66277131</v>
      </c>
      <c r="O34" s="18" t="s">
        <v>481</v>
      </c>
      <c r="P34" s="20" t="s">
        <v>481</v>
      </c>
      <c r="Q34" s="18" t="s">
        <v>481</v>
      </c>
      <c r="R34" s="20" t="s">
        <v>481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(40.0/B36*100)</f>
        <v/>
      </c>
      <c r="D36" s="19" t="n">
        <v>6696</v>
      </c>
      <c r="E36" s="18" t="n">
        <v>460.80655098</v>
      </c>
      <c r="F36" s="20" t="n">
        <v>4.48105962</v>
      </c>
      <c r="G36" s="18" t="n">
        <v>474.30491674</v>
      </c>
      <c r="H36" s="20" t="n">
        <v>3.31850271</v>
      </c>
      <c r="I36" s="18" t="s">
        <v>481</v>
      </c>
      <c r="J36" s="20" t="s">
        <v>481</v>
      </c>
      <c r="K36" s="18" t="s">
        <v>481</v>
      </c>
      <c r="L36" s="20" t="s">
        <v>481</v>
      </c>
      <c r="M36" s="18" t="s">
        <v>481</v>
      </c>
      <c r="N36" s="20" t="s">
        <v>481</v>
      </c>
      <c r="O36" s="18" t="s">
        <v>481</v>
      </c>
      <c r="P36" s="20" t="s">
        <v>481</v>
      </c>
      <c r="Q36" s="18" t="s">
        <v>481</v>
      </c>
      <c r="R36" s="20" t="s">
        <v>481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(46.0/B41*100)</f>
        <v/>
      </c>
      <c r="D41" s="19" t="n">
        <v>5666</v>
      </c>
      <c r="E41" s="18" t="n">
        <v>485.12322098</v>
      </c>
      <c r="F41" s="20" t="n">
        <v>4.04919001</v>
      </c>
      <c r="G41" s="18" t="n">
        <v>503.83349213</v>
      </c>
      <c r="H41" s="20" t="n">
        <v>4.96174771</v>
      </c>
      <c r="I41" s="18" t="s">
        <v>481</v>
      </c>
      <c r="J41" s="20" t="s">
        <v>481</v>
      </c>
      <c r="K41" s="18" t="s">
        <v>481</v>
      </c>
      <c r="L41" s="20" t="s">
        <v>481</v>
      </c>
      <c r="M41" s="18" t="n">
        <v>394.70031876</v>
      </c>
      <c r="N41" s="20" t="n">
        <v>62.09586627</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(1771.0/B46*100)</f>
        <v/>
      </c>
      <c r="D46" s="19" t="n">
        <v>21370</v>
      </c>
      <c r="E46" s="18" t="n">
        <v>393.6498706</v>
      </c>
      <c r="F46" s="20" t="n">
        <v>4.01025823</v>
      </c>
      <c r="G46" s="18" t="n">
        <v>402.34815462</v>
      </c>
      <c r="H46" s="20" t="n">
        <v>5.96239225</v>
      </c>
      <c r="I46" s="18" t="s">
        <v>481</v>
      </c>
      <c r="J46" s="20" t="s">
        <v>481</v>
      </c>
      <c r="K46" s="18" t="s">
        <v>481</v>
      </c>
      <c r="L46" s="20" t="s">
        <v>481</v>
      </c>
      <c r="M46" s="18" t="s">
        <v>481</v>
      </c>
      <c r="N46" s="20" t="s">
        <v>481</v>
      </c>
      <c r="O46" s="18" t="s">
        <v>481</v>
      </c>
      <c r="P46" s="20" t="s">
        <v>481</v>
      </c>
      <c r="Q46" s="18" t="s">
        <v>481</v>
      </c>
      <c r="R46" s="20" t="s">
        <v>481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(7.0/B48*100)</f>
        <v/>
      </c>
      <c r="D48" s="19" t="n">
        <v>9834</v>
      </c>
      <c r="E48" s="18" t="n">
        <v>564.82825894</v>
      </c>
      <c r="F48" s="20" t="n">
        <v>6.86583211</v>
      </c>
      <c r="G48" s="18" t="n">
        <v>568.05706768</v>
      </c>
      <c r="H48" s="20" t="n">
        <v>5.65679857</v>
      </c>
      <c r="I48" s="18" t="s">
        <v>481</v>
      </c>
      <c r="J48" s="20" t="s">
        <v>481</v>
      </c>
      <c r="K48" s="18" t="s">
        <v>481</v>
      </c>
      <c r="L48" s="20" t="s">
        <v>481</v>
      </c>
      <c r="M48" s="18" t="s">
        <v>481</v>
      </c>
      <c r="N48" s="20" t="s">
        <v>481</v>
      </c>
      <c r="O48" s="18" t="s">
        <v>481</v>
      </c>
      <c r="P48" s="20" t="s">
        <v>481</v>
      </c>
      <c r="Q48" s="18" t="s">
        <v>481</v>
      </c>
      <c r="R48" s="20" t="s">
        <v>481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(148.0/B61*100)</f>
        <v/>
      </c>
      <c r="D61" s="19" t="n">
        <v>6377</v>
      </c>
      <c r="E61" s="18" t="n">
        <v>453.32201411</v>
      </c>
      <c r="F61" s="20" t="n">
        <v>3.7563184</v>
      </c>
      <c r="G61" s="18" t="n">
        <v>441.84417038</v>
      </c>
      <c r="H61" s="20" t="n">
        <v>3.62080962</v>
      </c>
      <c r="I61" s="18" t="s">
        <v>481</v>
      </c>
      <c r="J61" s="20" t="s">
        <v>481</v>
      </c>
      <c r="K61" s="18" t="s">
        <v>481</v>
      </c>
      <c r="L61" s="20" t="s">
        <v>481</v>
      </c>
      <c r="M61" s="18" t="s">
        <v>481</v>
      </c>
      <c r="N61" s="20" t="s">
        <v>481</v>
      </c>
      <c r="O61" s="18" t="s">
        <v>481</v>
      </c>
      <c r="P61" s="20" t="s">
        <v>481</v>
      </c>
      <c r="Q61" s="18" t="s">
        <v>481</v>
      </c>
      <c r="R61" s="20" t="s">
        <v>481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(396.0/B67*100)</f>
        <v/>
      </c>
      <c r="D67" s="19" t="n">
        <v>6575</v>
      </c>
      <c r="E67" s="18" t="n">
        <v>397.84560896</v>
      </c>
      <c r="F67" s="20" t="n">
        <v>3.84978271</v>
      </c>
      <c r="G67" s="18" t="n">
        <v>426.74373824</v>
      </c>
      <c r="H67" s="20" t="n">
        <v>3.84463946</v>
      </c>
      <c r="I67" s="18" t="s">
        <v>481</v>
      </c>
      <c r="J67" s="20" t="s">
        <v>481</v>
      </c>
      <c r="K67" s="18" t="s">
        <v>481</v>
      </c>
      <c r="L67" s="20" t="s">
        <v>481</v>
      </c>
      <c r="M67" s="18" t="s">
        <v>481</v>
      </c>
      <c r="N67" s="20" t="s">
        <v>481</v>
      </c>
      <c r="O67" s="18" t="s">
        <v>481</v>
      </c>
      <c r="P67" s="20" t="s">
        <v>481</v>
      </c>
      <c r="Q67" s="18" t="s">
        <v>481</v>
      </c>
      <c r="R67" s="20" t="s">
        <v>481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516.14859776</v>
      </c>
      <c r="F70" s="20" t="n">
        <v>3.5203918</v>
      </c>
      <c r="G70" s="18" t="n">
        <v>500.41514246</v>
      </c>
      <c r="H70" s="20" t="n">
        <v>5.0937374</v>
      </c>
      <c r="I70" s="18" t="s">
        <v>481</v>
      </c>
      <c r="J70" s="20" t="s">
        <v>481</v>
      </c>
      <c r="K70" s="18" t="s">
        <v>481</v>
      </c>
      <c r="L70" s="20" t="s">
        <v>481</v>
      </c>
      <c r="M70" s="18" t="s">
        <v>481</v>
      </c>
      <c r="N70" s="20" t="s">
        <v>481</v>
      </c>
      <c r="O70" s="18" t="s">
        <v>481</v>
      </c>
      <c r="P70" s="20" t="s">
        <v>481</v>
      </c>
      <c r="Q70" s="18" t="s">
        <v>481</v>
      </c>
      <c r="R70" s="20" t="s">
        <v>481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774</v>
      </c>
    </row>
    <row customHeight="1" ht="30" r="4" spans="1:20">
      <c r="A4" s="6" t="n"/>
      <c r="B4" s="7" t="s">
        <v>462</v>
      </c>
      <c r="C4" s="7" t="s">
        <v>463</v>
      </c>
      <c r="D4" s="8" t="s">
        <v>462</v>
      </c>
      <c r="E4" s="9" t="s">
        <v>775</v>
      </c>
      <c r="F4" s="10" t="n"/>
      <c r="G4" s="9" t="s">
        <v>776</v>
      </c>
      <c r="H4" s="10" t="n"/>
      <c r="I4" s="9" t="s">
        <v>777</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508.35240732</v>
      </c>
      <c r="F7" s="20" t="n">
        <v>2.40602843</v>
      </c>
      <c r="G7" s="18" t="n">
        <v>507.59545793</v>
      </c>
      <c r="H7" s="20" t="n">
        <v>2.8860756</v>
      </c>
      <c r="I7" s="18" t="n">
        <v>543.16229305</v>
      </c>
      <c r="J7" s="20" t="n">
        <v>3.31610453</v>
      </c>
      <c r="K7" s="18" t="n">
        <v>442.83242745</v>
      </c>
      <c r="L7" s="20" t="n">
        <v>4.10655619</v>
      </c>
      <c r="M7" s="18" t="s">
        <v>481</v>
      </c>
      <c r="N7" s="20" t="s">
        <v>481</v>
      </c>
      <c r="O7" s="18" t="s">
        <v>481</v>
      </c>
      <c r="P7" s="20" t="s">
        <v>481</v>
      </c>
      <c r="Q7" s="18" t="s">
        <v>481</v>
      </c>
      <c r="R7" s="20" t="s">
        <v>481</v>
      </c>
      <c r="S7" s="18" t="n">
        <v>422.03272044</v>
      </c>
      <c r="T7" s="20" t="n">
        <v>10.91110977</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(105.0/B9*100)</f>
        <v/>
      </c>
      <c r="D9" s="19" t="n">
        <v>5570</v>
      </c>
      <c r="E9" s="18" t="n">
        <v>558.32097843</v>
      </c>
      <c r="F9" s="20" t="n">
        <v>3.03861035</v>
      </c>
      <c r="G9" s="18" t="n">
        <v>576.22075035</v>
      </c>
      <c r="H9" s="20" t="n">
        <v>4.08493721</v>
      </c>
      <c r="I9" s="18" t="n">
        <v>522.41071478</v>
      </c>
      <c r="J9" s="20" t="n">
        <v>9.924509949999999</v>
      </c>
      <c r="K9" s="18" t="n">
        <v>428.37595021</v>
      </c>
      <c r="L9" s="20" t="n">
        <v>7.43283911</v>
      </c>
      <c r="M9" s="18" t="s">
        <v>481</v>
      </c>
      <c r="N9" s="20" t="s">
        <v>481</v>
      </c>
      <c r="O9" s="18" t="n">
        <v>363.74174124</v>
      </c>
      <c r="P9" s="20" t="n">
        <v>33.3778787</v>
      </c>
      <c r="Q9" s="18" t="s">
        <v>481</v>
      </c>
      <c r="R9" s="20" t="s">
        <v>481</v>
      </c>
      <c r="S9" s="18" t="n">
        <v>455.99616495</v>
      </c>
      <c r="T9" s="20" t="n">
        <v>10.2986625</v>
      </c>
    </row>
    <row r="10" spans="1:20">
      <c r="A10" s="15" t="s">
        <v>485</v>
      </c>
      <c r="B10" s="17" t="n">
        <v>13082</v>
      </c>
      <c r="C10" s="18">
        <f>(332.0/B10*100)</f>
        <v/>
      </c>
      <c r="D10" s="19" t="n">
        <v>12750</v>
      </c>
      <c r="E10" s="18" t="n">
        <v>523.74531458</v>
      </c>
      <c r="F10" s="20" t="n">
        <v>7.14410773</v>
      </c>
      <c r="G10" s="18" t="n">
        <v>529.77129241</v>
      </c>
      <c r="H10" s="20" t="n">
        <v>6.00257551</v>
      </c>
      <c r="I10" s="18" t="n">
        <v>559.67187704</v>
      </c>
      <c r="J10" s="20" t="n">
        <v>4.68038234</v>
      </c>
      <c r="K10" s="18" t="n">
        <v>465.45588109</v>
      </c>
      <c r="L10" s="20" t="n">
        <v>9.676067339999999</v>
      </c>
      <c r="M10" s="18" t="s">
        <v>481</v>
      </c>
      <c r="N10" s="20" t="s">
        <v>481</v>
      </c>
      <c r="O10" s="18" t="s">
        <v>481</v>
      </c>
      <c r="P10" s="20" t="s">
        <v>481</v>
      </c>
      <c r="Q10" s="18" t="s">
        <v>481</v>
      </c>
      <c r="R10" s="20" t="s">
        <v>481</v>
      </c>
      <c r="S10" s="18" t="n">
        <v>440.03476094</v>
      </c>
      <c r="T10" s="20" t="n">
        <v>25.23617798</v>
      </c>
    </row>
    <row r="11" spans="1:20">
      <c r="A11" s="15" t="s">
        <v>486</v>
      </c>
      <c r="B11" s="17" t="n">
        <v>7053</v>
      </c>
      <c r="C11" s="18">
        <f>(94.0/B11*100)</f>
        <v/>
      </c>
      <c r="D11" s="19" t="n">
        <v>6959</v>
      </c>
      <c r="E11" s="18" t="n">
        <v>449.59343855</v>
      </c>
      <c r="F11" s="20" t="n">
        <v>4.13737968</v>
      </c>
      <c r="G11" s="18" t="n">
        <v>391.95642859</v>
      </c>
      <c r="H11" s="20" t="n">
        <v>6.56419989</v>
      </c>
      <c r="I11" s="18" t="n">
        <v>412.96879068</v>
      </c>
      <c r="J11" s="20" t="n">
        <v>10.35117088</v>
      </c>
      <c r="K11" s="18" t="n">
        <v>398.4130612</v>
      </c>
      <c r="L11" s="20" t="n">
        <v>6.13425548</v>
      </c>
      <c r="M11" s="18" t="s">
        <v>481</v>
      </c>
      <c r="N11" s="20" t="s">
        <v>481</v>
      </c>
      <c r="O11" s="18" t="s">
        <v>481</v>
      </c>
      <c r="P11" s="20" t="s">
        <v>481</v>
      </c>
      <c r="Q11" s="18" t="s">
        <v>481</v>
      </c>
      <c r="R11" s="20" t="s">
        <v>481</v>
      </c>
      <c r="S11" s="18" t="n">
        <v>359.76873182</v>
      </c>
      <c r="T11" s="20" t="n">
        <v>16.71838849</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483.49779169</v>
      </c>
      <c r="P23" s="20" t="n">
        <v>2.80371183</v>
      </c>
      <c r="Q23" s="18" t="s">
        <v>481</v>
      </c>
      <c r="R23" s="20" t="s">
        <v>481</v>
      </c>
      <c r="S23" s="18" t="s">
        <v>481</v>
      </c>
      <c r="T23" s="20" t="s">
        <v>481</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509.25698594</v>
      </c>
      <c r="P29" s="20" t="n">
        <v>3.32415333</v>
      </c>
      <c r="Q29" s="18" t="s">
        <v>481</v>
      </c>
      <c r="R29" s="20" t="s">
        <v>481</v>
      </c>
      <c r="S29" s="18" t="s">
        <v>481</v>
      </c>
      <c r="T29" s="20" t="s">
        <v>481</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493.42943787</v>
      </c>
      <c r="F32" s="20" t="n">
        <v>2.90206274</v>
      </c>
      <c r="G32" s="18" t="n">
        <v>425.94358186</v>
      </c>
      <c r="H32" s="20" t="n">
        <v>8.568508939999999</v>
      </c>
      <c r="I32" s="18" t="n">
        <v>459.37820553</v>
      </c>
      <c r="J32" s="20" t="n">
        <v>27.18604603</v>
      </c>
      <c r="K32" s="18" t="n">
        <v>380.38332696</v>
      </c>
      <c r="L32" s="20" t="n">
        <v>15.24330447</v>
      </c>
      <c r="M32" s="18" t="s">
        <v>481</v>
      </c>
      <c r="N32" s="20" t="s">
        <v>481</v>
      </c>
      <c r="O32" s="18" t="s">
        <v>481</v>
      </c>
      <c r="P32" s="20" t="s">
        <v>481</v>
      </c>
      <c r="Q32" s="18" t="s">
        <v>481</v>
      </c>
      <c r="R32" s="20" t="s">
        <v>481</v>
      </c>
      <c r="S32" s="18" t="n">
        <v>396.42895768</v>
      </c>
      <c r="T32" s="20" t="n">
        <v>25.18428861</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(60.0/B34*100)</f>
        <v/>
      </c>
      <c r="D34" s="19" t="n">
        <v>6290</v>
      </c>
      <c r="E34" s="18" t="n">
        <v>459.39803561</v>
      </c>
      <c r="F34" s="20" t="n">
        <v>4.06721515</v>
      </c>
      <c r="G34" s="18" t="n">
        <v>424.24081053</v>
      </c>
      <c r="H34" s="20" t="n">
        <v>7.0961474</v>
      </c>
      <c r="I34" s="18" t="n">
        <v>426.07199735</v>
      </c>
      <c r="J34" s="20" t="n">
        <v>12.72541113</v>
      </c>
      <c r="K34" s="18" t="n">
        <v>401.86232339</v>
      </c>
      <c r="L34" s="20" t="n">
        <v>16.21855775</v>
      </c>
      <c r="M34" s="18" t="s">
        <v>481</v>
      </c>
      <c r="N34" s="20" t="s">
        <v>481</v>
      </c>
      <c r="O34" s="18" t="n">
        <v>425.79595373</v>
      </c>
      <c r="P34" s="20" t="n">
        <v>68.66277131</v>
      </c>
      <c r="Q34" s="18" t="s">
        <v>481</v>
      </c>
      <c r="R34" s="20" t="s">
        <v>481</v>
      </c>
      <c r="S34" s="18" t="n">
        <v>331.82641065</v>
      </c>
      <c r="T34" s="20" t="n">
        <v>13.69712016</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(40.0/B36*100)</f>
        <v/>
      </c>
      <c r="D36" s="19" t="n">
        <v>6696</v>
      </c>
      <c r="E36" s="18" t="n">
        <v>443.8090216</v>
      </c>
      <c r="F36" s="20" t="n">
        <v>3.86906204</v>
      </c>
      <c r="G36" s="18" t="n">
        <v>485.24383467</v>
      </c>
      <c r="H36" s="20" t="n">
        <v>4.01494176</v>
      </c>
      <c r="I36" s="18" t="n">
        <v>505.19263792</v>
      </c>
      <c r="J36" s="20" t="n">
        <v>4.87562905</v>
      </c>
      <c r="K36" s="18" t="n">
        <v>456.0384197</v>
      </c>
      <c r="L36" s="20" t="n">
        <v>5.45663556</v>
      </c>
      <c r="M36" s="18" t="s">
        <v>481</v>
      </c>
      <c r="N36" s="20" t="s">
        <v>481</v>
      </c>
      <c r="O36" s="18" t="s">
        <v>481</v>
      </c>
      <c r="P36" s="20" t="s">
        <v>481</v>
      </c>
      <c r="Q36" s="18" t="s">
        <v>481</v>
      </c>
      <c r="R36" s="20" t="s">
        <v>481</v>
      </c>
      <c r="S36" s="18" t="n">
        <v>373.01686582</v>
      </c>
      <c r="T36" s="20" t="n">
        <v>12.75964401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(47.0/B41*100)</f>
        <v/>
      </c>
      <c r="D41" s="19" t="n">
        <v>5665</v>
      </c>
      <c r="E41" s="18" t="n">
        <v>456.19689064</v>
      </c>
      <c r="F41" s="20" t="n">
        <v>6.07219263</v>
      </c>
      <c r="G41" s="18" t="n">
        <v>511.09536297</v>
      </c>
      <c r="H41" s="20" t="n">
        <v>3.61663092</v>
      </c>
      <c r="I41" s="18" t="n">
        <v>508.72856552</v>
      </c>
      <c r="J41" s="20" t="n">
        <v>5.96139706</v>
      </c>
      <c r="K41" s="18" t="n">
        <v>438.55310798</v>
      </c>
      <c r="L41" s="20" t="n">
        <v>9.115634030000001</v>
      </c>
      <c r="M41" s="18" t="s">
        <v>481</v>
      </c>
      <c r="N41" s="20" t="s">
        <v>481</v>
      </c>
      <c r="O41" s="18" t="n">
        <v>394.70031876</v>
      </c>
      <c r="P41" s="20" t="n">
        <v>62.09586627</v>
      </c>
      <c r="Q41" s="18" t="s">
        <v>481</v>
      </c>
      <c r="R41" s="20" t="s">
        <v>481</v>
      </c>
      <c r="S41" s="18" t="n">
        <v>399.1385384</v>
      </c>
      <c r="T41" s="20" t="n">
        <v>16.9746727</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(1779.0/B46*100)</f>
        <v/>
      </c>
      <c r="D46" s="19" t="n">
        <v>21362</v>
      </c>
      <c r="E46" s="18" t="n">
        <v>419.20728189</v>
      </c>
      <c r="F46" s="20" t="n">
        <v>4.34157365</v>
      </c>
      <c r="G46" s="18" t="n">
        <v>377.00555652</v>
      </c>
      <c r="H46" s="20" t="n">
        <v>6.77076009</v>
      </c>
      <c r="I46" s="18" t="n">
        <v>372.5250236</v>
      </c>
      <c r="J46" s="20" t="n">
        <v>11.57090472</v>
      </c>
      <c r="K46" s="18" t="n">
        <v>350.24140933</v>
      </c>
      <c r="L46" s="20" t="n">
        <v>4.9033133</v>
      </c>
      <c r="M46" s="18" t="s">
        <v>481</v>
      </c>
      <c r="N46" s="20" t="s">
        <v>481</v>
      </c>
      <c r="O46" s="18" t="s">
        <v>481</v>
      </c>
      <c r="P46" s="20" t="s">
        <v>481</v>
      </c>
      <c r="Q46" s="18" t="s">
        <v>481</v>
      </c>
      <c r="R46" s="20" t="s">
        <v>481</v>
      </c>
      <c r="S46" s="18" t="n">
        <v>343.35605263</v>
      </c>
      <c r="T46" s="20" t="n">
        <v>7.78523647</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(7.0/B48*100)</f>
        <v/>
      </c>
      <c r="D48" s="19" t="n">
        <v>9834</v>
      </c>
      <c r="E48" s="18" t="n">
        <v>585.0581170299999</v>
      </c>
      <c r="F48" s="20" t="n">
        <v>5.78907155</v>
      </c>
      <c r="G48" s="18" t="n">
        <v>553.4587978</v>
      </c>
      <c r="H48" s="20" t="n">
        <v>7.52866609</v>
      </c>
      <c r="I48" s="18" t="n">
        <v>521.58030509</v>
      </c>
      <c r="J48" s="20" t="n">
        <v>13.2332031</v>
      </c>
      <c r="K48" s="18" t="n">
        <v>530.0251022899999</v>
      </c>
      <c r="L48" s="20" t="n">
        <v>9.218625360000001</v>
      </c>
      <c r="M48" s="18" t="s">
        <v>481</v>
      </c>
      <c r="N48" s="20" t="s">
        <v>481</v>
      </c>
      <c r="O48" s="18" t="s">
        <v>481</v>
      </c>
      <c r="P48" s="20" t="s">
        <v>481</v>
      </c>
      <c r="Q48" s="18" t="s">
        <v>481</v>
      </c>
      <c r="R48" s="20" t="s">
        <v>481</v>
      </c>
      <c r="S48" s="18" t="n">
        <v>428.82345088</v>
      </c>
      <c r="T48" s="20" t="n">
        <v>27.40940473</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(148.0/B61*100)</f>
        <v/>
      </c>
      <c r="D61" s="19" t="n">
        <v>6377</v>
      </c>
      <c r="E61" s="18" t="n">
        <v>468.08378324</v>
      </c>
      <c r="F61" s="20" t="n">
        <v>3.21226384</v>
      </c>
      <c r="G61" s="18" t="n">
        <v>426.76450804</v>
      </c>
      <c r="H61" s="20" t="n">
        <v>4.56772845</v>
      </c>
      <c r="I61" s="18" t="n">
        <v>450.76173364</v>
      </c>
      <c r="J61" s="20" t="n">
        <v>7.01488618</v>
      </c>
      <c r="K61" s="18" t="n">
        <v>352.1133783</v>
      </c>
      <c r="L61" s="20" t="n">
        <v>9.36685625</v>
      </c>
      <c r="M61" s="18" t="s">
        <v>481</v>
      </c>
      <c r="N61" s="20" t="s">
        <v>481</v>
      </c>
      <c r="O61" s="18" t="s">
        <v>481</v>
      </c>
      <c r="P61" s="20" t="s">
        <v>481</v>
      </c>
      <c r="Q61" s="18" t="s">
        <v>481</v>
      </c>
      <c r="R61" s="20" t="s">
        <v>481</v>
      </c>
      <c r="S61" s="18" t="n">
        <v>367.80751781</v>
      </c>
      <c r="T61" s="20" t="n">
        <v>14.05140311</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(408.0/B67*100)</f>
        <v/>
      </c>
      <c r="D67" s="19" t="n">
        <v>6563</v>
      </c>
      <c r="E67" s="18" t="n">
        <v>447.38354118</v>
      </c>
      <c r="F67" s="20" t="n">
        <v>3.98850335</v>
      </c>
      <c r="G67" s="18" t="n">
        <v>389.14062285</v>
      </c>
      <c r="H67" s="20" t="n">
        <v>3.82138222</v>
      </c>
      <c r="I67" s="18" t="n">
        <v>368.12441355</v>
      </c>
      <c r="J67" s="20" t="n">
        <v>4.70213924</v>
      </c>
      <c r="K67" s="18" t="n">
        <v>373.97828694</v>
      </c>
      <c r="L67" s="20" t="n">
        <v>9.74984386</v>
      </c>
      <c r="M67" s="18" t="s">
        <v>481</v>
      </c>
      <c r="N67" s="20" t="s">
        <v>481</v>
      </c>
      <c r="O67" s="18" t="s">
        <v>481</v>
      </c>
      <c r="P67" s="20" t="s">
        <v>481</v>
      </c>
      <c r="Q67" s="18" t="s">
        <v>481</v>
      </c>
      <c r="R67" s="20" t="s">
        <v>481</v>
      </c>
      <c r="S67" s="18" t="n">
        <v>309.70086754</v>
      </c>
      <c r="T67" s="20" t="n">
        <v>12.89955521</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530.56708732</v>
      </c>
      <c r="F70" s="20" t="n">
        <v>4.56557476</v>
      </c>
      <c r="G70" s="18" t="n">
        <v>506.61929715</v>
      </c>
      <c r="H70" s="20" t="n">
        <v>3.555603</v>
      </c>
      <c r="I70" s="18" t="n">
        <v>525.78005636</v>
      </c>
      <c r="J70" s="20" t="n">
        <v>5.22921073</v>
      </c>
      <c r="K70" s="18" t="n">
        <v>466.97627023</v>
      </c>
      <c r="L70" s="20" t="n">
        <v>9.217355270000001</v>
      </c>
      <c r="M70" s="18" t="s">
        <v>481</v>
      </c>
      <c r="N70" s="20" t="s">
        <v>481</v>
      </c>
      <c r="O70" s="18" t="s">
        <v>481</v>
      </c>
      <c r="P70" s="20" t="s">
        <v>481</v>
      </c>
      <c r="Q70" s="18" t="s">
        <v>481</v>
      </c>
      <c r="R70" s="20" t="s">
        <v>481</v>
      </c>
      <c r="S70" s="18" t="n">
        <v>466.1521555</v>
      </c>
      <c r="T70" s="20" t="n">
        <v>11.36464518</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778</v>
      </c>
    </row>
    <row customHeight="1" ht="30" r="4" spans="1:20">
      <c r="A4" s="6" t="n"/>
      <c r="B4" s="7" t="s">
        <v>462</v>
      </c>
      <c r="C4" s="7" t="s">
        <v>463</v>
      </c>
      <c r="D4" s="8" t="s">
        <v>462</v>
      </c>
      <c r="E4" s="9" t="s">
        <v>775</v>
      </c>
      <c r="F4" s="10" t="n"/>
      <c r="G4" s="9" t="s">
        <v>776</v>
      </c>
      <c r="H4" s="10" t="n"/>
      <c r="I4" s="9" t="s">
        <v>777</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520.22370116</v>
      </c>
      <c r="F7" s="20" t="n">
        <v>2.15431425</v>
      </c>
      <c r="G7" s="18" t="n">
        <v>517.0732299</v>
      </c>
      <c r="H7" s="20" t="n">
        <v>2.99174533</v>
      </c>
      <c r="I7" s="18" t="n">
        <v>502.84915146</v>
      </c>
      <c r="J7" s="20" t="n">
        <v>5.12572096</v>
      </c>
      <c r="K7" s="18" t="n">
        <v>442.83242745</v>
      </c>
      <c r="L7" s="20" t="n">
        <v>4.10655619</v>
      </c>
      <c r="M7" s="18" t="s">
        <v>481</v>
      </c>
      <c r="N7" s="20" t="s">
        <v>481</v>
      </c>
      <c r="O7" s="18" t="s">
        <v>481</v>
      </c>
      <c r="P7" s="20" t="s">
        <v>481</v>
      </c>
      <c r="Q7" s="18" t="s">
        <v>481</v>
      </c>
      <c r="R7" s="20" t="s">
        <v>481</v>
      </c>
      <c r="S7" s="18" t="n">
        <v>440.56473104</v>
      </c>
      <c r="T7" s="20" t="n">
        <v>9.64583672</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(105.0/B9*100)</f>
        <v/>
      </c>
      <c r="D9" s="19" t="n">
        <v>5570</v>
      </c>
      <c r="E9" s="18" t="n">
        <v>555.90002897</v>
      </c>
      <c r="F9" s="20" t="n">
        <v>3.20467269</v>
      </c>
      <c r="G9" s="18" t="n">
        <v>576.94069156</v>
      </c>
      <c r="H9" s="20" t="n">
        <v>4.42353775</v>
      </c>
      <c r="I9" s="18" t="n">
        <v>547.08388647</v>
      </c>
      <c r="J9" s="20" t="n">
        <v>8.49690655</v>
      </c>
      <c r="K9" s="18" t="n">
        <v>428.37595021</v>
      </c>
      <c r="L9" s="20" t="n">
        <v>7.43283911</v>
      </c>
      <c r="M9" s="18" t="s">
        <v>481</v>
      </c>
      <c r="N9" s="20" t="s">
        <v>481</v>
      </c>
      <c r="O9" s="18" t="n">
        <v>363.74174124</v>
      </c>
      <c r="P9" s="20" t="n">
        <v>33.3778787</v>
      </c>
      <c r="Q9" s="18" t="s">
        <v>481</v>
      </c>
      <c r="R9" s="20" t="s">
        <v>481</v>
      </c>
      <c r="S9" s="18" t="n">
        <v>456.87676969</v>
      </c>
      <c r="T9" s="20" t="n">
        <v>10.95249275</v>
      </c>
    </row>
    <row r="10" spans="1:20">
      <c r="A10" s="15" t="s">
        <v>485</v>
      </c>
      <c r="B10" s="17" t="n">
        <v>13082</v>
      </c>
      <c r="C10" s="18">
        <f>(332.0/B10*100)</f>
        <v/>
      </c>
      <c r="D10" s="19" t="n">
        <v>12750</v>
      </c>
      <c r="E10" s="18" t="n">
        <v>531.5236046799999</v>
      </c>
      <c r="F10" s="20" t="n">
        <v>6.81940319</v>
      </c>
      <c r="G10" s="18" t="n">
        <v>534.80603216</v>
      </c>
      <c r="H10" s="20" t="n">
        <v>5.4291039</v>
      </c>
      <c r="I10" s="18" t="n">
        <v>554.59458135</v>
      </c>
      <c r="J10" s="20" t="n">
        <v>5.57012286</v>
      </c>
      <c r="K10" s="18" t="n">
        <v>465.45588109</v>
      </c>
      <c r="L10" s="20" t="n">
        <v>9.676067339999999</v>
      </c>
      <c r="M10" s="18" t="s">
        <v>481</v>
      </c>
      <c r="N10" s="20" t="s">
        <v>481</v>
      </c>
      <c r="O10" s="18" t="s">
        <v>481</v>
      </c>
      <c r="P10" s="20" t="s">
        <v>481</v>
      </c>
      <c r="Q10" s="18" t="s">
        <v>481</v>
      </c>
      <c r="R10" s="20" t="s">
        <v>481</v>
      </c>
      <c r="S10" s="18" t="n">
        <v>462.89738538</v>
      </c>
      <c r="T10" s="20" t="n">
        <v>19.50382695</v>
      </c>
    </row>
    <row r="11" spans="1:20">
      <c r="A11" s="15" t="s">
        <v>486</v>
      </c>
      <c r="B11" s="17" t="n">
        <v>7053</v>
      </c>
      <c r="C11" s="18">
        <f>(94.0/B11*100)</f>
        <v/>
      </c>
      <c r="D11" s="19" t="n">
        <v>6959</v>
      </c>
      <c r="E11" s="18" t="n">
        <v>450.92571111</v>
      </c>
      <c r="F11" s="20" t="n">
        <v>4.13846631</v>
      </c>
      <c r="G11" s="18" t="n">
        <v>382.13953626</v>
      </c>
      <c r="H11" s="20" t="n">
        <v>6.02159396</v>
      </c>
      <c r="I11" s="18" t="n">
        <v>367.12196139</v>
      </c>
      <c r="J11" s="20" t="n">
        <v>14.82389548</v>
      </c>
      <c r="K11" s="18" t="n">
        <v>398.4130612</v>
      </c>
      <c r="L11" s="20" t="n">
        <v>6.13425548</v>
      </c>
      <c r="M11" s="18" t="s">
        <v>481</v>
      </c>
      <c r="N11" s="20" t="s">
        <v>481</v>
      </c>
      <c r="O11" s="18" t="s">
        <v>481</v>
      </c>
      <c r="P11" s="20" t="s">
        <v>481</v>
      </c>
      <c r="Q11" s="18" t="s">
        <v>481</v>
      </c>
      <c r="R11" s="20" t="s">
        <v>481</v>
      </c>
      <c r="S11" s="18" t="n">
        <v>354.5907031</v>
      </c>
      <c r="T11" s="20" t="n">
        <v>15.01914365</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483.49779169</v>
      </c>
      <c r="P23" s="20" t="n">
        <v>2.80371183</v>
      </c>
      <c r="Q23" s="18" t="s">
        <v>481</v>
      </c>
      <c r="R23" s="20" t="s">
        <v>481</v>
      </c>
      <c r="S23" s="18" t="s">
        <v>481</v>
      </c>
      <c r="T23" s="20" t="s">
        <v>481</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509.25698594</v>
      </c>
      <c r="P29" s="20" t="n">
        <v>3.32415333</v>
      </c>
      <c r="Q29" s="18" t="s">
        <v>481</v>
      </c>
      <c r="R29" s="20" t="s">
        <v>481</v>
      </c>
      <c r="S29" s="18" t="s">
        <v>481</v>
      </c>
      <c r="T29" s="20" t="s">
        <v>481</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494.45347061</v>
      </c>
      <c r="F32" s="20" t="n">
        <v>2.87016381</v>
      </c>
      <c r="G32" s="18" t="n">
        <v>454.10645828</v>
      </c>
      <c r="H32" s="20" t="n">
        <v>7.18699431</v>
      </c>
      <c r="I32" s="18" t="n">
        <v>436.01206909</v>
      </c>
      <c r="J32" s="20" t="n">
        <v>19.90764235</v>
      </c>
      <c r="K32" s="18" t="n">
        <v>380.38332696</v>
      </c>
      <c r="L32" s="20" t="n">
        <v>15.24330447</v>
      </c>
      <c r="M32" s="18" t="s">
        <v>481</v>
      </c>
      <c r="N32" s="20" t="s">
        <v>481</v>
      </c>
      <c r="O32" s="18" t="s">
        <v>481</v>
      </c>
      <c r="P32" s="20" t="s">
        <v>481</v>
      </c>
      <c r="Q32" s="18" t="s">
        <v>481</v>
      </c>
      <c r="R32" s="20" t="s">
        <v>481</v>
      </c>
      <c r="S32" s="18" t="n">
        <v>408.39347021</v>
      </c>
      <c r="T32" s="20" t="n">
        <v>23.87759368</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(60.0/B34*100)</f>
        <v/>
      </c>
      <c r="D34" s="19" t="n">
        <v>6290</v>
      </c>
      <c r="E34" s="18" t="n">
        <v>461.89063261</v>
      </c>
      <c r="F34" s="20" t="n">
        <v>3.92176999</v>
      </c>
      <c r="G34" s="18" t="n">
        <v>411.86288858</v>
      </c>
      <c r="H34" s="20" t="n">
        <v>6.06110864</v>
      </c>
      <c r="I34" s="18" t="n">
        <v>396.48809537</v>
      </c>
      <c r="J34" s="20" t="n">
        <v>14.04196875</v>
      </c>
      <c r="K34" s="18" t="n">
        <v>401.86232339</v>
      </c>
      <c r="L34" s="20" t="n">
        <v>16.21855775</v>
      </c>
      <c r="M34" s="18" t="s">
        <v>481</v>
      </c>
      <c r="N34" s="20" t="s">
        <v>481</v>
      </c>
      <c r="O34" s="18" t="n">
        <v>425.79595373</v>
      </c>
      <c r="P34" s="20" t="n">
        <v>68.66277131</v>
      </c>
      <c r="Q34" s="18" t="s">
        <v>481</v>
      </c>
      <c r="R34" s="20" t="s">
        <v>481</v>
      </c>
      <c r="S34" s="18" t="n">
        <v>343.02033668</v>
      </c>
      <c r="T34" s="20" t="n">
        <v>12.86390158</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(40.0/B36*100)</f>
        <v/>
      </c>
      <c r="D36" s="19" t="n">
        <v>6696</v>
      </c>
      <c r="E36" s="18" t="n">
        <v>476.50557521</v>
      </c>
      <c r="F36" s="20" t="n">
        <v>3.36042947</v>
      </c>
      <c r="G36" s="18" t="n">
        <v>461.39757872</v>
      </c>
      <c r="H36" s="20" t="n">
        <v>5.79502219</v>
      </c>
      <c r="I36" s="18" t="n">
        <v>468.1528102</v>
      </c>
      <c r="J36" s="20" t="n">
        <v>9.72993552</v>
      </c>
      <c r="K36" s="18" t="n">
        <v>456.0384197</v>
      </c>
      <c r="L36" s="20" t="n">
        <v>5.45663556</v>
      </c>
      <c r="M36" s="18" t="s">
        <v>481</v>
      </c>
      <c r="N36" s="20" t="s">
        <v>481</v>
      </c>
      <c r="O36" s="18" t="s">
        <v>481</v>
      </c>
      <c r="P36" s="20" t="s">
        <v>481</v>
      </c>
      <c r="Q36" s="18" t="s">
        <v>481</v>
      </c>
      <c r="R36" s="20" t="s">
        <v>481</v>
      </c>
      <c r="S36" s="18" t="n">
        <v>380.45549154</v>
      </c>
      <c r="T36" s="20" t="n">
        <v>13.4522633</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(47.0/B41*100)</f>
        <v/>
      </c>
      <c r="D41" s="19" t="n">
        <v>5665</v>
      </c>
      <c r="E41" s="18" t="n">
        <v>461.99261778</v>
      </c>
      <c r="F41" s="20" t="n">
        <v>5.55703601</v>
      </c>
      <c r="G41" s="18" t="n">
        <v>508.97326305</v>
      </c>
      <c r="H41" s="20" t="n">
        <v>3.89808923</v>
      </c>
      <c r="I41" s="18" t="n">
        <v>529.48266137</v>
      </c>
      <c r="J41" s="20" t="n">
        <v>5.5262758</v>
      </c>
      <c r="K41" s="18" t="n">
        <v>438.55310798</v>
      </c>
      <c r="L41" s="20" t="n">
        <v>9.115634030000001</v>
      </c>
      <c r="M41" s="18" t="s">
        <v>481</v>
      </c>
      <c r="N41" s="20" t="s">
        <v>481</v>
      </c>
      <c r="O41" s="18" t="n">
        <v>394.70031876</v>
      </c>
      <c r="P41" s="20" t="n">
        <v>62.09586627</v>
      </c>
      <c r="Q41" s="18" t="s">
        <v>481</v>
      </c>
      <c r="R41" s="20" t="s">
        <v>481</v>
      </c>
      <c r="S41" s="18" t="n">
        <v>410.52559577</v>
      </c>
      <c r="T41" s="20" t="n">
        <v>15.50929043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(1779.0/B46*100)</f>
        <v/>
      </c>
      <c r="D46" s="19" t="n">
        <v>21362</v>
      </c>
      <c r="E46" s="18" t="n">
        <v>420.09464441</v>
      </c>
      <c r="F46" s="20" t="n">
        <v>4.24989719</v>
      </c>
      <c r="G46" s="18" t="n">
        <v>380.01346118</v>
      </c>
      <c r="H46" s="20" t="n">
        <v>6.72248792</v>
      </c>
      <c r="I46" s="18" t="n">
        <v>374.63386877</v>
      </c>
      <c r="J46" s="20" t="n">
        <v>12.1910771</v>
      </c>
      <c r="K46" s="18" t="n">
        <v>350.24140933</v>
      </c>
      <c r="L46" s="20" t="n">
        <v>4.9033133</v>
      </c>
      <c r="M46" s="18" t="s">
        <v>481</v>
      </c>
      <c r="N46" s="20" t="s">
        <v>481</v>
      </c>
      <c r="O46" s="18" t="s">
        <v>481</v>
      </c>
      <c r="P46" s="20" t="s">
        <v>481</v>
      </c>
      <c r="Q46" s="18" t="s">
        <v>481</v>
      </c>
      <c r="R46" s="20" t="s">
        <v>481</v>
      </c>
      <c r="S46" s="18" t="n">
        <v>342.3406798</v>
      </c>
      <c r="T46" s="20" t="n">
        <v>7.3976229</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(7.0/B48*100)</f>
        <v/>
      </c>
      <c r="D48" s="19" t="n">
        <v>9834</v>
      </c>
      <c r="E48" s="18" t="n">
        <v>594.55933582</v>
      </c>
      <c r="F48" s="20" t="n">
        <v>6.69598407</v>
      </c>
      <c r="G48" s="18" t="n">
        <v>548.98173551</v>
      </c>
      <c r="H48" s="20" t="n">
        <v>6.37525764</v>
      </c>
      <c r="I48" s="18" t="n">
        <v>503.10364743</v>
      </c>
      <c r="J48" s="20" t="n">
        <v>8.788745580000001</v>
      </c>
      <c r="K48" s="18" t="n">
        <v>530.0251022899999</v>
      </c>
      <c r="L48" s="20" t="n">
        <v>9.218625360000001</v>
      </c>
      <c r="M48" s="18" t="s">
        <v>481</v>
      </c>
      <c r="N48" s="20" t="s">
        <v>481</v>
      </c>
      <c r="O48" s="18" t="s">
        <v>481</v>
      </c>
      <c r="P48" s="20" t="s">
        <v>481</v>
      </c>
      <c r="Q48" s="18" t="s">
        <v>481</v>
      </c>
      <c r="R48" s="20" t="s">
        <v>481</v>
      </c>
      <c r="S48" s="18" t="n">
        <v>417.21754014</v>
      </c>
      <c r="T48" s="20" t="n">
        <v>23.6975778</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(148.0/B61*100)</f>
        <v/>
      </c>
      <c r="D61" s="19" t="n">
        <v>6377</v>
      </c>
      <c r="E61" s="18" t="n">
        <v>469.47112641</v>
      </c>
      <c r="F61" s="20" t="n">
        <v>2.93746538</v>
      </c>
      <c r="G61" s="18" t="n">
        <v>430.14560387</v>
      </c>
      <c r="H61" s="20" t="n">
        <v>5.0173194</v>
      </c>
      <c r="I61" s="18" t="n">
        <v>453.55376504</v>
      </c>
      <c r="J61" s="20" t="n">
        <v>6.30559232</v>
      </c>
      <c r="K61" s="18" t="n">
        <v>352.1133783</v>
      </c>
      <c r="L61" s="20" t="n">
        <v>9.36685625</v>
      </c>
      <c r="M61" s="18" t="s">
        <v>481</v>
      </c>
      <c r="N61" s="20" t="s">
        <v>481</v>
      </c>
      <c r="O61" s="18" t="s">
        <v>481</v>
      </c>
      <c r="P61" s="20" t="s">
        <v>481</v>
      </c>
      <c r="Q61" s="18" t="s">
        <v>481</v>
      </c>
      <c r="R61" s="20" t="s">
        <v>481</v>
      </c>
      <c r="S61" s="18" t="n">
        <v>371.85667459</v>
      </c>
      <c r="T61" s="20" t="n">
        <v>12.40469166</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(408.0/B67*100)</f>
        <v/>
      </c>
      <c r="D67" s="19" t="n">
        <v>6563</v>
      </c>
      <c r="E67" s="18" t="n">
        <v>441.44464057</v>
      </c>
      <c r="F67" s="20" t="n">
        <v>3.94573546</v>
      </c>
      <c r="G67" s="18" t="n">
        <v>394.15105012</v>
      </c>
      <c r="H67" s="20" t="n">
        <v>3.8738797</v>
      </c>
      <c r="I67" s="18" t="n">
        <v>375.14745517</v>
      </c>
      <c r="J67" s="20" t="n">
        <v>5.19098863</v>
      </c>
      <c r="K67" s="18" t="n">
        <v>373.97828694</v>
      </c>
      <c r="L67" s="20" t="n">
        <v>9.74984386</v>
      </c>
      <c r="M67" s="18" t="s">
        <v>481</v>
      </c>
      <c r="N67" s="20" t="s">
        <v>481</v>
      </c>
      <c r="O67" s="18" t="s">
        <v>481</v>
      </c>
      <c r="P67" s="20" t="s">
        <v>481</v>
      </c>
      <c r="Q67" s="18" t="s">
        <v>481</v>
      </c>
      <c r="R67" s="20" t="s">
        <v>481</v>
      </c>
      <c r="S67" s="18" t="n">
        <v>316.86468527</v>
      </c>
      <c r="T67" s="20" t="n">
        <v>10.62924257</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532.8001539000001</v>
      </c>
      <c r="F70" s="20" t="n">
        <v>4.44649925</v>
      </c>
      <c r="G70" s="18" t="n">
        <v>507.88143169</v>
      </c>
      <c r="H70" s="20" t="n">
        <v>3.81081498</v>
      </c>
      <c r="I70" s="18" t="n">
        <v>520.47211301</v>
      </c>
      <c r="J70" s="20" t="n">
        <v>6.45552529</v>
      </c>
      <c r="K70" s="18" t="n">
        <v>466.97627023</v>
      </c>
      <c r="L70" s="20" t="n">
        <v>9.217355270000001</v>
      </c>
      <c r="M70" s="18" t="s">
        <v>481</v>
      </c>
      <c r="N70" s="20" t="s">
        <v>481</v>
      </c>
      <c r="O70" s="18" t="s">
        <v>481</v>
      </c>
      <c r="P70" s="20" t="s">
        <v>481</v>
      </c>
      <c r="Q70" s="18" t="s">
        <v>481</v>
      </c>
      <c r="R70" s="20" t="s">
        <v>481</v>
      </c>
      <c r="S70" s="18" t="n">
        <v>467.7575285</v>
      </c>
      <c r="T70" s="20" t="n">
        <v>11.44640582</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779</v>
      </c>
    </row>
    <row customHeight="1" ht="30" r="4" spans="1:20">
      <c r="A4" s="6" t="n"/>
      <c r="B4" s="7" t="s">
        <v>462</v>
      </c>
      <c r="C4" s="7" t="s">
        <v>463</v>
      </c>
      <c r="D4" s="8" t="s">
        <v>462</v>
      </c>
      <c r="E4" s="9" t="s">
        <v>775</v>
      </c>
      <c r="F4" s="10" t="n"/>
      <c r="G4" s="9" t="s">
        <v>776</v>
      </c>
      <c r="H4" s="10" t="n"/>
      <c r="I4" s="9" t="s">
        <v>777</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514.8783414</v>
      </c>
      <c r="F7" s="20" t="n">
        <v>1.96209499</v>
      </c>
      <c r="G7" s="18" t="n">
        <v>527.75997841</v>
      </c>
      <c r="H7" s="20" t="n">
        <v>3.50503204</v>
      </c>
      <c r="I7" s="18" t="n">
        <v>516.22954204</v>
      </c>
      <c r="J7" s="20" t="n">
        <v>5.65277884</v>
      </c>
      <c r="K7" s="18" t="n">
        <v>442.83242745</v>
      </c>
      <c r="L7" s="20" t="n">
        <v>4.10655619</v>
      </c>
      <c r="M7" s="18" t="s">
        <v>481</v>
      </c>
      <c r="N7" s="20" t="s">
        <v>481</v>
      </c>
      <c r="O7" s="18" t="s">
        <v>481</v>
      </c>
      <c r="P7" s="20" t="s">
        <v>481</v>
      </c>
      <c r="Q7" s="18" t="s">
        <v>481</v>
      </c>
      <c r="R7" s="20" t="s">
        <v>481</v>
      </c>
      <c r="S7" s="18" t="n">
        <v>430.57605177</v>
      </c>
      <c r="T7" s="20" t="n">
        <v>9.068486330000001</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(105.0/B9*100)</f>
        <v/>
      </c>
      <c r="D9" s="19" t="n">
        <v>5570</v>
      </c>
      <c r="E9" s="18" t="n">
        <v>547.08848341</v>
      </c>
      <c r="F9" s="20" t="n">
        <v>2.98152314</v>
      </c>
      <c r="G9" s="18" t="n">
        <v>597.13489452</v>
      </c>
      <c r="H9" s="20" t="n">
        <v>4.4872782</v>
      </c>
      <c r="I9" s="18" t="n">
        <v>579.46141343</v>
      </c>
      <c r="J9" s="20" t="n">
        <v>10.10021406</v>
      </c>
      <c r="K9" s="18" t="n">
        <v>428.37595021</v>
      </c>
      <c r="L9" s="20" t="n">
        <v>7.43283911</v>
      </c>
      <c r="M9" s="18" t="s">
        <v>481</v>
      </c>
      <c r="N9" s="20" t="s">
        <v>481</v>
      </c>
      <c r="O9" s="18" t="n">
        <v>363.74174124</v>
      </c>
      <c r="P9" s="20" t="n">
        <v>33.3778787</v>
      </c>
      <c r="Q9" s="18" t="s">
        <v>481</v>
      </c>
      <c r="R9" s="20" t="s">
        <v>481</v>
      </c>
      <c r="S9" s="18" t="n">
        <v>452.51705402</v>
      </c>
      <c r="T9" s="20" t="n">
        <v>10.21199392</v>
      </c>
    </row>
    <row r="10" spans="1:20">
      <c r="A10" s="15" t="s">
        <v>485</v>
      </c>
      <c r="B10" s="17" t="n">
        <v>13082</v>
      </c>
      <c r="C10" s="18">
        <f>(332.0/B10*100)</f>
        <v/>
      </c>
      <c r="D10" s="19" t="n">
        <v>12750</v>
      </c>
      <c r="E10" s="18" t="n">
        <v>533.59484243</v>
      </c>
      <c r="F10" s="20" t="n">
        <v>5.76752761</v>
      </c>
      <c r="G10" s="18" t="n">
        <v>546.03292803</v>
      </c>
      <c r="H10" s="20" t="n">
        <v>5.3699421</v>
      </c>
      <c r="I10" s="18" t="n">
        <v>546.61924027</v>
      </c>
      <c r="J10" s="20" t="n">
        <v>5.65343778</v>
      </c>
      <c r="K10" s="18" t="n">
        <v>465.45588109</v>
      </c>
      <c r="L10" s="20" t="n">
        <v>9.676067339999999</v>
      </c>
      <c r="M10" s="18" t="s">
        <v>481</v>
      </c>
      <c r="N10" s="20" t="s">
        <v>481</v>
      </c>
      <c r="O10" s="18" t="s">
        <v>481</v>
      </c>
      <c r="P10" s="20" t="s">
        <v>481</v>
      </c>
      <c r="Q10" s="18" t="s">
        <v>481</v>
      </c>
      <c r="R10" s="20" t="s">
        <v>481</v>
      </c>
      <c r="S10" s="18" t="n">
        <v>455.70087834</v>
      </c>
      <c r="T10" s="20" t="n">
        <v>18.34910691</v>
      </c>
    </row>
    <row r="11" spans="1:20">
      <c r="A11" s="15" t="s">
        <v>486</v>
      </c>
      <c r="B11" s="17" t="n">
        <v>7053</v>
      </c>
      <c r="C11" s="18">
        <f>(94.0/B11*100)</f>
        <v/>
      </c>
      <c r="D11" s="19" t="n">
        <v>6959</v>
      </c>
      <c r="E11" s="18" t="n">
        <v>449.4013072</v>
      </c>
      <c r="F11" s="20" t="n">
        <v>3.9839624</v>
      </c>
      <c r="G11" s="18" t="n">
        <v>371.40293244</v>
      </c>
      <c r="H11" s="20" t="n">
        <v>7.3631057</v>
      </c>
      <c r="I11" s="18" t="n">
        <v>358.84511459</v>
      </c>
      <c r="J11" s="20" t="n">
        <v>10.5140882</v>
      </c>
      <c r="K11" s="18" t="n">
        <v>398.4130612</v>
      </c>
      <c r="L11" s="20" t="n">
        <v>6.13425548</v>
      </c>
      <c r="M11" s="18" t="s">
        <v>481</v>
      </c>
      <c r="N11" s="20" t="s">
        <v>481</v>
      </c>
      <c r="O11" s="18" t="s">
        <v>481</v>
      </c>
      <c r="P11" s="20" t="s">
        <v>481</v>
      </c>
      <c r="Q11" s="18" t="s">
        <v>481</v>
      </c>
      <c r="R11" s="20" t="s">
        <v>481</v>
      </c>
      <c r="S11" s="18" t="n">
        <v>360.76299823</v>
      </c>
      <c r="T11" s="20" t="n">
        <v>13.9663831</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483.49779169</v>
      </c>
      <c r="P23" s="20" t="n">
        <v>2.80371183</v>
      </c>
      <c r="Q23" s="18" t="s">
        <v>481</v>
      </c>
      <c r="R23" s="20" t="s">
        <v>481</v>
      </c>
      <c r="S23" s="18" t="s">
        <v>481</v>
      </c>
      <c r="T23" s="20" t="s">
        <v>481</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509.25698594</v>
      </c>
      <c r="P29" s="20" t="n">
        <v>3.32415333</v>
      </c>
      <c r="Q29" s="18" t="s">
        <v>481</v>
      </c>
      <c r="R29" s="20" t="s">
        <v>481</v>
      </c>
      <c r="S29" s="18" t="s">
        <v>481</v>
      </c>
      <c r="T29" s="20" t="s">
        <v>481</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493.98259424</v>
      </c>
      <c r="F32" s="20" t="n">
        <v>2.82753593</v>
      </c>
      <c r="G32" s="18" t="n">
        <v>423.96697952</v>
      </c>
      <c r="H32" s="20" t="n">
        <v>9.448607640000001</v>
      </c>
      <c r="I32" s="18" t="n">
        <v>382.02316479</v>
      </c>
      <c r="J32" s="20" t="n">
        <v>28.2699787</v>
      </c>
      <c r="K32" s="18" t="n">
        <v>380.38332696</v>
      </c>
      <c r="L32" s="20" t="n">
        <v>15.24330447</v>
      </c>
      <c r="M32" s="18" t="s">
        <v>481</v>
      </c>
      <c r="N32" s="20" t="s">
        <v>481</v>
      </c>
      <c r="O32" s="18" t="s">
        <v>481</v>
      </c>
      <c r="P32" s="20" t="s">
        <v>481</v>
      </c>
      <c r="Q32" s="18" t="s">
        <v>481</v>
      </c>
      <c r="R32" s="20" t="s">
        <v>481</v>
      </c>
      <c r="S32" s="18" t="n">
        <v>415.60225982</v>
      </c>
      <c r="T32" s="20" t="n">
        <v>17.51514928</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(60.0/B34*100)</f>
        <v/>
      </c>
      <c r="D34" s="19" t="n">
        <v>6290</v>
      </c>
      <c r="E34" s="18" t="n">
        <v>461.10946602</v>
      </c>
      <c r="F34" s="20" t="n">
        <v>3.85284411</v>
      </c>
      <c r="G34" s="18" t="n">
        <v>408.25895127</v>
      </c>
      <c r="H34" s="20" t="n">
        <v>9.06217979</v>
      </c>
      <c r="I34" s="18" t="n">
        <v>387.34283725</v>
      </c>
      <c r="J34" s="20" t="n">
        <v>13.595963</v>
      </c>
      <c r="K34" s="18" t="n">
        <v>401.86232339</v>
      </c>
      <c r="L34" s="20" t="n">
        <v>16.21855775</v>
      </c>
      <c r="M34" s="18" t="s">
        <v>481</v>
      </c>
      <c r="N34" s="20" t="s">
        <v>481</v>
      </c>
      <c r="O34" s="18" t="n">
        <v>425.79595373</v>
      </c>
      <c r="P34" s="20" t="n">
        <v>68.66277131</v>
      </c>
      <c r="Q34" s="18" t="s">
        <v>481</v>
      </c>
      <c r="R34" s="20" t="s">
        <v>481</v>
      </c>
      <c r="S34" s="18" t="n">
        <v>348.69174683</v>
      </c>
      <c r="T34" s="20" t="n">
        <v>14.72800552</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(40.0/B36*100)</f>
        <v/>
      </c>
      <c r="D36" s="19" t="n">
        <v>6696</v>
      </c>
      <c r="E36" s="18" t="n">
        <v>472.10609767</v>
      </c>
      <c r="F36" s="20" t="n">
        <v>3.48783015</v>
      </c>
      <c r="G36" s="18" t="n">
        <v>479.20329609</v>
      </c>
      <c r="H36" s="20" t="n">
        <v>5.58239486</v>
      </c>
      <c r="I36" s="18" t="n">
        <v>470.65326014</v>
      </c>
      <c r="J36" s="20" t="n">
        <v>11.46056944</v>
      </c>
      <c r="K36" s="18" t="n">
        <v>456.0384197</v>
      </c>
      <c r="L36" s="20" t="n">
        <v>5.45663556</v>
      </c>
      <c r="M36" s="18" t="s">
        <v>481</v>
      </c>
      <c r="N36" s="20" t="s">
        <v>481</v>
      </c>
      <c r="O36" s="18" t="s">
        <v>481</v>
      </c>
      <c r="P36" s="20" t="s">
        <v>481</v>
      </c>
      <c r="Q36" s="18" t="s">
        <v>481</v>
      </c>
      <c r="R36" s="20" t="s">
        <v>481</v>
      </c>
      <c r="S36" s="18" t="n">
        <v>386.85725077</v>
      </c>
      <c r="T36" s="20" t="n">
        <v>12.10923093</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(47.0/B41*100)</f>
        <v/>
      </c>
      <c r="D41" s="19" t="n">
        <v>5665</v>
      </c>
      <c r="E41" s="18" t="n">
        <v>472.08935694</v>
      </c>
      <c r="F41" s="20" t="n">
        <v>4.52402668</v>
      </c>
      <c r="G41" s="18" t="n">
        <v>520.04885348</v>
      </c>
      <c r="H41" s="20" t="n">
        <v>4.08700439</v>
      </c>
      <c r="I41" s="18" t="n">
        <v>507.20885737</v>
      </c>
      <c r="J41" s="20" t="n">
        <v>7.16024579</v>
      </c>
      <c r="K41" s="18" t="n">
        <v>438.55310798</v>
      </c>
      <c r="L41" s="20" t="n">
        <v>9.115634030000001</v>
      </c>
      <c r="M41" s="18" t="s">
        <v>481</v>
      </c>
      <c r="N41" s="20" t="s">
        <v>481</v>
      </c>
      <c r="O41" s="18" t="n">
        <v>394.70031876</v>
      </c>
      <c r="P41" s="20" t="n">
        <v>62.09586627</v>
      </c>
      <c r="Q41" s="18" t="s">
        <v>481</v>
      </c>
      <c r="R41" s="20" t="s">
        <v>481</v>
      </c>
      <c r="S41" s="18" t="n">
        <v>400.57384872</v>
      </c>
      <c r="T41" s="20" t="n">
        <v>10.84434585</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(1779.0/B46*100)</f>
        <v/>
      </c>
      <c r="D46" s="19" t="n">
        <v>21362</v>
      </c>
      <c r="E46" s="18" t="n">
        <v>418.82475039</v>
      </c>
      <c r="F46" s="20" t="n">
        <v>4.12207047</v>
      </c>
      <c r="G46" s="18" t="n">
        <v>365.37457401</v>
      </c>
      <c r="H46" s="20" t="n">
        <v>9.11653811</v>
      </c>
      <c r="I46" s="18" t="n">
        <v>345.56166433</v>
      </c>
      <c r="J46" s="20" t="n">
        <v>12.48179626</v>
      </c>
      <c r="K46" s="18" t="n">
        <v>350.24140933</v>
      </c>
      <c r="L46" s="20" t="n">
        <v>4.9033133</v>
      </c>
      <c r="M46" s="18" t="s">
        <v>481</v>
      </c>
      <c r="N46" s="20" t="s">
        <v>481</v>
      </c>
      <c r="O46" s="18" t="s">
        <v>481</v>
      </c>
      <c r="P46" s="20" t="s">
        <v>481</v>
      </c>
      <c r="Q46" s="18" t="s">
        <v>481</v>
      </c>
      <c r="R46" s="20" t="s">
        <v>481</v>
      </c>
      <c r="S46" s="18" t="n">
        <v>342.30853007</v>
      </c>
      <c r="T46" s="20" t="n">
        <v>7.08229087</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(7.0/B48*100)</f>
        <v/>
      </c>
      <c r="D48" s="19" t="n">
        <v>9834</v>
      </c>
      <c r="E48" s="18" t="n">
        <v>591.09684298</v>
      </c>
      <c r="F48" s="20" t="n">
        <v>6.06188853</v>
      </c>
      <c r="G48" s="18" t="n">
        <v>513.91250431</v>
      </c>
      <c r="H48" s="20" t="n">
        <v>7.60246846</v>
      </c>
      <c r="I48" s="18" t="n">
        <v>480.24373007</v>
      </c>
      <c r="J48" s="20" t="n">
        <v>11.59440269</v>
      </c>
      <c r="K48" s="18" t="n">
        <v>530.0251022899999</v>
      </c>
      <c r="L48" s="20" t="n">
        <v>9.218625360000001</v>
      </c>
      <c r="M48" s="18" t="s">
        <v>481</v>
      </c>
      <c r="N48" s="20" t="s">
        <v>481</v>
      </c>
      <c r="O48" s="18" t="s">
        <v>481</v>
      </c>
      <c r="P48" s="20" t="s">
        <v>481</v>
      </c>
      <c r="Q48" s="18" t="s">
        <v>481</v>
      </c>
      <c r="R48" s="20" t="s">
        <v>481</v>
      </c>
      <c r="S48" s="18" t="n">
        <v>452.60825306</v>
      </c>
      <c r="T48" s="20" t="n">
        <v>19.20032758</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(148.0/B61*100)</f>
        <v/>
      </c>
      <c r="D61" s="19" t="n">
        <v>6377</v>
      </c>
      <c r="E61" s="18" t="n">
        <v>467.97350412</v>
      </c>
      <c r="F61" s="20" t="n">
        <v>2.90694329</v>
      </c>
      <c r="G61" s="18" t="n">
        <v>428.32360331</v>
      </c>
      <c r="H61" s="20" t="n">
        <v>5.62900841</v>
      </c>
      <c r="I61" s="18" t="n">
        <v>434.99948136</v>
      </c>
      <c r="J61" s="20" t="n">
        <v>7.48840321</v>
      </c>
      <c r="K61" s="18" t="n">
        <v>352.1133783</v>
      </c>
      <c r="L61" s="20" t="n">
        <v>9.36685625</v>
      </c>
      <c r="M61" s="18" t="s">
        <v>481</v>
      </c>
      <c r="N61" s="20" t="s">
        <v>481</v>
      </c>
      <c r="O61" s="18" t="s">
        <v>481</v>
      </c>
      <c r="P61" s="20" t="s">
        <v>481</v>
      </c>
      <c r="Q61" s="18" t="s">
        <v>481</v>
      </c>
      <c r="R61" s="20" t="s">
        <v>481</v>
      </c>
      <c r="S61" s="18" t="n">
        <v>375.81261597</v>
      </c>
      <c r="T61" s="20" t="n">
        <v>11.29841331</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(408.0/B67*100)</f>
        <v/>
      </c>
      <c r="D67" s="19" t="n">
        <v>6563</v>
      </c>
      <c r="E67" s="18" t="n">
        <v>447.1447811</v>
      </c>
      <c r="F67" s="20" t="n">
        <v>3.69297039</v>
      </c>
      <c r="G67" s="18" t="n">
        <v>383.53605303</v>
      </c>
      <c r="H67" s="20" t="n">
        <v>4.31020347</v>
      </c>
      <c r="I67" s="18" t="n">
        <v>356.86314224</v>
      </c>
      <c r="J67" s="20" t="n">
        <v>4.77507194</v>
      </c>
      <c r="K67" s="18" t="n">
        <v>373.97828694</v>
      </c>
      <c r="L67" s="20" t="n">
        <v>9.74984386</v>
      </c>
      <c r="M67" s="18" t="s">
        <v>481</v>
      </c>
      <c r="N67" s="20" t="s">
        <v>481</v>
      </c>
      <c r="O67" s="18" t="s">
        <v>481</v>
      </c>
      <c r="P67" s="20" t="s">
        <v>481</v>
      </c>
      <c r="Q67" s="18" t="s">
        <v>481</v>
      </c>
      <c r="R67" s="20" t="s">
        <v>481</v>
      </c>
      <c r="S67" s="18" t="n">
        <v>323.1341884</v>
      </c>
      <c r="T67" s="20" t="n">
        <v>9.08772125</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533.36547</v>
      </c>
      <c r="F70" s="20" t="n">
        <v>3.8641795</v>
      </c>
      <c r="G70" s="18" t="n">
        <v>503.01759839</v>
      </c>
      <c r="H70" s="20" t="n">
        <v>3.95035487</v>
      </c>
      <c r="I70" s="18" t="n">
        <v>513.22087502</v>
      </c>
      <c r="J70" s="20" t="n">
        <v>5.97064586</v>
      </c>
      <c r="K70" s="18" t="n">
        <v>466.97627023</v>
      </c>
      <c r="L70" s="20" t="n">
        <v>9.217355270000001</v>
      </c>
      <c r="M70" s="18" t="s">
        <v>481</v>
      </c>
      <c r="N70" s="20" t="s">
        <v>481</v>
      </c>
      <c r="O70" s="18" t="s">
        <v>481</v>
      </c>
      <c r="P70" s="20" t="s">
        <v>481</v>
      </c>
      <c r="Q70" s="18" t="s">
        <v>481</v>
      </c>
      <c r="R70" s="20" t="s">
        <v>481</v>
      </c>
      <c r="S70" s="18" t="n">
        <v>467.2683052</v>
      </c>
      <c r="T70" s="20" t="n">
        <v>10.05623494</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780</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477.77197132</v>
      </c>
      <c r="F7" s="20" t="n">
        <v>3.39096898</v>
      </c>
      <c r="G7" s="18" t="n">
        <v>498.0936842</v>
      </c>
      <c r="H7" s="20" t="n">
        <v>3.2037213</v>
      </c>
      <c r="I7" s="18" t="n">
        <v>529.36309304</v>
      </c>
      <c r="J7" s="20" t="n">
        <v>2.41744923</v>
      </c>
      <c r="K7" s="18" t="n">
        <v>552.19550569</v>
      </c>
      <c r="L7" s="20" t="n">
        <v>3.08168691</v>
      </c>
      <c r="M7" s="18" t="n">
        <v>442.83242745</v>
      </c>
      <c r="N7" s="20" t="n">
        <v>4.10655619</v>
      </c>
      <c r="O7" s="18" t="s">
        <v>481</v>
      </c>
      <c r="P7" s="20" t="s">
        <v>481</v>
      </c>
      <c r="Q7" s="18" t="s">
        <v>481</v>
      </c>
      <c r="R7" s="20" t="s">
        <v>481</v>
      </c>
      <c r="S7" s="18" t="s">
        <v>481</v>
      </c>
      <c r="T7" s="20" t="s">
        <v>481</v>
      </c>
      <c r="U7" s="18" t="n">
        <v>438.3310275</v>
      </c>
      <c r="V7" s="20" t="n">
        <v>13.59565389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(234.0/B9*100)</f>
        <v/>
      </c>
      <c r="D9" s="19" t="n">
        <v>5441</v>
      </c>
      <c r="E9" s="18" t="n">
        <v>535.63611515</v>
      </c>
      <c r="F9" s="20" t="n">
        <v>5.65441226</v>
      </c>
      <c r="G9" s="18" t="n">
        <v>562.29655497</v>
      </c>
      <c r="H9" s="20" t="n">
        <v>4.6474193</v>
      </c>
      <c r="I9" s="18" t="n">
        <v>569.0910674</v>
      </c>
      <c r="J9" s="20" t="n">
        <v>2.89091312</v>
      </c>
      <c r="K9" s="18" t="n">
        <v>554.2854749000001</v>
      </c>
      <c r="L9" s="20" t="n">
        <v>5.79798972</v>
      </c>
      <c r="M9" s="18" t="n">
        <v>428.37595021</v>
      </c>
      <c r="N9" s="20" t="n">
        <v>7.43283911</v>
      </c>
      <c r="O9" s="18" t="s">
        <v>481</v>
      </c>
      <c r="P9" s="20" t="s">
        <v>481</v>
      </c>
      <c r="Q9" s="18" t="s">
        <v>481</v>
      </c>
      <c r="R9" s="20" t="s">
        <v>481</v>
      </c>
      <c r="S9" s="18" t="s">
        <v>481</v>
      </c>
      <c r="T9" s="20" t="s">
        <v>481</v>
      </c>
      <c r="U9" s="18" t="n">
        <v>450.70817104</v>
      </c>
      <c r="V9" s="20" t="n">
        <v>13.44202587</v>
      </c>
    </row>
    <row r="10" spans="1:22">
      <c r="A10" s="15" t="s">
        <v>485</v>
      </c>
      <c r="B10" s="17" t="n">
        <v>13082</v>
      </c>
      <c r="C10" s="18">
        <f>(334.0/B10*100)</f>
        <v/>
      </c>
      <c r="D10" s="19" t="n">
        <v>12748</v>
      </c>
      <c r="E10" s="18" t="n">
        <v>528.20746662</v>
      </c>
      <c r="F10" s="20" t="n">
        <v>8.17834386</v>
      </c>
      <c r="G10" s="18" t="n">
        <v>523.6277320299999</v>
      </c>
      <c r="H10" s="20" t="n">
        <v>7.07376266</v>
      </c>
      <c r="I10" s="18" t="n">
        <v>544.33898945</v>
      </c>
      <c r="J10" s="20" t="n">
        <v>4.72483466</v>
      </c>
      <c r="K10" s="18" t="n">
        <v>560.40767511</v>
      </c>
      <c r="L10" s="20" t="n">
        <v>6.60390506</v>
      </c>
      <c r="M10" s="18" t="n">
        <v>465.45588109</v>
      </c>
      <c r="N10" s="20" t="n">
        <v>9.676067339999999</v>
      </c>
      <c r="O10" s="18" t="s">
        <v>481</v>
      </c>
      <c r="P10" s="20" t="s">
        <v>481</v>
      </c>
      <c r="Q10" s="18" t="s">
        <v>481</v>
      </c>
      <c r="R10" s="20" t="s">
        <v>481</v>
      </c>
      <c r="S10" s="18" t="s">
        <v>481</v>
      </c>
      <c r="T10" s="20" t="s">
        <v>481</v>
      </c>
      <c r="U10" s="18" t="n">
        <v>461.98198701</v>
      </c>
      <c r="V10" s="20" t="n">
        <v>20.39734791</v>
      </c>
    </row>
    <row r="11" spans="1:22">
      <c r="A11" s="15" t="s">
        <v>486</v>
      </c>
      <c r="B11" s="17" t="n">
        <v>7053</v>
      </c>
      <c r="C11" s="18">
        <f>(98.0/B11*100)</f>
        <v/>
      </c>
      <c r="D11" s="19" t="n">
        <v>6955</v>
      </c>
      <c r="E11" s="18" t="n">
        <v>385.06137662</v>
      </c>
      <c r="F11" s="20" t="n">
        <v>6.95730444</v>
      </c>
      <c r="G11" s="18" t="n">
        <v>422.43356756</v>
      </c>
      <c r="H11" s="20" t="n">
        <v>5.6852257</v>
      </c>
      <c r="I11" s="18" t="n">
        <v>446.38493892</v>
      </c>
      <c r="J11" s="20" t="n">
        <v>4.07469007</v>
      </c>
      <c r="K11" s="18" t="n">
        <v>456.2271516</v>
      </c>
      <c r="L11" s="20" t="n">
        <v>8.056332189999999</v>
      </c>
      <c r="M11" s="18" t="n">
        <v>398.4130612</v>
      </c>
      <c r="N11" s="20" t="n">
        <v>6.13425548</v>
      </c>
      <c r="O11" s="18" t="s">
        <v>481</v>
      </c>
      <c r="P11" s="20" t="s">
        <v>481</v>
      </c>
      <c r="Q11" s="18" t="s">
        <v>481</v>
      </c>
      <c r="R11" s="20" t="s">
        <v>481</v>
      </c>
      <c r="S11" s="18" t="s">
        <v>481</v>
      </c>
      <c r="T11" s="20" t="s">
        <v>481</v>
      </c>
      <c r="U11" s="18" t="n">
        <v>344.90365866</v>
      </c>
      <c r="V11" s="20" t="n">
        <v>16.11866646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(230.0/B23*100)</f>
        <v/>
      </c>
      <c r="D23" s="19" t="n">
        <v>11353</v>
      </c>
      <c r="E23" s="18" t="n">
        <v>464.51262064</v>
      </c>
      <c r="F23" s="20" t="n">
        <v>7.39890967</v>
      </c>
      <c r="G23" s="18" t="n">
        <v>478.37902206</v>
      </c>
      <c r="H23" s="20" t="n">
        <v>3.99872921</v>
      </c>
      <c r="I23" s="18" t="n">
        <v>493.98848871</v>
      </c>
      <c r="J23" s="20" t="n">
        <v>3.27448356</v>
      </c>
      <c r="K23" s="18" t="n">
        <v>498.02082044</v>
      </c>
      <c r="L23" s="20" t="n">
        <v>6.19231729</v>
      </c>
      <c r="M23" s="18" t="n">
        <v>451.72045622</v>
      </c>
      <c r="N23" s="20" t="n">
        <v>6.55553678</v>
      </c>
      <c r="O23" s="18" t="s">
        <v>481</v>
      </c>
      <c r="P23" s="20" t="s">
        <v>481</v>
      </c>
      <c r="Q23" s="18" t="s">
        <v>481</v>
      </c>
      <c r="R23" s="20" t="s">
        <v>481</v>
      </c>
      <c r="S23" s="18" t="s">
        <v>481</v>
      </c>
      <c r="T23" s="20" t="s">
        <v>481</v>
      </c>
      <c r="U23" s="18" t="n">
        <v>402.02495627</v>
      </c>
      <c r="V23" s="20" t="n">
        <v>21.30496639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439.61829796</v>
      </c>
      <c r="F29" s="20" t="n">
        <v>12.42565224</v>
      </c>
      <c r="G29" s="18" t="n">
        <v>479.7302626</v>
      </c>
      <c r="H29" s="20" t="n">
        <v>6.56081263</v>
      </c>
      <c r="I29" s="18" t="n">
        <v>518.85315947</v>
      </c>
      <c r="J29" s="20" t="n">
        <v>3.83730563</v>
      </c>
      <c r="K29" s="18" t="n">
        <v>525.7573496799999</v>
      </c>
      <c r="L29" s="20" t="n">
        <v>6.67568715</v>
      </c>
      <c r="M29" s="18" t="n">
        <v>516.6036689699999</v>
      </c>
      <c r="N29" s="20" t="n">
        <v>7.45309137</v>
      </c>
      <c r="O29" s="18" t="s">
        <v>481</v>
      </c>
      <c r="P29" s="20" t="s">
        <v>481</v>
      </c>
      <c r="Q29" s="18" t="s">
        <v>481</v>
      </c>
      <c r="R29" s="20" t="s">
        <v>481</v>
      </c>
      <c r="S29" s="18" t="s">
        <v>481</v>
      </c>
      <c r="T29" s="20" t="s">
        <v>481</v>
      </c>
      <c r="U29" s="18" t="n">
        <v>407.15722477</v>
      </c>
      <c r="V29" s="20" t="n">
        <v>22.87429292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455.81323191</v>
      </c>
      <c r="F32" s="20" t="n">
        <v>7.03143793</v>
      </c>
      <c r="G32" s="18" t="n">
        <v>482.37176692</v>
      </c>
      <c r="H32" s="20" t="n">
        <v>4.02800843</v>
      </c>
      <c r="I32" s="18" t="n">
        <v>496.34961543</v>
      </c>
      <c r="J32" s="20" t="n">
        <v>3.47409139</v>
      </c>
      <c r="K32" s="18" t="n">
        <v>492.76354352</v>
      </c>
      <c r="L32" s="20" t="n">
        <v>6.76572051</v>
      </c>
      <c r="M32" s="18" t="n">
        <v>380.38332696</v>
      </c>
      <c r="N32" s="20" t="n">
        <v>15.24330447</v>
      </c>
      <c r="O32" s="18" t="s">
        <v>481</v>
      </c>
      <c r="P32" s="20" t="s">
        <v>481</v>
      </c>
      <c r="Q32" s="18" t="s">
        <v>481</v>
      </c>
      <c r="R32" s="20" t="s">
        <v>481</v>
      </c>
      <c r="S32" s="18" t="s">
        <v>481</v>
      </c>
      <c r="T32" s="20" t="s">
        <v>481</v>
      </c>
      <c r="U32" s="18" t="n">
        <v>351.54075681</v>
      </c>
      <c r="V32" s="20" t="n">
        <v>28.75516037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(94.0/B34*100)</f>
        <v/>
      </c>
      <c r="D34" s="19" t="n">
        <v>6256</v>
      </c>
      <c r="E34" s="18" t="n">
        <v>392.75150966</v>
      </c>
      <c r="F34" s="20" t="n">
        <v>6.46754519</v>
      </c>
      <c r="G34" s="18" t="n">
        <v>443.10669428</v>
      </c>
      <c r="H34" s="20" t="n">
        <v>5.74382692</v>
      </c>
      <c r="I34" s="18" t="n">
        <v>472.11720098</v>
      </c>
      <c r="J34" s="20" t="n">
        <v>5.36416966</v>
      </c>
      <c r="K34" s="18" t="n">
        <v>462.82974269</v>
      </c>
      <c r="L34" s="20" t="n">
        <v>7.35175765</v>
      </c>
      <c r="M34" s="18" t="n">
        <v>401.86232339</v>
      </c>
      <c r="N34" s="20" t="n">
        <v>16.21855775</v>
      </c>
      <c r="O34" s="18" t="s">
        <v>481</v>
      </c>
      <c r="P34" s="20" t="s">
        <v>481</v>
      </c>
      <c r="Q34" s="18" t="s">
        <v>481</v>
      </c>
      <c r="R34" s="20" t="s">
        <v>481</v>
      </c>
      <c r="S34" s="18" t="s">
        <v>481</v>
      </c>
      <c r="T34" s="20" t="s">
        <v>481</v>
      </c>
      <c r="U34" s="18" t="n">
        <v>339.18422556</v>
      </c>
      <c r="V34" s="20" t="n">
        <v>18.63334731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(41.0/B36*100)</f>
        <v/>
      </c>
      <c r="D36" s="19" t="n">
        <v>6695</v>
      </c>
      <c r="E36" s="18" t="n">
        <v>454.63878382</v>
      </c>
      <c r="F36" s="20" t="n">
        <v>6.42430806</v>
      </c>
      <c r="G36" s="18" t="n">
        <v>468.50504085</v>
      </c>
      <c r="H36" s="20" t="n">
        <v>4.97356455</v>
      </c>
      <c r="I36" s="18" t="n">
        <v>476.84158995</v>
      </c>
      <c r="J36" s="20" t="n">
        <v>3.50388367</v>
      </c>
      <c r="K36" s="18" t="n">
        <v>474.05430043</v>
      </c>
      <c r="L36" s="20" t="n">
        <v>7.35077217</v>
      </c>
      <c r="M36" s="18" t="n">
        <v>456.0384197</v>
      </c>
      <c r="N36" s="20" t="n">
        <v>5.45663556</v>
      </c>
      <c r="O36" s="18" t="s">
        <v>481</v>
      </c>
      <c r="P36" s="20" t="s">
        <v>481</v>
      </c>
      <c r="Q36" s="18" t="s">
        <v>481</v>
      </c>
      <c r="R36" s="20" t="s">
        <v>481</v>
      </c>
      <c r="S36" s="18" t="s">
        <v>481</v>
      </c>
      <c r="T36" s="20" t="s">
        <v>481</v>
      </c>
      <c r="U36" s="18" t="n">
        <v>414.42501911</v>
      </c>
      <c r="V36" s="20" t="n">
        <v>17.47476114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(49.0/B41*100)</f>
        <v/>
      </c>
      <c r="D41" s="19" t="n">
        <v>5663</v>
      </c>
      <c r="E41" s="18" t="n">
        <v>450.60966894</v>
      </c>
      <c r="F41" s="20" t="n">
        <v>6.31280256</v>
      </c>
      <c r="G41" s="18" t="n">
        <v>457.30269579</v>
      </c>
      <c r="H41" s="20" t="n">
        <v>6.27695271</v>
      </c>
      <c r="I41" s="18" t="n">
        <v>494.74037829</v>
      </c>
      <c r="J41" s="20" t="n">
        <v>4.17372694</v>
      </c>
      <c r="K41" s="18" t="n">
        <v>524.24406001</v>
      </c>
      <c r="L41" s="20" t="n">
        <v>4.6730444</v>
      </c>
      <c r="M41" s="18" t="n">
        <v>438.55310798</v>
      </c>
      <c r="N41" s="20" t="n">
        <v>9.115634030000001</v>
      </c>
      <c r="O41" s="18" t="s">
        <v>481</v>
      </c>
      <c r="P41" s="20" t="s">
        <v>481</v>
      </c>
      <c r="Q41" s="18" t="s">
        <v>481</v>
      </c>
      <c r="R41" s="20" t="s">
        <v>481</v>
      </c>
      <c r="S41" s="18" t="s">
        <v>481</v>
      </c>
      <c r="T41" s="20" t="s">
        <v>481</v>
      </c>
      <c r="U41" s="18" t="n">
        <v>416.29725792</v>
      </c>
      <c r="V41" s="20" t="n">
        <v>21.77057509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(1816.0/B46*100)</f>
        <v/>
      </c>
      <c r="D46" s="19" t="n">
        <v>21325</v>
      </c>
      <c r="E46" s="18" t="n">
        <v>356.57584318</v>
      </c>
      <c r="F46" s="20" t="n">
        <v>5.76980541</v>
      </c>
      <c r="G46" s="18" t="n">
        <v>386.00296063</v>
      </c>
      <c r="H46" s="20" t="n">
        <v>5.45863096</v>
      </c>
      <c r="I46" s="18" t="n">
        <v>427.6747252</v>
      </c>
      <c r="J46" s="20" t="n">
        <v>5.22050408</v>
      </c>
      <c r="K46" s="18" t="n">
        <v>437.10208359</v>
      </c>
      <c r="L46" s="20" t="n">
        <v>6.87642259</v>
      </c>
      <c r="M46" s="18" t="n">
        <v>350.24140933</v>
      </c>
      <c r="N46" s="20" t="n">
        <v>4.9033133</v>
      </c>
      <c r="O46" s="18" t="s">
        <v>481</v>
      </c>
      <c r="P46" s="20" t="s">
        <v>481</v>
      </c>
      <c r="Q46" s="18" t="s">
        <v>481</v>
      </c>
      <c r="R46" s="20" t="s">
        <v>481</v>
      </c>
      <c r="S46" s="18" t="s">
        <v>481</v>
      </c>
      <c r="T46" s="20" t="s">
        <v>481</v>
      </c>
      <c r="U46" s="18" t="n">
        <v>354.13816764</v>
      </c>
      <c r="V46" s="20" t="n">
        <v>12.17692379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543.09498825</v>
      </c>
      <c r="F48" s="20" t="n">
        <v>11.87608934</v>
      </c>
      <c r="G48" s="18" t="n">
        <v>545.94635636</v>
      </c>
      <c r="H48" s="20" t="n">
        <v>8.931328969999999</v>
      </c>
      <c r="I48" s="18" t="n">
        <v>568.00509248</v>
      </c>
      <c r="J48" s="20" t="n">
        <v>6.62220895</v>
      </c>
      <c r="K48" s="18" t="n">
        <v>587.31838253</v>
      </c>
      <c r="L48" s="20" t="n">
        <v>7.45418487</v>
      </c>
      <c r="M48" s="18" t="n">
        <v>530.0251022899999</v>
      </c>
      <c r="N48" s="20" t="n">
        <v>9.218625360000001</v>
      </c>
      <c r="O48" s="18" t="s">
        <v>481</v>
      </c>
      <c r="P48" s="20" t="s">
        <v>481</v>
      </c>
      <c r="Q48" s="18" t="s">
        <v>481</v>
      </c>
      <c r="R48" s="20" t="s">
        <v>481</v>
      </c>
      <c r="S48" s="18" t="s">
        <v>481</v>
      </c>
      <c r="T48" s="20" t="s">
        <v>481</v>
      </c>
      <c r="U48" s="18" t="n">
        <v>497.18480665</v>
      </c>
      <c r="V48" s="20" t="n">
        <v>39.46417207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(148.0/B61*100)</f>
        <v/>
      </c>
      <c r="D61" s="19" t="n">
        <v>6377</v>
      </c>
      <c r="E61" s="18" t="n">
        <v>411.25355324</v>
      </c>
      <c r="F61" s="20" t="n">
        <v>5.53757474</v>
      </c>
      <c r="G61" s="18" t="n">
        <v>441.4740885</v>
      </c>
      <c r="H61" s="20" t="n">
        <v>4.5218756</v>
      </c>
      <c r="I61" s="18" t="n">
        <v>469.07834079</v>
      </c>
      <c r="J61" s="20" t="n">
        <v>3.45413535</v>
      </c>
      <c r="K61" s="18" t="n">
        <v>472.1319856</v>
      </c>
      <c r="L61" s="20" t="n">
        <v>5.3773794</v>
      </c>
      <c r="M61" s="18" t="n">
        <v>352.1133783</v>
      </c>
      <c r="N61" s="20" t="n">
        <v>9.36685625</v>
      </c>
      <c r="O61" s="18" t="s">
        <v>481</v>
      </c>
      <c r="P61" s="20" t="s">
        <v>481</v>
      </c>
      <c r="Q61" s="18" t="s">
        <v>481</v>
      </c>
      <c r="R61" s="20" t="s">
        <v>481</v>
      </c>
      <c r="S61" s="18" t="s">
        <v>481</v>
      </c>
      <c r="T61" s="20" t="s">
        <v>481</v>
      </c>
      <c r="U61" s="18" t="n">
        <v>328.00978732</v>
      </c>
      <c r="V61" s="20" t="n">
        <v>16.18188669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(440.0/B67*100)</f>
        <v/>
      </c>
      <c r="D67" s="19" t="n">
        <v>6531</v>
      </c>
      <c r="E67" s="18" t="n">
        <v>353.21999789</v>
      </c>
      <c r="F67" s="20" t="n">
        <v>6.54238563</v>
      </c>
      <c r="G67" s="18" t="n">
        <v>413.61281358</v>
      </c>
      <c r="H67" s="20" t="n">
        <v>5.91925352</v>
      </c>
      <c r="I67" s="18" t="n">
        <v>420.67554241</v>
      </c>
      <c r="J67" s="20" t="n">
        <v>3.68039525</v>
      </c>
      <c r="K67" s="18" t="n">
        <v>424.55382853</v>
      </c>
      <c r="L67" s="20" t="n">
        <v>6.20771351</v>
      </c>
      <c r="M67" s="18" t="n">
        <v>373.97828694</v>
      </c>
      <c r="N67" s="20" t="n">
        <v>9.74984386</v>
      </c>
      <c r="O67" s="18" t="s">
        <v>481</v>
      </c>
      <c r="P67" s="20" t="s">
        <v>481</v>
      </c>
      <c r="Q67" s="18" t="s">
        <v>481</v>
      </c>
      <c r="R67" s="20" t="s">
        <v>481</v>
      </c>
      <c r="S67" s="18" t="s">
        <v>481</v>
      </c>
      <c r="T67" s="20" t="s">
        <v>481</v>
      </c>
      <c r="U67" s="18" t="n">
        <v>293.76434702</v>
      </c>
      <c r="V67" s="20" t="n">
        <v>14.39011391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485.99404032</v>
      </c>
      <c r="F70" s="20" t="n">
        <v>7.2938313</v>
      </c>
      <c r="G70" s="18" t="n">
        <v>504.39664035</v>
      </c>
      <c r="H70" s="20" t="n">
        <v>4.62933076</v>
      </c>
      <c r="I70" s="18" t="n">
        <v>521.90218377</v>
      </c>
      <c r="J70" s="20" t="n">
        <v>3.5994555</v>
      </c>
      <c r="K70" s="18" t="n">
        <v>527.90340279</v>
      </c>
      <c r="L70" s="20" t="n">
        <v>5.22348343</v>
      </c>
      <c r="M70" s="18" t="n">
        <v>466.97627023</v>
      </c>
      <c r="N70" s="20" t="n">
        <v>9.217355270000001</v>
      </c>
      <c r="O70" s="18" t="s">
        <v>481</v>
      </c>
      <c r="P70" s="20" t="s">
        <v>481</v>
      </c>
      <c r="Q70" s="18" t="s">
        <v>481</v>
      </c>
      <c r="R70" s="20" t="s">
        <v>481</v>
      </c>
      <c r="S70" s="18" t="s">
        <v>481</v>
      </c>
      <c r="T70" s="20" t="s">
        <v>481</v>
      </c>
      <c r="U70" s="18" t="n">
        <v>448.19186744</v>
      </c>
      <c r="V70" s="20" t="n">
        <v>15.51975958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785</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481.74432519</v>
      </c>
      <c r="F7" s="20" t="n">
        <v>3.60963972</v>
      </c>
      <c r="G7" s="18" t="n">
        <v>504.37343173</v>
      </c>
      <c r="H7" s="20" t="n">
        <v>3.26338899</v>
      </c>
      <c r="I7" s="18" t="n">
        <v>531.55285344</v>
      </c>
      <c r="J7" s="20" t="n">
        <v>2.48078044</v>
      </c>
      <c r="K7" s="18" t="n">
        <v>542.89080268</v>
      </c>
      <c r="L7" s="20" t="n">
        <v>3.98394877</v>
      </c>
      <c r="M7" s="18" t="n">
        <v>442.83242745</v>
      </c>
      <c r="N7" s="20" t="n">
        <v>4.10655619</v>
      </c>
      <c r="O7" s="18" t="s">
        <v>481</v>
      </c>
      <c r="P7" s="20" t="s">
        <v>481</v>
      </c>
      <c r="Q7" s="18" t="s">
        <v>481</v>
      </c>
      <c r="R7" s="20" t="s">
        <v>481</v>
      </c>
      <c r="S7" s="18" t="s">
        <v>481</v>
      </c>
      <c r="T7" s="20" t="s">
        <v>481</v>
      </c>
      <c r="U7" s="18" t="n">
        <v>435.11715093</v>
      </c>
      <c r="V7" s="20" t="n">
        <v>10.43964235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(234.0/B9*100)</f>
        <v/>
      </c>
      <c r="D9" s="19" t="n">
        <v>5441</v>
      </c>
      <c r="E9" s="18" t="n">
        <v>539.00085847</v>
      </c>
      <c r="F9" s="20" t="n">
        <v>5.46250528</v>
      </c>
      <c r="G9" s="18" t="n">
        <v>560.15866764</v>
      </c>
      <c r="H9" s="20" t="n">
        <v>4.42528864</v>
      </c>
      <c r="I9" s="18" t="n">
        <v>569.8300361300001</v>
      </c>
      <c r="J9" s="20" t="n">
        <v>3.07450214</v>
      </c>
      <c r="K9" s="18" t="n">
        <v>552.97164161</v>
      </c>
      <c r="L9" s="20" t="n">
        <v>6.45981721</v>
      </c>
      <c r="M9" s="18" t="n">
        <v>428.37595021</v>
      </c>
      <c r="N9" s="20" t="n">
        <v>7.43283911</v>
      </c>
      <c r="O9" s="18" t="s">
        <v>481</v>
      </c>
      <c r="P9" s="20" t="s">
        <v>481</v>
      </c>
      <c r="Q9" s="18" t="s">
        <v>481</v>
      </c>
      <c r="R9" s="20" t="s">
        <v>481</v>
      </c>
      <c r="S9" s="18" t="s">
        <v>481</v>
      </c>
      <c r="T9" s="20" t="s">
        <v>481</v>
      </c>
      <c r="U9" s="18" t="n">
        <v>463.43681872</v>
      </c>
      <c r="V9" s="20" t="n">
        <v>12.89714315</v>
      </c>
    </row>
    <row r="10" spans="1:22">
      <c r="A10" s="15" t="s">
        <v>485</v>
      </c>
      <c r="B10" s="17" t="n">
        <v>13082</v>
      </c>
      <c r="C10" s="18">
        <f>(334.0/B10*100)</f>
        <v/>
      </c>
      <c r="D10" s="19" t="n">
        <v>12748</v>
      </c>
      <c r="E10" s="18" t="n">
        <v>522.18056011</v>
      </c>
      <c r="F10" s="20" t="n">
        <v>7.19463916</v>
      </c>
      <c r="G10" s="18" t="n">
        <v>532.95408407</v>
      </c>
      <c r="H10" s="20" t="n">
        <v>5.65912203</v>
      </c>
      <c r="I10" s="18" t="n">
        <v>543.11192956</v>
      </c>
      <c r="J10" s="20" t="n">
        <v>5.41698903</v>
      </c>
      <c r="K10" s="18" t="n">
        <v>560.16262732</v>
      </c>
      <c r="L10" s="20" t="n">
        <v>6.75057851</v>
      </c>
      <c r="M10" s="18" t="n">
        <v>465.45588109</v>
      </c>
      <c r="N10" s="20" t="n">
        <v>9.676067339999999</v>
      </c>
      <c r="O10" s="18" t="s">
        <v>481</v>
      </c>
      <c r="P10" s="20" t="s">
        <v>481</v>
      </c>
      <c r="Q10" s="18" t="s">
        <v>481</v>
      </c>
      <c r="R10" s="20" t="s">
        <v>481</v>
      </c>
      <c r="S10" s="18" t="s">
        <v>481</v>
      </c>
      <c r="T10" s="20" t="s">
        <v>481</v>
      </c>
      <c r="U10" s="18" t="n">
        <v>475.73234516</v>
      </c>
      <c r="V10" s="20" t="n">
        <v>18.37057778</v>
      </c>
    </row>
    <row r="11" spans="1:22">
      <c r="A11" s="15" t="s">
        <v>486</v>
      </c>
      <c r="B11" s="17" t="n">
        <v>7053</v>
      </c>
      <c r="C11" s="18">
        <f>(98.0/B11*100)</f>
        <v/>
      </c>
      <c r="D11" s="19" t="n">
        <v>6955</v>
      </c>
      <c r="E11" s="18" t="n">
        <v>403.1618064</v>
      </c>
      <c r="F11" s="20" t="n">
        <v>6.53723594</v>
      </c>
      <c r="G11" s="18" t="n">
        <v>434.94944194</v>
      </c>
      <c r="H11" s="20" t="n">
        <v>4.84797827</v>
      </c>
      <c r="I11" s="18" t="n">
        <v>443.97499685</v>
      </c>
      <c r="J11" s="20" t="n">
        <v>4.50695922</v>
      </c>
      <c r="K11" s="18" t="n">
        <v>460.60291236</v>
      </c>
      <c r="L11" s="20" t="n">
        <v>8.24125984</v>
      </c>
      <c r="M11" s="18" t="n">
        <v>398.4130612</v>
      </c>
      <c r="N11" s="20" t="n">
        <v>6.13425548</v>
      </c>
      <c r="O11" s="18" t="s">
        <v>481</v>
      </c>
      <c r="P11" s="20" t="s">
        <v>481</v>
      </c>
      <c r="Q11" s="18" t="s">
        <v>481</v>
      </c>
      <c r="R11" s="20" t="s">
        <v>481</v>
      </c>
      <c r="S11" s="18" t="s">
        <v>481</v>
      </c>
      <c r="T11" s="20" t="s">
        <v>481</v>
      </c>
      <c r="U11" s="18" t="n">
        <v>360.57436007</v>
      </c>
      <c r="V11" s="20" t="n">
        <v>13.59144693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(230.0/B23*100)</f>
        <v/>
      </c>
      <c r="D23" s="19" t="n">
        <v>11353</v>
      </c>
      <c r="E23" s="18" t="n">
        <v>460.59469804</v>
      </c>
      <c r="F23" s="20" t="n">
        <v>5.94786257</v>
      </c>
      <c r="G23" s="18" t="n">
        <v>484.19984167</v>
      </c>
      <c r="H23" s="20" t="n">
        <v>4.72591376</v>
      </c>
      <c r="I23" s="18" t="n">
        <v>494.6111352</v>
      </c>
      <c r="J23" s="20" t="n">
        <v>2.79058286</v>
      </c>
      <c r="K23" s="18" t="n">
        <v>497.6383555</v>
      </c>
      <c r="L23" s="20" t="n">
        <v>5.52761834</v>
      </c>
      <c r="M23" s="18" t="n">
        <v>451.72045622</v>
      </c>
      <c r="N23" s="20" t="n">
        <v>6.55553678</v>
      </c>
      <c r="O23" s="18" t="s">
        <v>481</v>
      </c>
      <c r="P23" s="20" t="s">
        <v>481</v>
      </c>
      <c r="Q23" s="18" t="s">
        <v>481</v>
      </c>
      <c r="R23" s="20" t="s">
        <v>481</v>
      </c>
      <c r="S23" s="18" t="s">
        <v>481</v>
      </c>
      <c r="T23" s="20" t="s">
        <v>481</v>
      </c>
      <c r="U23" s="18" t="n">
        <v>411.76868536</v>
      </c>
      <c r="V23" s="20" t="n">
        <v>17.54958938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445.54564098</v>
      </c>
      <c r="F29" s="20" t="n">
        <v>9.891800160000001</v>
      </c>
      <c r="G29" s="18" t="n">
        <v>490.09130025</v>
      </c>
      <c r="H29" s="20" t="n">
        <v>5.19494512</v>
      </c>
      <c r="I29" s="18" t="n">
        <v>524.47443333</v>
      </c>
      <c r="J29" s="20" t="n">
        <v>4.08652764</v>
      </c>
      <c r="K29" s="18" t="n">
        <v>515.29247541</v>
      </c>
      <c r="L29" s="20" t="n">
        <v>7.93292565</v>
      </c>
      <c r="M29" s="18" t="n">
        <v>516.6036689699999</v>
      </c>
      <c r="N29" s="20" t="n">
        <v>7.45309137</v>
      </c>
      <c r="O29" s="18" t="s">
        <v>481</v>
      </c>
      <c r="P29" s="20" t="s">
        <v>481</v>
      </c>
      <c r="Q29" s="18" t="s">
        <v>481</v>
      </c>
      <c r="R29" s="20" t="s">
        <v>481</v>
      </c>
      <c r="S29" s="18" t="s">
        <v>481</v>
      </c>
      <c r="T29" s="20" t="s">
        <v>481</v>
      </c>
      <c r="U29" s="18" t="n">
        <v>408.48449854</v>
      </c>
      <c r="V29" s="20" t="n">
        <v>22.52686584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452.07271517</v>
      </c>
      <c r="F32" s="20" t="n">
        <v>7.39116635</v>
      </c>
      <c r="G32" s="18" t="n">
        <v>473.76764182</v>
      </c>
      <c r="H32" s="20" t="n">
        <v>4.07648893</v>
      </c>
      <c r="I32" s="18" t="n">
        <v>497.77298819</v>
      </c>
      <c r="J32" s="20" t="n">
        <v>3.39594616</v>
      </c>
      <c r="K32" s="18" t="n">
        <v>492.40523443</v>
      </c>
      <c r="L32" s="20" t="n">
        <v>5.73418521</v>
      </c>
      <c r="M32" s="18" t="n">
        <v>380.38332696</v>
      </c>
      <c r="N32" s="20" t="n">
        <v>15.24330447</v>
      </c>
      <c r="O32" s="18" t="s">
        <v>481</v>
      </c>
      <c r="P32" s="20" t="s">
        <v>481</v>
      </c>
      <c r="Q32" s="18" t="s">
        <v>481</v>
      </c>
      <c r="R32" s="20" t="s">
        <v>481</v>
      </c>
      <c r="S32" s="18" t="s">
        <v>481</v>
      </c>
      <c r="T32" s="20" t="s">
        <v>481</v>
      </c>
      <c r="U32" s="18" t="n">
        <v>396.67262466</v>
      </c>
      <c r="V32" s="20" t="n">
        <v>23.09945352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(94.0/B34*100)</f>
        <v/>
      </c>
      <c r="D34" s="19" t="n">
        <v>6256</v>
      </c>
      <c r="E34" s="18" t="n">
        <v>395.46648889</v>
      </c>
      <c r="F34" s="20" t="n">
        <v>7.16639947</v>
      </c>
      <c r="G34" s="18" t="n">
        <v>427.89544902</v>
      </c>
      <c r="H34" s="20" t="n">
        <v>6.38683306</v>
      </c>
      <c r="I34" s="18" t="n">
        <v>466.96688114</v>
      </c>
      <c r="J34" s="20" t="n">
        <v>5.09166726</v>
      </c>
      <c r="K34" s="18" t="n">
        <v>478.29520252</v>
      </c>
      <c r="L34" s="20" t="n">
        <v>7.15296461</v>
      </c>
      <c r="M34" s="18" t="n">
        <v>401.86232339</v>
      </c>
      <c r="N34" s="20" t="n">
        <v>16.21855775</v>
      </c>
      <c r="O34" s="18" t="s">
        <v>481</v>
      </c>
      <c r="P34" s="20" t="s">
        <v>481</v>
      </c>
      <c r="Q34" s="18" t="s">
        <v>481</v>
      </c>
      <c r="R34" s="20" t="s">
        <v>481</v>
      </c>
      <c r="S34" s="18" t="s">
        <v>481</v>
      </c>
      <c r="T34" s="20" t="s">
        <v>481</v>
      </c>
      <c r="U34" s="18" t="n">
        <v>339.40446411</v>
      </c>
      <c r="V34" s="20" t="n">
        <v>17.06561998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(41.0/B36*100)</f>
        <v/>
      </c>
      <c r="D36" s="19" t="n">
        <v>6695</v>
      </c>
      <c r="E36" s="18" t="n">
        <v>451.55992228</v>
      </c>
      <c r="F36" s="20" t="n">
        <v>6.31344095</v>
      </c>
      <c r="G36" s="18" t="n">
        <v>463.61564863</v>
      </c>
      <c r="H36" s="20" t="n">
        <v>4.78405688</v>
      </c>
      <c r="I36" s="18" t="n">
        <v>478.05643857</v>
      </c>
      <c r="J36" s="20" t="n">
        <v>3.83010002</v>
      </c>
      <c r="K36" s="18" t="n">
        <v>484.06506533</v>
      </c>
      <c r="L36" s="20" t="n">
        <v>7.3736111</v>
      </c>
      <c r="M36" s="18" t="n">
        <v>456.0384197</v>
      </c>
      <c r="N36" s="20" t="n">
        <v>5.45663556</v>
      </c>
      <c r="O36" s="18" t="s">
        <v>481</v>
      </c>
      <c r="P36" s="20" t="s">
        <v>481</v>
      </c>
      <c r="Q36" s="18" t="s">
        <v>481</v>
      </c>
      <c r="R36" s="20" t="s">
        <v>481</v>
      </c>
      <c r="S36" s="18" t="s">
        <v>481</v>
      </c>
      <c r="T36" s="20" t="s">
        <v>481</v>
      </c>
      <c r="U36" s="18" t="n">
        <v>404.01193227</v>
      </c>
      <c r="V36" s="20" t="n">
        <v>16.03376934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(49.0/B41*100)</f>
        <v/>
      </c>
      <c r="D41" s="19" t="n">
        <v>5663</v>
      </c>
      <c r="E41" s="18" t="n">
        <v>447.11610896</v>
      </c>
      <c r="F41" s="20" t="n">
        <v>6.64096758</v>
      </c>
      <c r="G41" s="18" t="n">
        <v>463.63945265</v>
      </c>
      <c r="H41" s="20" t="n">
        <v>6.16929836</v>
      </c>
      <c r="I41" s="18" t="n">
        <v>498.94311211</v>
      </c>
      <c r="J41" s="20" t="n">
        <v>4.40849537</v>
      </c>
      <c r="K41" s="18" t="n">
        <v>515.09277531</v>
      </c>
      <c r="L41" s="20" t="n">
        <v>4.32232432</v>
      </c>
      <c r="M41" s="18" t="n">
        <v>438.55310798</v>
      </c>
      <c r="N41" s="20" t="n">
        <v>9.115634030000001</v>
      </c>
      <c r="O41" s="18" t="s">
        <v>481</v>
      </c>
      <c r="P41" s="20" t="s">
        <v>481</v>
      </c>
      <c r="Q41" s="18" t="s">
        <v>481</v>
      </c>
      <c r="R41" s="20" t="s">
        <v>481</v>
      </c>
      <c r="S41" s="18" t="s">
        <v>481</v>
      </c>
      <c r="T41" s="20" t="s">
        <v>481</v>
      </c>
      <c r="U41" s="18" t="n">
        <v>414.98227805</v>
      </c>
      <c r="V41" s="20" t="n">
        <v>17.53786125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(1816.0/B46*100)</f>
        <v/>
      </c>
      <c r="D46" s="19" t="n">
        <v>21325</v>
      </c>
      <c r="E46" s="18" t="n">
        <v>369.2500221</v>
      </c>
      <c r="F46" s="20" t="n">
        <v>5.16871719</v>
      </c>
      <c r="G46" s="18" t="n">
        <v>392.71603639</v>
      </c>
      <c r="H46" s="20" t="n">
        <v>5.73624567</v>
      </c>
      <c r="I46" s="18" t="n">
        <v>426.43448224</v>
      </c>
      <c r="J46" s="20" t="n">
        <v>5.20581268</v>
      </c>
      <c r="K46" s="18" t="n">
        <v>429.34042415</v>
      </c>
      <c r="L46" s="20" t="n">
        <v>8.209595009999999</v>
      </c>
      <c r="M46" s="18" t="n">
        <v>350.24140933</v>
      </c>
      <c r="N46" s="20" t="n">
        <v>4.9033133</v>
      </c>
      <c r="O46" s="18" t="s">
        <v>481</v>
      </c>
      <c r="P46" s="20" t="s">
        <v>481</v>
      </c>
      <c r="Q46" s="18" t="s">
        <v>481</v>
      </c>
      <c r="R46" s="20" t="s">
        <v>481</v>
      </c>
      <c r="S46" s="18" t="s">
        <v>481</v>
      </c>
      <c r="T46" s="20" t="s">
        <v>481</v>
      </c>
      <c r="U46" s="18" t="n">
        <v>349.38432922</v>
      </c>
      <c r="V46" s="20" t="n">
        <v>10.62638437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532.87599854</v>
      </c>
      <c r="F48" s="20" t="n">
        <v>10.0316064</v>
      </c>
      <c r="G48" s="18" t="n">
        <v>559.80289899</v>
      </c>
      <c r="H48" s="20" t="n">
        <v>9.725444299999999</v>
      </c>
      <c r="I48" s="18" t="n">
        <v>571.74655893</v>
      </c>
      <c r="J48" s="20" t="n">
        <v>6.23364325</v>
      </c>
      <c r="K48" s="18" t="n">
        <v>578.72032012</v>
      </c>
      <c r="L48" s="20" t="n">
        <v>7.0151639</v>
      </c>
      <c r="M48" s="18" t="n">
        <v>530.0251022899999</v>
      </c>
      <c r="N48" s="20" t="n">
        <v>9.218625360000001</v>
      </c>
      <c r="O48" s="18" t="s">
        <v>481</v>
      </c>
      <c r="P48" s="20" t="s">
        <v>481</v>
      </c>
      <c r="Q48" s="18" t="s">
        <v>481</v>
      </c>
      <c r="R48" s="20" t="s">
        <v>481</v>
      </c>
      <c r="S48" s="18" t="s">
        <v>481</v>
      </c>
      <c r="T48" s="20" t="s">
        <v>481</v>
      </c>
      <c r="U48" s="18" t="n">
        <v>480.23618067</v>
      </c>
      <c r="V48" s="20" t="n">
        <v>25.78591628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(148.0/B61*100)</f>
        <v/>
      </c>
      <c r="D61" s="19" t="n">
        <v>6377</v>
      </c>
      <c r="E61" s="18" t="n">
        <v>411.561015</v>
      </c>
      <c r="F61" s="20" t="n">
        <v>5.94396262</v>
      </c>
      <c r="G61" s="18" t="n">
        <v>436.77636912</v>
      </c>
      <c r="H61" s="20" t="n">
        <v>4.40197782</v>
      </c>
      <c r="I61" s="18" t="n">
        <v>462.62018423</v>
      </c>
      <c r="J61" s="20" t="n">
        <v>3.16767666</v>
      </c>
      <c r="K61" s="18" t="n">
        <v>478.40469608</v>
      </c>
      <c r="L61" s="20" t="n">
        <v>5.34357616</v>
      </c>
      <c r="M61" s="18" t="n">
        <v>352.1133783</v>
      </c>
      <c r="N61" s="20" t="n">
        <v>9.36685625</v>
      </c>
      <c r="O61" s="18" t="s">
        <v>481</v>
      </c>
      <c r="P61" s="20" t="s">
        <v>481</v>
      </c>
      <c r="Q61" s="18" t="s">
        <v>481</v>
      </c>
      <c r="R61" s="20" t="s">
        <v>481</v>
      </c>
      <c r="S61" s="18" t="s">
        <v>481</v>
      </c>
      <c r="T61" s="20" t="s">
        <v>481</v>
      </c>
      <c r="U61" s="18" t="n">
        <v>353.42201483</v>
      </c>
      <c r="V61" s="20" t="n">
        <v>14.61447795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(440.0/B67*100)</f>
        <v/>
      </c>
      <c r="D67" s="19" t="n">
        <v>6531</v>
      </c>
      <c r="E67" s="18" t="n">
        <v>379.08775706</v>
      </c>
      <c r="F67" s="20" t="n">
        <v>5.96373321</v>
      </c>
      <c r="G67" s="18" t="n">
        <v>415.05246407</v>
      </c>
      <c r="H67" s="20" t="n">
        <v>6.08071841</v>
      </c>
      <c r="I67" s="18" t="n">
        <v>421.08033054</v>
      </c>
      <c r="J67" s="20" t="n">
        <v>3.60280752</v>
      </c>
      <c r="K67" s="18" t="n">
        <v>413.51878471</v>
      </c>
      <c r="L67" s="20" t="n">
        <v>5.7296189</v>
      </c>
      <c r="M67" s="18" t="n">
        <v>373.97828694</v>
      </c>
      <c r="N67" s="20" t="n">
        <v>9.74984386</v>
      </c>
      <c r="O67" s="18" t="s">
        <v>481</v>
      </c>
      <c r="P67" s="20" t="s">
        <v>481</v>
      </c>
      <c r="Q67" s="18" t="s">
        <v>481</v>
      </c>
      <c r="R67" s="20" t="s">
        <v>481</v>
      </c>
      <c r="S67" s="18" t="s">
        <v>481</v>
      </c>
      <c r="T67" s="20" t="s">
        <v>481</v>
      </c>
      <c r="U67" s="18" t="n">
        <v>311.29893203</v>
      </c>
      <c r="V67" s="20" t="n">
        <v>11.51698842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481.13841196</v>
      </c>
      <c r="F70" s="20" t="n">
        <v>7.53408564</v>
      </c>
      <c r="G70" s="18" t="n">
        <v>500.76884321</v>
      </c>
      <c r="H70" s="20" t="n">
        <v>6.80714051</v>
      </c>
      <c r="I70" s="18" t="n">
        <v>520.62839821</v>
      </c>
      <c r="J70" s="20" t="n">
        <v>3.56051735</v>
      </c>
      <c r="K70" s="18" t="n">
        <v>525.92044505</v>
      </c>
      <c r="L70" s="20" t="n">
        <v>4.47370041</v>
      </c>
      <c r="M70" s="18" t="n">
        <v>466.97627023</v>
      </c>
      <c r="N70" s="20" t="n">
        <v>9.217355270000001</v>
      </c>
      <c r="O70" s="18" t="s">
        <v>481</v>
      </c>
      <c r="P70" s="20" t="s">
        <v>481</v>
      </c>
      <c r="Q70" s="18" t="s">
        <v>481</v>
      </c>
      <c r="R70" s="20" t="s">
        <v>481</v>
      </c>
      <c r="S70" s="18" t="s">
        <v>481</v>
      </c>
      <c r="T70" s="20" t="s">
        <v>481</v>
      </c>
      <c r="U70" s="18" t="n">
        <v>459.99966628</v>
      </c>
      <c r="V70" s="20" t="n">
        <v>13.37973659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786</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470.43410637</v>
      </c>
      <c r="F7" s="20" t="n">
        <v>3.86656775</v>
      </c>
      <c r="G7" s="18" t="n">
        <v>495.28318641</v>
      </c>
      <c r="H7" s="20" t="n">
        <v>3.72704313</v>
      </c>
      <c r="I7" s="18" t="n">
        <v>525.6465273699999</v>
      </c>
      <c r="J7" s="20" t="n">
        <v>2.4809079</v>
      </c>
      <c r="K7" s="18" t="n">
        <v>549.81789939</v>
      </c>
      <c r="L7" s="20" t="n">
        <v>3.36649102</v>
      </c>
      <c r="M7" s="18" t="n">
        <v>442.83242745</v>
      </c>
      <c r="N7" s="20" t="n">
        <v>4.10655619</v>
      </c>
      <c r="O7" s="18" t="s">
        <v>481</v>
      </c>
      <c r="P7" s="20" t="s">
        <v>481</v>
      </c>
      <c r="Q7" s="18" t="s">
        <v>481</v>
      </c>
      <c r="R7" s="20" t="s">
        <v>481</v>
      </c>
      <c r="S7" s="18" t="s">
        <v>481</v>
      </c>
      <c r="T7" s="20" t="s">
        <v>481</v>
      </c>
      <c r="U7" s="18" t="n">
        <v>440.95689884</v>
      </c>
      <c r="V7" s="20" t="n">
        <v>12.86460616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(234.0/B9*100)</f>
        <v/>
      </c>
      <c r="D9" s="19" t="n">
        <v>5441</v>
      </c>
      <c r="E9" s="18" t="n">
        <v>538.92530507</v>
      </c>
      <c r="F9" s="20" t="n">
        <v>5.74835456</v>
      </c>
      <c r="G9" s="18" t="n">
        <v>559.60789164</v>
      </c>
      <c r="H9" s="20" t="n">
        <v>4.35870086</v>
      </c>
      <c r="I9" s="18" t="n">
        <v>571.20405139</v>
      </c>
      <c r="J9" s="20" t="n">
        <v>3.27515625</v>
      </c>
      <c r="K9" s="18" t="n">
        <v>554.8740293</v>
      </c>
      <c r="L9" s="20" t="n">
        <v>5.31510871</v>
      </c>
      <c r="M9" s="18" t="n">
        <v>428.37595021</v>
      </c>
      <c r="N9" s="20" t="n">
        <v>7.43283911</v>
      </c>
      <c r="O9" s="18" t="s">
        <v>481</v>
      </c>
      <c r="P9" s="20" t="s">
        <v>481</v>
      </c>
      <c r="Q9" s="18" t="s">
        <v>481</v>
      </c>
      <c r="R9" s="20" t="s">
        <v>481</v>
      </c>
      <c r="S9" s="18" t="s">
        <v>481</v>
      </c>
      <c r="T9" s="20" t="s">
        <v>481</v>
      </c>
      <c r="U9" s="18" t="n">
        <v>456.23129995</v>
      </c>
      <c r="V9" s="20" t="n">
        <v>12.85694171</v>
      </c>
    </row>
    <row r="10" spans="1:22">
      <c r="A10" s="15" t="s">
        <v>485</v>
      </c>
      <c r="B10" s="17" t="n">
        <v>13082</v>
      </c>
      <c r="C10" s="18">
        <f>(334.0/B10*100)</f>
        <v/>
      </c>
      <c r="D10" s="19" t="n">
        <v>12748</v>
      </c>
      <c r="E10" s="18" t="n">
        <v>514.30562475</v>
      </c>
      <c r="F10" s="20" t="n">
        <v>8.41767484</v>
      </c>
      <c r="G10" s="18" t="n">
        <v>522.1692326800001</v>
      </c>
      <c r="H10" s="20" t="n">
        <v>8.77339634</v>
      </c>
      <c r="I10" s="18" t="n">
        <v>540.37325184</v>
      </c>
      <c r="J10" s="20" t="n">
        <v>6.11047907</v>
      </c>
      <c r="K10" s="18" t="n">
        <v>563.00136213</v>
      </c>
      <c r="L10" s="20" t="n">
        <v>6.11927201</v>
      </c>
      <c r="M10" s="18" t="n">
        <v>465.45588109</v>
      </c>
      <c r="N10" s="20" t="n">
        <v>9.676067339999999</v>
      </c>
      <c r="O10" s="18" t="s">
        <v>481</v>
      </c>
      <c r="P10" s="20" t="s">
        <v>481</v>
      </c>
      <c r="Q10" s="18" t="s">
        <v>481</v>
      </c>
      <c r="R10" s="20" t="s">
        <v>481</v>
      </c>
      <c r="S10" s="18" t="s">
        <v>481</v>
      </c>
      <c r="T10" s="20" t="s">
        <v>481</v>
      </c>
      <c r="U10" s="18" t="n">
        <v>476.54336117</v>
      </c>
      <c r="V10" s="20" t="n">
        <v>15.74042549</v>
      </c>
    </row>
    <row r="11" spans="1:22">
      <c r="A11" s="15" t="s">
        <v>486</v>
      </c>
      <c r="B11" s="17" t="n">
        <v>7053</v>
      </c>
      <c r="C11" s="18">
        <f>(98.0/B11*100)</f>
        <v/>
      </c>
      <c r="D11" s="19" t="n">
        <v>6955</v>
      </c>
      <c r="E11" s="18" t="n">
        <v>404.08572017</v>
      </c>
      <c r="F11" s="20" t="n">
        <v>6.68035031</v>
      </c>
      <c r="G11" s="18" t="n">
        <v>434.88851735</v>
      </c>
      <c r="H11" s="20" t="n">
        <v>5.12373895</v>
      </c>
      <c r="I11" s="18" t="n">
        <v>444.29093108</v>
      </c>
      <c r="J11" s="20" t="n">
        <v>4.13487344</v>
      </c>
      <c r="K11" s="18" t="n">
        <v>451.78638536</v>
      </c>
      <c r="L11" s="20" t="n">
        <v>7.09171189</v>
      </c>
      <c r="M11" s="18" t="n">
        <v>398.4130612</v>
      </c>
      <c r="N11" s="20" t="n">
        <v>6.13425548</v>
      </c>
      <c r="O11" s="18" t="s">
        <v>481</v>
      </c>
      <c r="P11" s="20" t="s">
        <v>481</v>
      </c>
      <c r="Q11" s="18" t="s">
        <v>481</v>
      </c>
      <c r="R11" s="20" t="s">
        <v>481</v>
      </c>
      <c r="S11" s="18" t="s">
        <v>481</v>
      </c>
      <c r="T11" s="20" t="s">
        <v>481</v>
      </c>
      <c r="U11" s="18" t="n">
        <v>352.56708228</v>
      </c>
      <c r="V11" s="20" t="n">
        <v>14.94338352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(230.0/B23*100)</f>
        <v/>
      </c>
      <c r="D23" s="19" t="n">
        <v>11353</v>
      </c>
      <c r="E23" s="18" t="n">
        <v>453.60916394</v>
      </c>
      <c r="F23" s="20" t="n">
        <v>7.42551356</v>
      </c>
      <c r="G23" s="18" t="n">
        <v>480.54595887</v>
      </c>
      <c r="H23" s="20" t="n">
        <v>4.12276602</v>
      </c>
      <c r="I23" s="18" t="n">
        <v>491.76878119</v>
      </c>
      <c r="J23" s="20" t="n">
        <v>3.54987254</v>
      </c>
      <c r="K23" s="18" t="n">
        <v>501.05245519</v>
      </c>
      <c r="L23" s="20" t="n">
        <v>4.1614313</v>
      </c>
      <c r="M23" s="18" t="n">
        <v>451.72045622</v>
      </c>
      <c r="N23" s="20" t="n">
        <v>6.55553678</v>
      </c>
      <c r="O23" s="18" t="s">
        <v>481</v>
      </c>
      <c r="P23" s="20" t="s">
        <v>481</v>
      </c>
      <c r="Q23" s="18" t="s">
        <v>481</v>
      </c>
      <c r="R23" s="20" t="s">
        <v>481</v>
      </c>
      <c r="S23" s="18" t="s">
        <v>481</v>
      </c>
      <c r="T23" s="20" t="s">
        <v>481</v>
      </c>
      <c r="U23" s="18" t="n">
        <v>440.65751497</v>
      </c>
      <c r="V23" s="20" t="n">
        <v>15.82806603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453.92909474</v>
      </c>
      <c r="F29" s="20" t="n">
        <v>10.43650997</v>
      </c>
      <c r="G29" s="18" t="n">
        <v>489.02977266</v>
      </c>
      <c r="H29" s="20" t="n">
        <v>5.44740726</v>
      </c>
      <c r="I29" s="18" t="n">
        <v>519.78107155</v>
      </c>
      <c r="J29" s="20" t="n">
        <v>3.96660656</v>
      </c>
      <c r="K29" s="18" t="n">
        <v>530.81801322</v>
      </c>
      <c r="L29" s="20" t="n">
        <v>6.3891065</v>
      </c>
      <c r="M29" s="18" t="n">
        <v>516.6036689699999</v>
      </c>
      <c r="N29" s="20" t="n">
        <v>7.45309137</v>
      </c>
      <c r="O29" s="18" t="s">
        <v>481</v>
      </c>
      <c r="P29" s="20" t="s">
        <v>481</v>
      </c>
      <c r="Q29" s="18" t="s">
        <v>481</v>
      </c>
      <c r="R29" s="20" t="s">
        <v>481</v>
      </c>
      <c r="S29" s="18" t="s">
        <v>481</v>
      </c>
      <c r="T29" s="20" t="s">
        <v>481</v>
      </c>
      <c r="U29" s="18" t="n">
        <v>426.19251395</v>
      </c>
      <c r="V29" s="20" t="n">
        <v>20.95241314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452.0838829</v>
      </c>
      <c r="F32" s="20" t="n">
        <v>7.65949744</v>
      </c>
      <c r="G32" s="18" t="n">
        <v>472.71841162</v>
      </c>
      <c r="H32" s="20" t="n">
        <v>4.39713377</v>
      </c>
      <c r="I32" s="18" t="n">
        <v>494.75695839</v>
      </c>
      <c r="J32" s="20" t="n">
        <v>3.36658512</v>
      </c>
      <c r="K32" s="18" t="n">
        <v>500.16205357</v>
      </c>
      <c r="L32" s="20" t="n">
        <v>5.09117141</v>
      </c>
      <c r="M32" s="18" t="n">
        <v>380.38332696</v>
      </c>
      <c r="N32" s="20" t="n">
        <v>15.24330447</v>
      </c>
      <c r="O32" s="18" t="s">
        <v>481</v>
      </c>
      <c r="P32" s="20" t="s">
        <v>481</v>
      </c>
      <c r="Q32" s="18" t="s">
        <v>481</v>
      </c>
      <c r="R32" s="20" t="s">
        <v>481</v>
      </c>
      <c r="S32" s="18" t="s">
        <v>481</v>
      </c>
      <c r="T32" s="20" t="s">
        <v>481</v>
      </c>
      <c r="U32" s="18" t="n">
        <v>406.27210173</v>
      </c>
      <c r="V32" s="20" t="n">
        <v>20.87429303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(94.0/B34*100)</f>
        <v/>
      </c>
      <c r="D34" s="19" t="n">
        <v>6256</v>
      </c>
      <c r="E34" s="18" t="n">
        <v>393.24386518</v>
      </c>
      <c r="F34" s="20" t="n">
        <v>6.87535319</v>
      </c>
      <c r="G34" s="18" t="n">
        <v>438.58692201</v>
      </c>
      <c r="H34" s="20" t="n">
        <v>6.40631071</v>
      </c>
      <c r="I34" s="18" t="n">
        <v>462.81390128</v>
      </c>
      <c r="J34" s="20" t="n">
        <v>5.39587549</v>
      </c>
      <c r="K34" s="18" t="n">
        <v>477.19707145</v>
      </c>
      <c r="L34" s="20" t="n">
        <v>7.02586412</v>
      </c>
      <c r="M34" s="18" t="n">
        <v>401.86232339</v>
      </c>
      <c r="N34" s="20" t="n">
        <v>16.21855775</v>
      </c>
      <c r="O34" s="18" t="s">
        <v>481</v>
      </c>
      <c r="P34" s="20" t="s">
        <v>481</v>
      </c>
      <c r="Q34" s="18" t="s">
        <v>481</v>
      </c>
      <c r="R34" s="20" t="s">
        <v>481</v>
      </c>
      <c r="S34" s="18" t="s">
        <v>481</v>
      </c>
      <c r="T34" s="20" t="s">
        <v>481</v>
      </c>
      <c r="U34" s="18" t="n">
        <v>338.37380306</v>
      </c>
      <c r="V34" s="20" t="n">
        <v>18.64334365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(41.0/B36*100)</f>
        <v/>
      </c>
      <c r="D36" s="19" t="n">
        <v>6695</v>
      </c>
      <c r="E36" s="18" t="n">
        <v>448.6860387</v>
      </c>
      <c r="F36" s="20" t="n">
        <v>6.06018487</v>
      </c>
      <c r="G36" s="18" t="n">
        <v>464.81232429</v>
      </c>
      <c r="H36" s="20" t="n">
        <v>4.47524612</v>
      </c>
      <c r="I36" s="18" t="n">
        <v>478.93428775</v>
      </c>
      <c r="J36" s="20" t="n">
        <v>3.69639604</v>
      </c>
      <c r="K36" s="18" t="n">
        <v>481.49798773</v>
      </c>
      <c r="L36" s="20" t="n">
        <v>6.09239469</v>
      </c>
      <c r="M36" s="18" t="n">
        <v>456.0384197</v>
      </c>
      <c r="N36" s="20" t="n">
        <v>5.45663556</v>
      </c>
      <c r="O36" s="18" t="s">
        <v>481</v>
      </c>
      <c r="P36" s="20" t="s">
        <v>481</v>
      </c>
      <c r="Q36" s="18" t="s">
        <v>481</v>
      </c>
      <c r="R36" s="20" t="s">
        <v>481</v>
      </c>
      <c r="S36" s="18" t="s">
        <v>481</v>
      </c>
      <c r="T36" s="20" t="s">
        <v>481</v>
      </c>
      <c r="U36" s="18" t="n">
        <v>409.04716104</v>
      </c>
      <c r="V36" s="20" t="n">
        <v>15.7449679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(49.0/B41*100)</f>
        <v/>
      </c>
      <c r="D41" s="19" t="n">
        <v>5663</v>
      </c>
      <c r="E41" s="18" t="n">
        <v>437.4864347</v>
      </c>
      <c r="F41" s="20" t="n">
        <v>6.78341993</v>
      </c>
      <c r="G41" s="18" t="n">
        <v>449.13438995</v>
      </c>
      <c r="H41" s="20" t="n">
        <v>6.64206339</v>
      </c>
      <c r="I41" s="18" t="n">
        <v>492.36291233</v>
      </c>
      <c r="J41" s="20" t="n">
        <v>4.51706696</v>
      </c>
      <c r="K41" s="18" t="n">
        <v>519.98805655</v>
      </c>
      <c r="L41" s="20" t="n">
        <v>4.47292222</v>
      </c>
      <c r="M41" s="18" t="n">
        <v>438.55310798</v>
      </c>
      <c r="N41" s="20" t="n">
        <v>9.115634030000001</v>
      </c>
      <c r="O41" s="18" t="s">
        <v>481</v>
      </c>
      <c r="P41" s="20" t="s">
        <v>481</v>
      </c>
      <c r="Q41" s="18" t="s">
        <v>481</v>
      </c>
      <c r="R41" s="20" t="s">
        <v>481</v>
      </c>
      <c r="S41" s="18" t="s">
        <v>481</v>
      </c>
      <c r="T41" s="20" t="s">
        <v>481</v>
      </c>
      <c r="U41" s="18" t="n">
        <v>414.25300723</v>
      </c>
      <c r="V41" s="20" t="n">
        <v>15.68991515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(1816.0/B46*100)</f>
        <v/>
      </c>
      <c r="D46" s="19" t="n">
        <v>21325</v>
      </c>
      <c r="E46" s="18" t="n">
        <v>368.91313104</v>
      </c>
      <c r="F46" s="20" t="n">
        <v>5.0885292</v>
      </c>
      <c r="G46" s="18" t="n">
        <v>393.8175477</v>
      </c>
      <c r="H46" s="20" t="n">
        <v>5.76471915</v>
      </c>
      <c r="I46" s="18" t="n">
        <v>426.75700248</v>
      </c>
      <c r="J46" s="20" t="n">
        <v>5.23973427</v>
      </c>
      <c r="K46" s="18" t="n">
        <v>421.0534857</v>
      </c>
      <c r="L46" s="20" t="n">
        <v>6.52718402</v>
      </c>
      <c r="M46" s="18" t="n">
        <v>350.24140933</v>
      </c>
      <c r="N46" s="20" t="n">
        <v>4.9033133</v>
      </c>
      <c r="O46" s="18" t="s">
        <v>481</v>
      </c>
      <c r="P46" s="20" t="s">
        <v>481</v>
      </c>
      <c r="Q46" s="18" t="s">
        <v>481</v>
      </c>
      <c r="R46" s="20" t="s">
        <v>481</v>
      </c>
      <c r="S46" s="18" t="s">
        <v>481</v>
      </c>
      <c r="T46" s="20" t="s">
        <v>481</v>
      </c>
      <c r="U46" s="18" t="n">
        <v>349.77212967</v>
      </c>
      <c r="V46" s="20" t="n">
        <v>11.63046084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515.6250219900001</v>
      </c>
      <c r="F48" s="20" t="n">
        <v>11.20659367</v>
      </c>
      <c r="G48" s="18" t="n">
        <v>529.93900317</v>
      </c>
      <c r="H48" s="20" t="n">
        <v>9.36227611</v>
      </c>
      <c r="I48" s="18" t="n">
        <v>564.40194925</v>
      </c>
      <c r="J48" s="20" t="n">
        <v>7.00978935</v>
      </c>
      <c r="K48" s="18" t="n">
        <v>589.14438379</v>
      </c>
      <c r="L48" s="20" t="n">
        <v>6.25197231</v>
      </c>
      <c r="M48" s="18" t="n">
        <v>530.0251022899999</v>
      </c>
      <c r="N48" s="20" t="n">
        <v>9.218625360000001</v>
      </c>
      <c r="O48" s="18" t="s">
        <v>481</v>
      </c>
      <c r="P48" s="20" t="s">
        <v>481</v>
      </c>
      <c r="Q48" s="18" t="s">
        <v>481</v>
      </c>
      <c r="R48" s="20" t="s">
        <v>481</v>
      </c>
      <c r="S48" s="18" t="s">
        <v>481</v>
      </c>
      <c r="T48" s="20" t="s">
        <v>481</v>
      </c>
      <c r="U48" s="18" t="n">
        <v>507.33246004</v>
      </c>
      <c r="V48" s="20" t="n">
        <v>25.06898406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(148.0/B61*100)</f>
        <v/>
      </c>
      <c r="D61" s="19" t="n">
        <v>6377</v>
      </c>
      <c r="E61" s="18" t="n">
        <v>410.05520601</v>
      </c>
      <c r="F61" s="20" t="n">
        <v>6.25160583</v>
      </c>
      <c r="G61" s="18" t="n">
        <v>434.38245859</v>
      </c>
      <c r="H61" s="20" t="n">
        <v>4.92033063</v>
      </c>
      <c r="I61" s="18" t="n">
        <v>460.31580452</v>
      </c>
      <c r="J61" s="20" t="n">
        <v>3.14894689</v>
      </c>
      <c r="K61" s="18" t="n">
        <v>476.1870322</v>
      </c>
      <c r="L61" s="20" t="n">
        <v>4.59573299</v>
      </c>
      <c r="M61" s="18" t="n">
        <v>352.1133783</v>
      </c>
      <c r="N61" s="20" t="n">
        <v>9.36685625</v>
      </c>
      <c r="O61" s="18" t="s">
        <v>481</v>
      </c>
      <c r="P61" s="20" t="s">
        <v>481</v>
      </c>
      <c r="Q61" s="18" t="s">
        <v>481</v>
      </c>
      <c r="R61" s="20" t="s">
        <v>481</v>
      </c>
      <c r="S61" s="18" t="s">
        <v>481</v>
      </c>
      <c r="T61" s="20" t="s">
        <v>481</v>
      </c>
      <c r="U61" s="18" t="n">
        <v>356.00014413</v>
      </c>
      <c r="V61" s="20" t="n">
        <v>15.20973586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(440.0/B67*100)</f>
        <v/>
      </c>
      <c r="D67" s="19" t="n">
        <v>6531</v>
      </c>
      <c r="E67" s="18" t="n">
        <v>377.96853963</v>
      </c>
      <c r="F67" s="20" t="n">
        <v>7.55493825</v>
      </c>
      <c r="G67" s="18" t="n">
        <v>407.53768412</v>
      </c>
      <c r="H67" s="20" t="n">
        <v>6.18514362</v>
      </c>
      <c r="I67" s="18" t="n">
        <v>424.11513769</v>
      </c>
      <c r="J67" s="20" t="n">
        <v>4.53460763</v>
      </c>
      <c r="K67" s="18" t="n">
        <v>414.26657276</v>
      </c>
      <c r="L67" s="20" t="n">
        <v>3.86178924</v>
      </c>
      <c r="M67" s="18" t="n">
        <v>373.97828694</v>
      </c>
      <c r="N67" s="20" t="n">
        <v>9.74984386</v>
      </c>
      <c r="O67" s="18" t="s">
        <v>481</v>
      </c>
      <c r="P67" s="20" t="s">
        <v>481</v>
      </c>
      <c r="Q67" s="18" t="s">
        <v>481</v>
      </c>
      <c r="R67" s="20" t="s">
        <v>481</v>
      </c>
      <c r="S67" s="18" t="s">
        <v>481</v>
      </c>
      <c r="T67" s="20" t="s">
        <v>481</v>
      </c>
      <c r="U67" s="18" t="n">
        <v>302.44673772</v>
      </c>
      <c r="V67" s="20" t="n">
        <v>11.388053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481.99515915</v>
      </c>
      <c r="F70" s="20" t="n">
        <v>7.44947297</v>
      </c>
      <c r="G70" s="18" t="n">
        <v>499.43735618</v>
      </c>
      <c r="H70" s="20" t="n">
        <v>4.89971629</v>
      </c>
      <c r="I70" s="18" t="n">
        <v>518.72532803</v>
      </c>
      <c r="J70" s="20" t="n">
        <v>3.92168343</v>
      </c>
      <c r="K70" s="18" t="n">
        <v>527.38133684</v>
      </c>
      <c r="L70" s="20" t="n">
        <v>3.9493591</v>
      </c>
      <c r="M70" s="18" t="n">
        <v>466.97627023</v>
      </c>
      <c r="N70" s="20" t="n">
        <v>9.217355270000001</v>
      </c>
      <c r="O70" s="18" t="s">
        <v>481</v>
      </c>
      <c r="P70" s="20" t="s">
        <v>481</v>
      </c>
      <c r="Q70" s="18" t="s">
        <v>481</v>
      </c>
      <c r="R70" s="20" t="s">
        <v>481</v>
      </c>
      <c r="S70" s="18" t="s">
        <v>481</v>
      </c>
      <c r="T70" s="20" t="s">
        <v>481</v>
      </c>
      <c r="U70" s="18" t="n">
        <v>458.26825859</v>
      </c>
      <c r="V70" s="20" t="n">
        <v>12.62368213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787</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461.25487795</v>
      </c>
      <c r="F7" s="20" t="n">
        <v>5.20402749</v>
      </c>
      <c r="G7" s="18" t="n">
        <v>487.49257232</v>
      </c>
      <c r="H7" s="20" t="n">
        <v>3.80922183</v>
      </c>
      <c r="I7" s="18" t="n">
        <v>520.83026265</v>
      </c>
      <c r="J7" s="20" t="n">
        <v>2.36807085</v>
      </c>
      <c r="K7" s="18" t="n">
        <v>544.0035418799999</v>
      </c>
      <c r="L7" s="20" t="n">
        <v>2.68717602</v>
      </c>
      <c r="M7" s="18" t="n">
        <v>442.83242745</v>
      </c>
      <c r="N7" s="20" t="n">
        <v>4.10655619</v>
      </c>
      <c r="O7" s="18" t="s">
        <v>481</v>
      </c>
      <c r="P7" s="20" t="s">
        <v>481</v>
      </c>
      <c r="Q7" s="18" t="s">
        <v>481</v>
      </c>
      <c r="R7" s="20" t="s">
        <v>481</v>
      </c>
      <c r="S7" s="18" t="s">
        <v>481</v>
      </c>
      <c r="T7" s="20" t="s">
        <v>481</v>
      </c>
      <c r="U7" s="18" t="n">
        <v>451.79553463</v>
      </c>
      <c r="V7" s="20" t="n">
        <v>12.00477747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(234.0/B9*100)</f>
        <v/>
      </c>
      <c r="D9" s="19" t="n">
        <v>5441</v>
      </c>
      <c r="E9" s="18" t="n">
        <v>522.51803022</v>
      </c>
      <c r="F9" s="20" t="n">
        <v>7.9827457</v>
      </c>
      <c r="G9" s="18" t="n">
        <v>553.99673508</v>
      </c>
      <c r="H9" s="20" t="n">
        <v>5.38393068</v>
      </c>
      <c r="I9" s="18" t="n">
        <v>566.05732968</v>
      </c>
      <c r="J9" s="20" t="n">
        <v>3.50215495</v>
      </c>
      <c r="K9" s="18" t="n">
        <v>563.65873064</v>
      </c>
      <c r="L9" s="20" t="n">
        <v>4.16228592</v>
      </c>
      <c r="M9" s="18" t="n">
        <v>428.37595021</v>
      </c>
      <c r="N9" s="20" t="n">
        <v>7.43283911</v>
      </c>
      <c r="O9" s="18" t="s">
        <v>481</v>
      </c>
      <c r="P9" s="20" t="s">
        <v>481</v>
      </c>
      <c r="Q9" s="18" t="s">
        <v>481</v>
      </c>
      <c r="R9" s="20" t="s">
        <v>481</v>
      </c>
      <c r="S9" s="18" t="s">
        <v>481</v>
      </c>
      <c r="T9" s="20" t="s">
        <v>481</v>
      </c>
      <c r="U9" s="18" t="n">
        <v>470.38599522</v>
      </c>
      <c r="V9" s="20" t="n">
        <v>12.22019606</v>
      </c>
    </row>
    <row r="10" spans="1:22">
      <c r="A10" s="15" t="s">
        <v>485</v>
      </c>
      <c r="B10" s="17" t="n">
        <v>13082</v>
      </c>
      <c r="C10" s="18">
        <f>(334.0/B10*100)</f>
        <v/>
      </c>
      <c r="D10" s="19" t="n">
        <v>12748</v>
      </c>
      <c r="E10" s="18" t="n">
        <v>508.28832566</v>
      </c>
      <c r="F10" s="20" t="n">
        <v>9.247252680000001</v>
      </c>
      <c r="G10" s="18" t="n">
        <v>517.8769051</v>
      </c>
      <c r="H10" s="20" t="n">
        <v>10.00276677</v>
      </c>
      <c r="I10" s="18" t="n">
        <v>544.9181718999999</v>
      </c>
      <c r="J10" s="20" t="n">
        <v>5.8767383</v>
      </c>
      <c r="K10" s="18" t="n">
        <v>553.34110733</v>
      </c>
      <c r="L10" s="20" t="n">
        <v>5.65348749</v>
      </c>
      <c r="M10" s="18" t="n">
        <v>465.45588109</v>
      </c>
      <c r="N10" s="20" t="n">
        <v>9.676067339999999</v>
      </c>
      <c r="O10" s="18" t="s">
        <v>481</v>
      </c>
      <c r="P10" s="20" t="s">
        <v>481</v>
      </c>
      <c r="Q10" s="18" t="s">
        <v>481</v>
      </c>
      <c r="R10" s="20" t="s">
        <v>481</v>
      </c>
      <c r="S10" s="18" t="s">
        <v>481</v>
      </c>
      <c r="T10" s="20" t="s">
        <v>481</v>
      </c>
      <c r="U10" s="18" t="n">
        <v>477.46276396</v>
      </c>
      <c r="V10" s="20" t="n">
        <v>18.11907132</v>
      </c>
    </row>
    <row r="11" spans="1:22">
      <c r="A11" s="15" t="s">
        <v>486</v>
      </c>
      <c r="B11" s="17" t="n">
        <v>7053</v>
      </c>
      <c r="C11" s="18">
        <f>(98.0/B11*100)</f>
        <v/>
      </c>
      <c r="D11" s="19" t="n">
        <v>6955</v>
      </c>
      <c r="E11" s="18" t="n">
        <v>381.8070288</v>
      </c>
      <c r="F11" s="20" t="n">
        <v>8.15844592</v>
      </c>
      <c r="G11" s="18" t="n">
        <v>413.70470563</v>
      </c>
      <c r="H11" s="20" t="n">
        <v>6.38402969</v>
      </c>
      <c r="I11" s="18" t="n">
        <v>442.26669391</v>
      </c>
      <c r="J11" s="20" t="n">
        <v>4.50533072</v>
      </c>
      <c r="K11" s="18" t="n">
        <v>455.38351753</v>
      </c>
      <c r="L11" s="20" t="n">
        <v>5.15804289</v>
      </c>
      <c r="M11" s="18" t="n">
        <v>398.4130612</v>
      </c>
      <c r="N11" s="20" t="n">
        <v>6.13425548</v>
      </c>
      <c r="O11" s="18" t="s">
        <v>481</v>
      </c>
      <c r="P11" s="20" t="s">
        <v>481</v>
      </c>
      <c r="Q11" s="18" t="s">
        <v>481</v>
      </c>
      <c r="R11" s="20" t="s">
        <v>481</v>
      </c>
      <c r="S11" s="18" t="s">
        <v>481</v>
      </c>
      <c r="T11" s="20" t="s">
        <v>481</v>
      </c>
      <c r="U11" s="18" t="n">
        <v>355.31899018</v>
      </c>
      <c r="V11" s="20" t="n">
        <v>12.83304064</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(230.0/B23*100)</f>
        <v/>
      </c>
      <c r="D23" s="19" t="n">
        <v>11353</v>
      </c>
      <c r="E23" s="18" t="n">
        <v>455.66001221</v>
      </c>
      <c r="F23" s="20" t="n">
        <v>8.24388753</v>
      </c>
      <c r="G23" s="18" t="n">
        <v>479.65949763</v>
      </c>
      <c r="H23" s="20" t="n">
        <v>5.27601182</v>
      </c>
      <c r="I23" s="18" t="n">
        <v>491.82732908</v>
      </c>
      <c r="J23" s="20" t="n">
        <v>3.46004741</v>
      </c>
      <c r="K23" s="18" t="n">
        <v>493.68891537</v>
      </c>
      <c r="L23" s="20" t="n">
        <v>3.58440269</v>
      </c>
      <c r="M23" s="18" t="n">
        <v>451.72045622</v>
      </c>
      <c r="N23" s="20" t="n">
        <v>6.55553678</v>
      </c>
      <c r="O23" s="18" t="s">
        <v>481</v>
      </c>
      <c r="P23" s="20" t="s">
        <v>481</v>
      </c>
      <c r="Q23" s="18" t="s">
        <v>481</v>
      </c>
      <c r="R23" s="20" t="s">
        <v>481</v>
      </c>
      <c r="S23" s="18" t="s">
        <v>481</v>
      </c>
      <c r="T23" s="20" t="s">
        <v>481</v>
      </c>
      <c r="U23" s="18" t="n">
        <v>420.82936257</v>
      </c>
      <c r="V23" s="20" t="n">
        <v>14.26563189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433.46833158</v>
      </c>
      <c r="F29" s="20" t="n">
        <v>12.91608496</v>
      </c>
      <c r="G29" s="18" t="n">
        <v>476.38512662</v>
      </c>
      <c r="H29" s="20" t="n">
        <v>7.6644537</v>
      </c>
      <c r="I29" s="18" t="n">
        <v>513.9328929</v>
      </c>
      <c r="J29" s="20" t="n">
        <v>4.18003803</v>
      </c>
      <c r="K29" s="18" t="n">
        <v>522.89958712</v>
      </c>
      <c r="L29" s="20" t="n">
        <v>4.67831825</v>
      </c>
      <c r="M29" s="18" t="n">
        <v>516.6036689699999</v>
      </c>
      <c r="N29" s="20" t="n">
        <v>7.45309137</v>
      </c>
      <c r="O29" s="18" t="s">
        <v>481</v>
      </c>
      <c r="P29" s="20" t="s">
        <v>481</v>
      </c>
      <c r="Q29" s="18" t="s">
        <v>481</v>
      </c>
      <c r="R29" s="20" t="s">
        <v>481</v>
      </c>
      <c r="S29" s="18" t="s">
        <v>481</v>
      </c>
      <c r="T29" s="20" t="s">
        <v>481</v>
      </c>
      <c r="U29" s="18" t="n">
        <v>429.75475777</v>
      </c>
      <c r="V29" s="20" t="n">
        <v>22.35924875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446.85304757</v>
      </c>
      <c r="F32" s="20" t="n">
        <v>8.88880035</v>
      </c>
      <c r="G32" s="18" t="n">
        <v>476.85890037</v>
      </c>
      <c r="H32" s="20" t="n">
        <v>5.01687956</v>
      </c>
      <c r="I32" s="18" t="n">
        <v>496.46198163</v>
      </c>
      <c r="J32" s="20" t="n">
        <v>3.14361357</v>
      </c>
      <c r="K32" s="18" t="n">
        <v>490.74646752</v>
      </c>
      <c r="L32" s="20" t="n">
        <v>4.6108396</v>
      </c>
      <c r="M32" s="18" t="n">
        <v>380.38332696</v>
      </c>
      <c r="N32" s="20" t="n">
        <v>15.24330447</v>
      </c>
      <c r="O32" s="18" t="s">
        <v>481</v>
      </c>
      <c r="P32" s="20" t="s">
        <v>481</v>
      </c>
      <c r="Q32" s="18" t="s">
        <v>481</v>
      </c>
      <c r="R32" s="20" t="s">
        <v>481</v>
      </c>
      <c r="S32" s="18" t="s">
        <v>481</v>
      </c>
      <c r="T32" s="20" t="s">
        <v>481</v>
      </c>
      <c r="U32" s="18" t="n">
        <v>413.71816532</v>
      </c>
      <c r="V32" s="20" t="n">
        <v>22.21599179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(94.0/B34*100)</f>
        <v/>
      </c>
      <c r="D34" s="19" t="n">
        <v>6256</v>
      </c>
      <c r="E34" s="18" t="n">
        <v>387.17669983</v>
      </c>
      <c r="F34" s="20" t="n">
        <v>8.58470576</v>
      </c>
      <c r="G34" s="18" t="n">
        <v>427.56642455</v>
      </c>
      <c r="H34" s="20" t="n">
        <v>7.27883136</v>
      </c>
      <c r="I34" s="18" t="n">
        <v>466.31348491</v>
      </c>
      <c r="J34" s="20" t="n">
        <v>4.46112857</v>
      </c>
      <c r="K34" s="18" t="n">
        <v>465.86615983</v>
      </c>
      <c r="L34" s="20" t="n">
        <v>5.69773571</v>
      </c>
      <c r="M34" s="18" t="n">
        <v>401.86232339</v>
      </c>
      <c r="N34" s="20" t="n">
        <v>16.21855775</v>
      </c>
      <c r="O34" s="18" t="s">
        <v>481</v>
      </c>
      <c r="P34" s="20" t="s">
        <v>481</v>
      </c>
      <c r="Q34" s="18" t="s">
        <v>481</v>
      </c>
      <c r="R34" s="20" t="s">
        <v>481</v>
      </c>
      <c r="S34" s="18" t="s">
        <v>481</v>
      </c>
      <c r="T34" s="20" t="s">
        <v>481</v>
      </c>
      <c r="U34" s="18" t="n">
        <v>339.27559832</v>
      </c>
      <c r="V34" s="20" t="n">
        <v>19.28893327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(41.0/B36*100)</f>
        <v/>
      </c>
      <c r="D36" s="19" t="n">
        <v>6695</v>
      </c>
      <c r="E36" s="18" t="n">
        <v>439.04432166</v>
      </c>
      <c r="F36" s="20" t="n">
        <v>8.72933478</v>
      </c>
      <c r="G36" s="18" t="n">
        <v>454.6194175</v>
      </c>
      <c r="H36" s="20" t="n">
        <v>5.92243603</v>
      </c>
      <c r="I36" s="18" t="n">
        <v>472.05215653</v>
      </c>
      <c r="J36" s="20" t="n">
        <v>3.70534613</v>
      </c>
      <c r="K36" s="18" t="n">
        <v>485.4692367</v>
      </c>
      <c r="L36" s="20" t="n">
        <v>4.61899611</v>
      </c>
      <c r="M36" s="18" t="n">
        <v>456.0384197</v>
      </c>
      <c r="N36" s="20" t="n">
        <v>5.45663556</v>
      </c>
      <c r="O36" s="18" t="s">
        <v>481</v>
      </c>
      <c r="P36" s="20" t="s">
        <v>481</v>
      </c>
      <c r="Q36" s="18" t="s">
        <v>481</v>
      </c>
      <c r="R36" s="20" t="s">
        <v>481</v>
      </c>
      <c r="S36" s="18" t="s">
        <v>481</v>
      </c>
      <c r="T36" s="20" t="s">
        <v>481</v>
      </c>
      <c r="U36" s="18" t="n">
        <v>419.82792309</v>
      </c>
      <c r="V36" s="20" t="n">
        <v>14.55663679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(49.0/B41*100)</f>
        <v/>
      </c>
      <c r="D41" s="19" t="n">
        <v>5663</v>
      </c>
      <c r="E41" s="18" t="n">
        <v>429.9047026</v>
      </c>
      <c r="F41" s="20" t="n">
        <v>9.06125946</v>
      </c>
      <c r="G41" s="18" t="n">
        <v>445.82150671</v>
      </c>
      <c r="H41" s="20" t="n">
        <v>6.72488077</v>
      </c>
      <c r="I41" s="18" t="n">
        <v>485.53989303</v>
      </c>
      <c r="J41" s="20" t="n">
        <v>4.60626969</v>
      </c>
      <c r="K41" s="18" t="n">
        <v>516.13877667</v>
      </c>
      <c r="L41" s="20" t="n">
        <v>3.97934286</v>
      </c>
      <c r="M41" s="18" t="n">
        <v>438.55310798</v>
      </c>
      <c r="N41" s="20" t="n">
        <v>9.115634030000001</v>
      </c>
      <c r="O41" s="18" t="s">
        <v>481</v>
      </c>
      <c r="P41" s="20" t="s">
        <v>481</v>
      </c>
      <c r="Q41" s="18" t="s">
        <v>481</v>
      </c>
      <c r="R41" s="20" t="s">
        <v>481</v>
      </c>
      <c r="S41" s="18" t="s">
        <v>481</v>
      </c>
      <c r="T41" s="20" t="s">
        <v>481</v>
      </c>
      <c r="U41" s="18" t="n">
        <v>438.10017174</v>
      </c>
      <c r="V41" s="20" t="n">
        <v>16.05428032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(1816.0/B46*100)</f>
        <v/>
      </c>
      <c r="D46" s="19" t="n">
        <v>21325</v>
      </c>
      <c r="E46" s="18" t="n">
        <v>361.9496454</v>
      </c>
      <c r="F46" s="20" t="n">
        <v>6.11099068</v>
      </c>
      <c r="G46" s="18" t="n">
        <v>379.41673105</v>
      </c>
      <c r="H46" s="20" t="n">
        <v>6.97323235</v>
      </c>
      <c r="I46" s="18" t="n">
        <v>420.95915116</v>
      </c>
      <c r="J46" s="20" t="n">
        <v>5.58800136</v>
      </c>
      <c r="K46" s="18" t="n">
        <v>432.59269096</v>
      </c>
      <c r="L46" s="20" t="n">
        <v>5.82184592</v>
      </c>
      <c r="M46" s="18" t="n">
        <v>350.24140933</v>
      </c>
      <c r="N46" s="20" t="n">
        <v>4.9033133</v>
      </c>
      <c r="O46" s="18" t="s">
        <v>481</v>
      </c>
      <c r="P46" s="20" t="s">
        <v>481</v>
      </c>
      <c r="Q46" s="18" t="s">
        <v>481</v>
      </c>
      <c r="R46" s="20" t="s">
        <v>481</v>
      </c>
      <c r="S46" s="18" t="s">
        <v>481</v>
      </c>
      <c r="T46" s="20" t="s">
        <v>481</v>
      </c>
      <c r="U46" s="18" t="n">
        <v>351.63839228</v>
      </c>
      <c r="V46" s="20" t="n">
        <v>9.97973358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524.28378456</v>
      </c>
      <c r="F48" s="20" t="n">
        <v>13.01637263</v>
      </c>
      <c r="G48" s="18" t="n">
        <v>522.26340362</v>
      </c>
      <c r="H48" s="20" t="n">
        <v>8.69991388</v>
      </c>
      <c r="I48" s="18" t="n">
        <v>571.15890081</v>
      </c>
      <c r="J48" s="20" t="n">
        <v>6.05626251</v>
      </c>
      <c r="K48" s="18" t="n">
        <v>586.35764475</v>
      </c>
      <c r="L48" s="20" t="n">
        <v>8.54397876</v>
      </c>
      <c r="M48" s="18" t="n">
        <v>530.0251022899999</v>
      </c>
      <c r="N48" s="20" t="n">
        <v>9.218625360000001</v>
      </c>
      <c r="O48" s="18" t="s">
        <v>481</v>
      </c>
      <c r="P48" s="20" t="s">
        <v>481</v>
      </c>
      <c r="Q48" s="18" t="s">
        <v>481</v>
      </c>
      <c r="R48" s="20" t="s">
        <v>481</v>
      </c>
      <c r="S48" s="18" t="s">
        <v>481</v>
      </c>
      <c r="T48" s="20" t="s">
        <v>481</v>
      </c>
      <c r="U48" s="18" t="n">
        <v>518.098942</v>
      </c>
      <c r="V48" s="20" t="n">
        <v>26.1979118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(148.0/B61*100)</f>
        <v/>
      </c>
      <c r="D61" s="19" t="n">
        <v>6377</v>
      </c>
      <c r="E61" s="18" t="n">
        <v>404.0999058</v>
      </c>
      <c r="F61" s="20" t="n">
        <v>6.72751711</v>
      </c>
      <c r="G61" s="18" t="n">
        <v>437.31090707</v>
      </c>
      <c r="H61" s="20" t="n">
        <v>4.55433427</v>
      </c>
      <c r="I61" s="18" t="n">
        <v>460.03694528</v>
      </c>
      <c r="J61" s="20" t="n">
        <v>3.32802624</v>
      </c>
      <c r="K61" s="18" t="n">
        <v>472.83725587</v>
      </c>
      <c r="L61" s="20" t="n">
        <v>4.37939986</v>
      </c>
      <c r="M61" s="18" t="n">
        <v>352.1133783</v>
      </c>
      <c r="N61" s="20" t="n">
        <v>9.36685625</v>
      </c>
      <c r="O61" s="18" t="s">
        <v>481</v>
      </c>
      <c r="P61" s="20" t="s">
        <v>481</v>
      </c>
      <c r="Q61" s="18" t="s">
        <v>481</v>
      </c>
      <c r="R61" s="20" t="s">
        <v>481</v>
      </c>
      <c r="S61" s="18" t="s">
        <v>481</v>
      </c>
      <c r="T61" s="20" t="s">
        <v>481</v>
      </c>
      <c r="U61" s="18" t="n">
        <v>342.88979974</v>
      </c>
      <c r="V61" s="20" t="n">
        <v>14.2785493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(440.0/B67*100)</f>
        <v/>
      </c>
      <c r="D67" s="19" t="n">
        <v>6531</v>
      </c>
      <c r="E67" s="18" t="n">
        <v>348.05420471</v>
      </c>
      <c r="F67" s="20" t="n">
        <v>10.13718021</v>
      </c>
      <c r="G67" s="18" t="n">
        <v>406.81887996</v>
      </c>
      <c r="H67" s="20" t="n">
        <v>5.88643814</v>
      </c>
      <c r="I67" s="18" t="n">
        <v>417.65594874</v>
      </c>
      <c r="J67" s="20" t="n">
        <v>3.60003682</v>
      </c>
      <c r="K67" s="18" t="n">
        <v>424.98509518</v>
      </c>
      <c r="L67" s="20" t="n">
        <v>4.93658268</v>
      </c>
      <c r="M67" s="18" t="n">
        <v>373.97828694</v>
      </c>
      <c r="N67" s="20" t="n">
        <v>9.74984386</v>
      </c>
      <c r="O67" s="18" t="s">
        <v>481</v>
      </c>
      <c r="P67" s="20" t="s">
        <v>481</v>
      </c>
      <c r="Q67" s="18" t="s">
        <v>481</v>
      </c>
      <c r="R67" s="20" t="s">
        <v>481</v>
      </c>
      <c r="S67" s="18" t="s">
        <v>481</v>
      </c>
      <c r="T67" s="20" t="s">
        <v>481</v>
      </c>
      <c r="U67" s="18" t="n">
        <v>320.27603039</v>
      </c>
      <c r="V67" s="20" t="n">
        <v>10.58653087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475.8687115</v>
      </c>
      <c r="F70" s="20" t="n">
        <v>7.14261515</v>
      </c>
      <c r="G70" s="18" t="n">
        <v>502.66131794</v>
      </c>
      <c r="H70" s="20" t="n">
        <v>6.398949</v>
      </c>
      <c r="I70" s="18" t="n">
        <v>520.49297649</v>
      </c>
      <c r="J70" s="20" t="n">
        <v>3.5680448</v>
      </c>
      <c r="K70" s="18" t="n">
        <v>524.52758352</v>
      </c>
      <c r="L70" s="20" t="n">
        <v>4.09659865</v>
      </c>
      <c r="M70" s="18" t="n">
        <v>466.97627023</v>
      </c>
      <c r="N70" s="20" t="n">
        <v>9.217355270000001</v>
      </c>
      <c r="O70" s="18" t="s">
        <v>481</v>
      </c>
      <c r="P70" s="20" t="s">
        <v>481</v>
      </c>
      <c r="Q70" s="18" t="s">
        <v>481</v>
      </c>
      <c r="R70" s="20" t="s">
        <v>481</v>
      </c>
      <c r="S70" s="18" t="s">
        <v>481</v>
      </c>
      <c r="T70" s="20" t="s">
        <v>481</v>
      </c>
      <c r="U70" s="18" t="n">
        <v>459.64340499</v>
      </c>
      <c r="V70" s="20" t="n">
        <v>14.05724449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788</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464.20943145</v>
      </c>
      <c r="F7" s="20" t="n">
        <v>4.71840956</v>
      </c>
      <c r="G7" s="18" t="n">
        <v>494.67672368</v>
      </c>
      <c r="H7" s="20" t="n">
        <v>4.02385157</v>
      </c>
      <c r="I7" s="18" t="n">
        <v>524.89114101</v>
      </c>
      <c r="J7" s="20" t="n">
        <v>2.3099329</v>
      </c>
      <c r="K7" s="18" t="n">
        <v>540.3839382800001</v>
      </c>
      <c r="L7" s="20" t="n">
        <v>2.52433294</v>
      </c>
      <c r="M7" s="18" t="n">
        <v>442.83242745</v>
      </c>
      <c r="N7" s="20" t="n">
        <v>4.10655619</v>
      </c>
      <c r="O7" s="18" t="s">
        <v>481</v>
      </c>
      <c r="P7" s="20" t="s">
        <v>481</v>
      </c>
      <c r="Q7" s="18" t="s">
        <v>481</v>
      </c>
      <c r="R7" s="20" t="s">
        <v>481</v>
      </c>
      <c r="S7" s="18" t="s">
        <v>481</v>
      </c>
      <c r="T7" s="20" t="s">
        <v>481</v>
      </c>
      <c r="U7" s="18" t="n">
        <v>432.87295791</v>
      </c>
      <c r="V7" s="20" t="n">
        <v>13.14037804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(234.0/B9*100)</f>
        <v/>
      </c>
      <c r="D9" s="19" t="n">
        <v>5441</v>
      </c>
      <c r="E9" s="18" t="n">
        <v>535.54655659</v>
      </c>
      <c r="F9" s="20" t="n">
        <v>6.6288346</v>
      </c>
      <c r="G9" s="18" t="n">
        <v>555.76465697</v>
      </c>
      <c r="H9" s="20" t="n">
        <v>4.60927021</v>
      </c>
      <c r="I9" s="18" t="n">
        <v>566.79369006</v>
      </c>
      <c r="J9" s="20" t="n">
        <v>3.31276524</v>
      </c>
      <c r="K9" s="18" t="n">
        <v>564.77218978</v>
      </c>
      <c r="L9" s="20" t="n">
        <v>4.51966114</v>
      </c>
      <c r="M9" s="18" t="n">
        <v>428.37595021</v>
      </c>
      <c r="N9" s="20" t="n">
        <v>7.43283911</v>
      </c>
      <c r="O9" s="18" t="s">
        <v>481</v>
      </c>
      <c r="P9" s="20" t="s">
        <v>481</v>
      </c>
      <c r="Q9" s="18" t="s">
        <v>481</v>
      </c>
      <c r="R9" s="20" t="s">
        <v>481</v>
      </c>
      <c r="S9" s="18" t="s">
        <v>481</v>
      </c>
      <c r="T9" s="20" t="s">
        <v>481</v>
      </c>
      <c r="U9" s="18" t="n">
        <v>456.83587093</v>
      </c>
      <c r="V9" s="20" t="n">
        <v>13.02409547</v>
      </c>
    </row>
    <row r="10" spans="1:22">
      <c r="A10" s="15" t="s">
        <v>485</v>
      </c>
      <c r="B10" s="17" t="n">
        <v>13082</v>
      </c>
      <c r="C10" s="18">
        <f>(334.0/B10*100)</f>
        <v/>
      </c>
      <c r="D10" s="19" t="n">
        <v>12748</v>
      </c>
      <c r="E10" s="18" t="n">
        <v>518.6658075</v>
      </c>
      <c r="F10" s="20" t="n">
        <v>8.54676922</v>
      </c>
      <c r="G10" s="18" t="n">
        <v>527.47662464</v>
      </c>
      <c r="H10" s="20" t="n">
        <v>7.16241107</v>
      </c>
      <c r="I10" s="18" t="n">
        <v>541.34508543</v>
      </c>
      <c r="J10" s="20" t="n">
        <v>5.00623031</v>
      </c>
      <c r="K10" s="18" t="n">
        <v>557.60994324</v>
      </c>
      <c r="L10" s="20" t="n">
        <v>6.05091608</v>
      </c>
      <c r="M10" s="18" t="n">
        <v>465.45588109</v>
      </c>
      <c r="N10" s="20" t="n">
        <v>9.676067339999999</v>
      </c>
      <c r="O10" s="18" t="s">
        <v>481</v>
      </c>
      <c r="P10" s="20" t="s">
        <v>481</v>
      </c>
      <c r="Q10" s="18" t="s">
        <v>481</v>
      </c>
      <c r="R10" s="20" t="s">
        <v>481</v>
      </c>
      <c r="S10" s="18" t="s">
        <v>481</v>
      </c>
      <c r="T10" s="20" t="s">
        <v>481</v>
      </c>
      <c r="U10" s="18" t="n">
        <v>461.85084717</v>
      </c>
      <c r="V10" s="20" t="n">
        <v>16.78338971</v>
      </c>
    </row>
    <row r="11" spans="1:22">
      <c r="A11" s="15" t="s">
        <v>486</v>
      </c>
      <c r="B11" s="17" t="n">
        <v>7053</v>
      </c>
      <c r="C11" s="18">
        <f>(98.0/B11*100)</f>
        <v/>
      </c>
      <c r="D11" s="19" t="n">
        <v>6955</v>
      </c>
      <c r="E11" s="18" t="n">
        <v>397.01024642</v>
      </c>
      <c r="F11" s="20" t="n">
        <v>6.51938121</v>
      </c>
      <c r="G11" s="18" t="n">
        <v>432.69313854</v>
      </c>
      <c r="H11" s="20" t="n">
        <v>5.54533033</v>
      </c>
      <c r="I11" s="18" t="n">
        <v>441.10401399</v>
      </c>
      <c r="J11" s="20" t="n">
        <v>4.40531747</v>
      </c>
      <c r="K11" s="18" t="n">
        <v>456.3205505</v>
      </c>
      <c r="L11" s="20" t="n">
        <v>5.71433678</v>
      </c>
      <c r="M11" s="18" t="n">
        <v>398.4130612</v>
      </c>
      <c r="N11" s="20" t="n">
        <v>6.13425548</v>
      </c>
      <c r="O11" s="18" t="s">
        <v>481</v>
      </c>
      <c r="P11" s="20" t="s">
        <v>481</v>
      </c>
      <c r="Q11" s="18" t="s">
        <v>481</v>
      </c>
      <c r="R11" s="20" t="s">
        <v>481</v>
      </c>
      <c r="S11" s="18" t="s">
        <v>481</v>
      </c>
      <c r="T11" s="20" t="s">
        <v>481</v>
      </c>
      <c r="U11" s="18" t="n">
        <v>349.5107363</v>
      </c>
      <c r="V11" s="20" t="n">
        <v>14.56486501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(230.0/B23*100)</f>
        <v/>
      </c>
      <c r="D23" s="19" t="n">
        <v>11353</v>
      </c>
      <c r="E23" s="18" t="n">
        <v>456.11452015</v>
      </c>
      <c r="F23" s="20" t="n">
        <v>6.57603727</v>
      </c>
      <c r="G23" s="18" t="n">
        <v>482.87568685</v>
      </c>
      <c r="H23" s="20" t="n">
        <v>4.89683942</v>
      </c>
      <c r="I23" s="18" t="n">
        <v>488.8972571</v>
      </c>
      <c r="J23" s="20" t="n">
        <v>4.03251824</v>
      </c>
      <c r="K23" s="18" t="n">
        <v>499.33354845</v>
      </c>
      <c r="L23" s="20" t="n">
        <v>3.92018271</v>
      </c>
      <c r="M23" s="18" t="n">
        <v>451.72045622</v>
      </c>
      <c r="N23" s="20" t="n">
        <v>6.55553678</v>
      </c>
      <c r="O23" s="18" t="s">
        <v>481</v>
      </c>
      <c r="P23" s="20" t="s">
        <v>481</v>
      </c>
      <c r="Q23" s="18" t="s">
        <v>481</v>
      </c>
      <c r="R23" s="20" t="s">
        <v>481</v>
      </c>
      <c r="S23" s="18" t="s">
        <v>481</v>
      </c>
      <c r="T23" s="20" t="s">
        <v>481</v>
      </c>
      <c r="U23" s="18" t="n">
        <v>402.71640047</v>
      </c>
      <c r="V23" s="20" t="n">
        <v>16.03307671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477.56243079</v>
      </c>
      <c r="F29" s="20" t="n">
        <v>7.42238554</v>
      </c>
      <c r="G29" s="18" t="n">
        <v>508.02125387</v>
      </c>
      <c r="H29" s="20" t="n">
        <v>5.39050362</v>
      </c>
      <c r="I29" s="18" t="n">
        <v>517.98568273</v>
      </c>
      <c r="J29" s="20" t="n">
        <v>3.97235216</v>
      </c>
      <c r="K29" s="18" t="n">
        <v>498.26015166</v>
      </c>
      <c r="L29" s="20" t="n">
        <v>7.77442508</v>
      </c>
      <c r="M29" s="18" t="n">
        <v>516.6036689699999</v>
      </c>
      <c r="N29" s="20" t="n">
        <v>7.45309137</v>
      </c>
      <c r="O29" s="18" t="s">
        <v>481</v>
      </c>
      <c r="P29" s="20" t="s">
        <v>481</v>
      </c>
      <c r="Q29" s="18" t="s">
        <v>481</v>
      </c>
      <c r="R29" s="20" t="s">
        <v>481</v>
      </c>
      <c r="S29" s="18" t="s">
        <v>481</v>
      </c>
      <c r="T29" s="20" t="s">
        <v>481</v>
      </c>
      <c r="U29" s="18" t="n">
        <v>406.85937926</v>
      </c>
      <c r="V29" s="20" t="n">
        <v>22.33655485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439.93683164</v>
      </c>
      <c r="F32" s="20" t="n">
        <v>7.95088291</v>
      </c>
      <c r="G32" s="18" t="n">
        <v>468.99640796</v>
      </c>
      <c r="H32" s="20" t="n">
        <v>5.77802974</v>
      </c>
      <c r="I32" s="18" t="n">
        <v>498.22216207</v>
      </c>
      <c r="J32" s="20" t="n">
        <v>3.57076542</v>
      </c>
      <c r="K32" s="18" t="n">
        <v>494.9267606</v>
      </c>
      <c r="L32" s="20" t="n">
        <v>3.93413198</v>
      </c>
      <c r="M32" s="18" t="n">
        <v>380.38332696</v>
      </c>
      <c r="N32" s="20" t="n">
        <v>15.24330447</v>
      </c>
      <c r="O32" s="18" t="s">
        <v>481</v>
      </c>
      <c r="P32" s="20" t="s">
        <v>481</v>
      </c>
      <c r="Q32" s="18" t="s">
        <v>481</v>
      </c>
      <c r="R32" s="20" t="s">
        <v>481</v>
      </c>
      <c r="S32" s="18" t="s">
        <v>481</v>
      </c>
      <c r="T32" s="20" t="s">
        <v>481</v>
      </c>
      <c r="U32" s="18" t="n">
        <v>397.93960296</v>
      </c>
      <c r="V32" s="20" t="n">
        <v>23.25261221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(94.0/B34*100)</f>
        <v/>
      </c>
      <c r="D34" s="19" t="n">
        <v>6256</v>
      </c>
      <c r="E34" s="18" t="n">
        <v>394.43832524</v>
      </c>
      <c r="F34" s="20" t="n">
        <v>7.14665191</v>
      </c>
      <c r="G34" s="18" t="n">
        <v>434.51850036</v>
      </c>
      <c r="H34" s="20" t="n">
        <v>6.62784181</v>
      </c>
      <c r="I34" s="18" t="n">
        <v>464.26927642</v>
      </c>
      <c r="J34" s="20" t="n">
        <v>4.94716171</v>
      </c>
      <c r="K34" s="18" t="n">
        <v>472.68172964</v>
      </c>
      <c r="L34" s="20" t="n">
        <v>5.83122165</v>
      </c>
      <c r="M34" s="18" t="n">
        <v>401.86232339</v>
      </c>
      <c r="N34" s="20" t="n">
        <v>16.21855775</v>
      </c>
      <c r="O34" s="18" t="s">
        <v>481</v>
      </c>
      <c r="P34" s="20" t="s">
        <v>481</v>
      </c>
      <c r="Q34" s="18" t="s">
        <v>481</v>
      </c>
      <c r="R34" s="20" t="s">
        <v>481</v>
      </c>
      <c r="S34" s="18" t="s">
        <v>481</v>
      </c>
      <c r="T34" s="20" t="s">
        <v>481</v>
      </c>
      <c r="U34" s="18" t="n">
        <v>343.44305738</v>
      </c>
      <c r="V34" s="20" t="n">
        <v>20.29011143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(41.0/B36*100)</f>
        <v/>
      </c>
      <c r="D36" s="19" t="n">
        <v>6695</v>
      </c>
      <c r="E36" s="18" t="n">
        <v>447.06322397</v>
      </c>
      <c r="F36" s="20" t="n">
        <v>6.42128433</v>
      </c>
      <c r="G36" s="18" t="n">
        <v>462.83714867</v>
      </c>
      <c r="H36" s="20" t="n">
        <v>4.90775374</v>
      </c>
      <c r="I36" s="18" t="n">
        <v>477.06456026</v>
      </c>
      <c r="J36" s="20" t="n">
        <v>4.10390842</v>
      </c>
      <c r="K36" s="18" t="n">
        <v>482.70762366</v>
      </c>
      <c r="L36" s="20" t="n">
        <v>5.12944911</v>
      </c>
      <c r="M36" s="18" t="n">
        <v>456.0384197</v>
      </c>
      <c r="N36" s="20" t="n">
        <v>5.45663556</v>
      </c>
      <c r="O36" s="18" t="s">
        <v>481</v>
      </c>
      <c r="P36" s="20" t="s">
        <v>481</v>
      </c>
      <c r="Q36" s="18" t="s">
        <v>481</v>
      </c>
      <c r="R36" s="20" t="s">
        <v>481</v>
      </c>
      <c r="S36" s="18" t="s">
        <v>481</v>
      </c>
      <c r="T36" s="20" t="s">
        <v>481</v>
      </c>
      <c r="U36" s="18" t="n">
        <v>402.92240248</v>
      </c>
      <c r="V36" s="20" t="n">
        <v>15.24766253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(49.0/B41*100)</f>
        <v/>
      </c>
      <c r="D41" s="19" t="n">
        <v>5663</v>
      </c>
      <c r="E41" s="18" t="n">
        <v>429.22771888</v>
      </c>
      <c r="F41" s="20" t="n">
        <v>7.38900894</v>
      </c>
      <c r="G41" s="18" t="n">
        <v>451.2390238</v>
      </c>
      <c r="H41" s="20" t="n">
        <v>6.62627745</v>
      </c>
      <c r="I41" s="18" t="n">
        <v>489.15181632</v>
      </c>
      <c r="J41" s="20" t="n">
        <v>4.62229257</v>
      </c>
      <c r="K41" s="18" t="n">
        <v>517.51415721</v>
      </c>
      <c r="L41" s="20" t="n">
        <v>3.93601614</v>
      </c>
      <c r="M41" s="18" t="n">
        <v>438.55310798</v>
      </c>
      <c r="N41" s="20" t="n">
        <v>9.115634030000001</v>
      </c>
      <c r="O41" s="18" t="s">
        <v>481</v>
      </c>
      <c r="P41" s="20" t="s">
        <v>481</v>
      </c>
      <c r="Q41" s="18" t="s">
        <v>481</v>
      </c>
      <c r="R41" s="20" t="s">
        <v>481</v>
      </c>
      <c r="S41" s="18" t="s">
        <v>481</v>
      </c>
      <c r="T41" s="20" t="s">
        <v>481</v>
      </c>
      <c r="U41" s="18" t="n">
        <v>422.01359906</v>
      </c>
      <c r="V41" s="20" t="n">
        <v>15.61623805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(1816.0/B46*100)</f>
        <v/>
      </c>
      <c r="D46" s="19" t="n">
        <v>21325</v>
      </c>
      <c r="E46" s="18" t="n">
        <v>381.11971211</v>
      </c>
      <c r="F46" s="20" t="n">
        <v>4.69894945</v>
      </c>
      <c r="G46" s="18" t="n">
        <v>407.02793015</v>
      </c>
      <c r="H46" s="20" t="n">
        <v>5.5228902</v>
      </c>
      <c r="I46" s="18" t="n">
        <v>427.47868785</v>
      </c>
      <c r="J46" s="20" t="n">
        <v>5.60031445</v>
      </c>
      <c r="K46" s="18" t="n">
        <v>409.77682394</v>
      </c>
      <c r="L46" s="20" t="n">
        <v>6.59877963</v>
      </c>
      <c r="M46" s="18" t="n">
        <v>350.24140933</v>
      </c>
      <c r="N46" s="20" t="n">
        <v>4.9033133</v>
      </c>
      <c r="O46" s="18" t="s">
        <v>481</v>
      </c>
      <c r="P46" s="20" t="s">
        <v>481</v>
      </c>
      <c r="Q46" s="18" t="s">
        <v>481</v>
      </c>
      <c r="R46" s="20" t="s">
        <v>481</v>
      </c>
      <c r="S46" s="18" t="s">
        <v>481</v>
      </c>
      <c r="T46" s="20" t="s">
        <v>481</v>
      </c>
      <c r="U46" s="18" t="n">
        <v>345.25063117</v>
      </c>
      <c r="V46" s="20" t="n">
        <v>10.55403958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519.29606123</v>
      </c>
      <c r="F48" s="20" t="n">
        <v>13.31434245</v>
      </c>
      <c r="G48" s="18" t="n">
        <v>529.20194671</v>
      </c>
      <c r="H48" s="20" t="n">
        <v>8.20266324</v>
      </c>
      <c r="I48" s="18" t="n">
        <v>565.6608009300001</v>
      </c>
      <c r="J48" s="20" t="n">
        <v>6.5429024</v>
      </c>
      <c r="K48" s="18" t="n">
        <v>591.34169462</v>
      </c>
      <c r="L48" s="20" t="n">
        <v>7.20459978</v>
      </c>
      <c r="M48" s="18" t="n">
        <v>530.0251022899999</v>
      </c>
      <c r="N48" s="20" t="n">
        <v>9.218625360000001</v>
      </c>
      <c r="O48" s="18" t="s">
        <v>481</v>
      </c>
      <c r="P48" s="20" t="s">
        <v>481</v>
      </c>
      <c r="Q48" s="18" t="s">
        <v>481</v>
      </c>
      <c r="R48" s="20" t="s">
        <v>481</v>
      </c>
      <c r="S48" s="18" t="s">
        <v>481</v>
      </c>
      <c r="T48" s="20" t="s">
        <v>481</v>
      </c>
      <c r="U48" s="18" t="n">
        <v>506.17876828</v>
      </c>
      <c r="V48" s="20" t="n">
        <v>23.73932775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(148.0/B61*100)</f>
        <v/>
      </c>
      <c r="D61" s="19" t="n">
        <v>6377</v>
      </c>
      <c r="E61" s="18" t="n">
        <v>411.65286862</v>
      </c>
      <c r="F61" s="20" t="n">
        <v>6.43502563</v>
      </c>
      <c r="G61" s="18" t="n">
        <v>441.11969021</v>
      </c>
      <c r="H61" s="20" t="n">
        <v>4.7662573</v>
      </c>
      <c r="I61" s="18" t="n">
        <v>455.68090756</v>
      </c>
      <c r="J61" s="20" t="n">
        <v>3.30630262</v>
      </c>
      <c r="K61" s="18" t="n">
        <v>475.58700799</v>
      </c>
      <c r="L61" s="20" t="n">
        <v>4.20718216</v>
      </c>
      <c r="M61" s="18" t="n">
        <v>352.1133783</v>
      </c>
      <c r="N61" s="20" t="n">
        <v>9.36685625</v>
      </c>
      <c r="O61" s="18" t="s">
        <v>481</v>
      </c>
      <c r="P61" s="20" t="s">
        <v>481</v>
      </c>
      <c r="Q61" s="18" t="s">
        <v>481</v>
      </c>
      <c r="R61" s="20" t="s">
        <v>481</v>
      </c>
      <c r="S61" s="18" t="s">
        <v>481</v>
      </c>
      <c r="T61" s="20" t="s">
        <v>481</v>
      </c>
      <c r="U61" s="18" t="n">
        <v>338.98690122</v>
      </c>
      <c r="V61" s="20" t="n">
        <v>14.56447378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(440.0/B67*100)</f>
        <v/>
      </c>
      <c r="D67" s="19" t="n">
        <v>6531</v>
      </c>
      <c r="E67" s="18" t="n">
        <v>370.20942579</v>
      </c>
      <c r="F67" s="20" t="n">
        <v>7.59846527</v>
      </c>
      <c r="G67" s="18" t="n">
        <v>414.74789993</v>
      </c>
      <c r="H67" s="20" t="n">
        <v>5.58377128</v>
      </c>
      <c r="I67" s="18" t="n">
        <v>420.60062672</v>
      </c>
      <c r="J67" s="20" t="n">
        <v>4.07429795</v>
      </c>
      <c r="K67" s="18" t="n">
        <v>419.15042617</v>
      </c>
      <c r="L67" s="20" t="n">
        <v>4.564831</v>
      </c>
      <c r="M67" s="18" t="n">
        <v>373.97828694</v>
      </c>
      <c r="N67" s="20" t="n">
        <v>9.74984386</v>
      </c>
      <c r="O67" s="18" t="s">
        <v>481</v>
      </c>
      <c r="P67" s="20" t="s">
        <v>481</v>
      </c>
      <c r="Q67" s="18" t="s">
        <v>481</v>
      </c>
      <c r="R67" s="20" t="s">
        <v>481</v>
      </c>
      <c r="S67" s="18" t="s">
        <v>481</v>
      </c>
      <c r="T67" s="20" t="s">
        <v>481</v>
      </c>
      <c r="U67" s="18" t="n">
        <v>313.2358623</v>
      </c>
      <c r="V67" s="20" t="n">
        <v>8.769096129999999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477.63186234</v>
      </c>
      <c r="F70" s="20" t="n">
        <v>8.000254910000001</v>
      </c>
      <c r="G70" s="18" t="n">
        <v>491.0510302</v>
      </c>
      <c r="H70" s="20" t="n">
        <v>5.36920409</v>
      </c>
      <c r="I70" s="18" t="n">
        <v>518.9167358</v>
      </c>
      <c r="J70" s="20" t="n">
        <v>3.82911154</v>
      </c>
      <c r="K70" s="18" t="n">
        <v>525.40643936</v>
      </c>
      <c r="L70" s="20" t="n">
        <v>3.92744859</v>
      </c>
      <c r="M70" s="18" t="n">
        <v>466.97627023</v>
      </c>
      <c r="N70" s="20" t="n">
        <v>9.217355270000001</v>
      </c>
      <c r="O70" s="18" t="s">
        <v>481</v>
      </c>
      <c r="P70" s="20" t="s">
        <v>481</v>
      </c>
      <c r="Q70" s="18" t="s">
        <v>481</v>
      </c>
      <c r="R70" s="20" t="s">
        <v>481</v>
      </c>
      <c r="S70" s="18" t="s">
        <v>481</v>
      </c>
      <c r="T70" s="20" t="s">
        <v>481</v>
      </c>
      <c r="U70" s="18" t="n">
        <v>464.33194728</v>
      </c>
      <c r="V70" s="20" t="n">
        <v>14.55784756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789</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516.75506897</v>
      </c>
      <c r="F7" s="20" t="n">
        <v>3.28667468</v>
      </c>
      <c r="G7" s="18" t="n">
        <v>524.19980602</v>
      </c>
      <c r="H7" s="20" t="n">
        <v>2.64457778</v>
      </c>
      <c r="I7" s="18" t="n">
        <v>513.1042780499999</v>
      </c>
      <c r="J7" s="20" t="n">
        <v>3.3703996</v>
      </c>
      <c r="K7" s="18" t="n">
        <v>497.36097061</v>
      </c>
      <c r="L7" s="20" t="n">
        <v>5.46969837</v>
      </c>
      <c r="M7" s="18" t="n">
        <v>442.83242745</v>
      </c>
      <c r="N7" s="20" t="n">
        <v>4.10655619</v>
      </c>
      <c r="O7" s="18" t="s">
        <v>481</v>
      </c>
      <c r="P7" s="20" t="s">
        <v>481</v>
      </c>
      <c r="Q7" s="18" t="s">
        <v>481</v>
      </c>
      <c r="R7" s="20" t="s">
        <v>481</v>
      </c>
      <c r="S7" s="18" t="s">
        <v>481</v>
      </c>
      <c r="T7" s="20" t="s">
        <v>481</v>
      </c>
      <c r="U7" s="18" t="n">
        <v>432.25319359</v>
      </c>
      <c r="V7" s="20" t="n">
        <v>9.32682977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544.29951885</v>
      </c>
      <c r="F9" s="20" t="n">
        <v>4.52429256</v>
      </c>
      <c r="G9" s="18" t="n">
        <v>574.24987686</v>
      </c>
      <c r="H9" s="20" t="n">
        <v>3.54637812</v>
      </c>
      <c r="I9" s="18" t="n">
        <v>569.95573484</v>
      </c>
      <c r="J9" s="20" t="n">
        <v>4.39825048</v>
      </c>
      <c r="K9" s="18" t="n">
        <v>547.56000993</v>
      </c>
      <c r="L9" s="20" t="n">
        <v>7.09333878</v>
      </c>
      <c r="M9" s="18" t="n">
        <v>428.37595021</v>
      </c>
      <c r="N9" s="20" t="n">
        <v>7.43283911</v>
      </c>
      <c r="O9" s="18" t="s">
        <v>481</v>
      </c>
      <c r="P9" s="20" t="s">
        <v>481</v>
      </c>
      <c r="Q9" s="18" t="n">
        <v>363.74174124</v>
      </c>
      <c r="R9" s="20" t="n">
        <v>33.3778787</v>
      </c>
      <c r="S9" s="18" t="s">
        <v>481</v>
      </c>
      <c r="T9" s="20" t="s">
        <v>481</v>
      </c>
      <c r="U9" s="18" t="n">
        <v>457.65064342</v>
      </c>
      <c r="V9" s="20" t="n">
        <v>11.30652881</v>
      </c>
    </row>
    <row r="10" spans="1:22">
      <c r="A10" s="15" t="s">
        <v>485</v>
      </c>
      <c r="B10" s="17" t="n">
        <v>13082</v>
      </c>
      <c r="C10" s="18">
        <f>(334.0/B10*100)</f>
        <v/>
      </c>
      <c r="D10" s="19" t="n">
        <v>12748</v>
      </c>
      <c r="E10" s="18" t="n">
        <v>535.80115157</v>
      </c>
      <c r="F10" s="20" t="n">
        <v>5.64462331</v>
      </c>
      <c r="G10" s="18" t="n">
        <v>549.9049133</v>
      </c>
      <c r="H10" s="20" t="n">
        <v>4.78399638</v>
      </c>
      <c r="I10" s="18" t="n">
        <v>536.31997568</v>
      </c>
      <c r="J10" s="20" t="n">
        <v>6.21111308</v>
      </c>
      <c r="K10" s="18" t="n">
        <v>551.1914008</v>
      </c>
      <c r="L10" s="20" t="n">
        <v>14.72363717</v>
      </c>
      <c r="M10" s="18" t="n">
        <v>465.45588109</v>
      </c>
      <c r="N10" s="20" t="n">
        <v>9.676067339999999</v>
      </c>
      <c r="O10" s="18" t="s">
        <v>481</v>
      </c>
      <c r="P10" s="20" t="s">
        <v>481</v>
      </c>
      <c r="Q10" s="18" t="s">
        <v>481</v>
      </c>
      <c r="R10" s="20" t="s">
        <v>481</v>
      </c>
      <c r="S10" s="18" t="s">
        <v>481</v>
      </c>
      <c r="T10" s="20" t="s">
        <v>481</v>
      </c>
      <c r="U10" s="18" t="n">
        <v>459.26895787</v>
      </c>
      <c r="V10" s="20" t="n">
        <v>15.15719086</v>
      </c>
    </row>
    <row r="11" spans="1:22">
      <c r="A11" s="15" t="s">
        <v>486</v>
      </c>
      <c r="B11" s="17" t="n">
        <v>7053</v>
      </c>
      <c r="C11" s="18">
        <f>(107.0/B11*100)</f>
        <v/>
      </c>
      <c r="D11" s="19" t="n">
        <v>6946</v>
      </c>
      <c r="E11" s="18" t="n">
        <v>429.06495829</v>
      </c>
      <c r="F11" s="20" t="n">
        <v>4.68372791</v>
      </c>
      <c r="G11" s="18" t="n">
        <v>453.48074175</v>
      </c>
      <c r="H11" s="20" t="n">
        <v>4.95315223</v>
      </c>
      <c r="I11" s="18" t="n">
        <v>438.84072686</v>
      </c>
      <c r="J11" s="20" t="n">
        <v>5.12143714</v>
      </c>
      <c r="K11" s="18" t="n">
        <v>448.39467328</v>
      </c>
      <c r="L11" s="20" t="n">
        <v>8.43598396</v>
      </c>
      <c r="M11" s="18" t="n">
        <v>398.4130612</v>
      </c>
      <c r="N11" s="20" t="n">
        <v>6.13425548</v>
      </c>
      <c r="O11" s="18" t="s">
        <v>481</v>
      </c>
      <c r="P11" s="20" t="s">
        <v>481</v>
      </c>
      <c r="Q11" s="18" t="s">
        <v>481</v>
      </c>
      <c r="R11" s="20" t="s">
        <v>481</v>
      </c>
      <c r="S11" s="18" t="s">
        <v>481</v>
      </c>
      <c r="T11" s="20" t="s">
        <v>481</v>
      </c>
      <c r="U11" s="18" t="n">
        <v>352.00209909</v>
      </c>
      <c r="V11" s="20" t="n">
        <v>13.16555857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480.71443938</v>
      </c>
      <c r="F23" s="20" t="n">
        <v>3.85711437</v>
      </c>
      <c r="G23" s="18" t="n">
        <v>495.56076623</v>
      </c>
      <c r="H23" s="20" t="n">
        <v>3.05960183</v>
      </c>
      <c r="I23" s="18" t="n">
        <v>490.68977301</v>
      </c>
      <c r="J23" s="20" t="n">
        <v>4.49220505</v>
      </c>
      <c r="K23" s="18" t="n">
        <v>499.58579614</v>
      </c>
      <c r="L23" s="20" t="n">
        <v>7.83978769</v>
      </c>
      <c r="M23" s="18" t="n">
        <v>451.72045622</v>
      </c>
      <c r="N23" s="20" t="n">
        <v>6.55553678</v>
      </c>
      <c r="O23" s="18" t="s">
        <v>481</v>
      </c>
      <c r="P23" s="20" t="s">
        <v>481</v>
      </c>
      <c r="Q23" s="18" t="s">
        <v>481</v>
      </c>
      <c r="R23" s="20" t="s">
        <v>481</v>
      </c>
      <c r="S23" s="18" t="s">
        <v>481</v>
      </c>
      <c r="T23" s="20" t="s">
        <v>481</v>
      </c>
      <c r="U23" s="18" t="n">
        <v>411.81519507</v>
      </c>
      <c r="V23" s="20" t="n">
        <v>15.98297496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488.30286064</v>
      </c>
      <c r="F29" s="20" t="n">
        <v>7.64932913</v>
      </c>
      <c r="G29" s="18" t="n">
        <v>529.99601152</v>
      </c>
      <c r="H29" s="20" t="n">
        <v>4.11428097</v>
      </c>
      <c r="I29" s="18" t="n">
        <v>511.18131904</v>
      </c>
      <c r="J29" s="20" t="n">
        <v>5.00536065</v>
      </c>
      <c r="K29" s="18" t="n">
        <v>518.30865099</v>
      </c>
      <c r="L29" s="20" t="n">
        <v>6.92486545</v>
      </c>
      <c r="M29" s="18" t="n">
        <v>516.6036689699999</v>
      </c>
      <c r="N29" s="20" t="n">
        <v>7.45309137</v>
      </c>
      <c r="O29" s="18" t="s">
        <v>481</v>
      </c>
      <c r="P29" s="20" t="s">
        <v>481</v>
      </c>
      <c r="Q29" s="18" t="n">
        <v>312.41250141</v>
      </c>
      <c r="R29" s="20" t="n">
        <v>62.61666854</v>
      </c>
      <c r="S29" s="18" t="s">
        <v>481</v>
      </c>
      <c r="T29" s="20" t="s">
        <v>481</v>
      </c>
      <c r="U29" s="18" t="n">
        <v>448.15674108</v>
      </c>
      <c r="V29" s="20" t="n">
        <v>16.01547771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468.2258633</v>
      </c>
      <c r="F32" s="20" t="n">
        <v>3.95145506</v>
      </c>
      <c r="G32" s="18" t="n">
        <v>497.91359109</v>
      </c>
      <c r="H32" s="20" t="n">
        <v>4.07516245</v>
      </c>
      <c r="I32" s="18" t="n">
        <v>496.25399867</v>
      </c>
      <c r="J32" s="20" t="n">
        <v>4.02160747</v>
      </c>
      <c r="K32" s="18" t="n">
        <v>487.56237868</v>
      </c>
      <c r="L32" s="20" t="n">
        <v>6.18825063</v>
      </c>
      <c r="M32" s="18" t="n">
        <v>380.38332696</v>
      </c>
      <c r="N32" s="20" t="n">
        <v>15.24330447</v>
      </c>
      <c r="O32" s="18" t="s">
        <v>481</v>
      </c>
      <c r="P32" s="20" t="s">
        <v>481</v>
      </c>
      <c r="Q32" s="18" t="s">
        <v>481</v>
      </c>
      <c r="R32" s="20" t="s">
        <v>481</v>
      </c>
      <c r="S32" s="18" t="s">
        <v>481</v>
      </c>
      <c r="T32" s="20" t="s">
        <v>481</v>
      </c>
      <c r="U32" s="18" t="n">
        <v>407.65835374</v>
      </c>
      <c r="V32" s="20" t="n">
        <v>21.6683918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443.67168878</v>
      </c>
      <c r="F34" s="20" t="n">
        <v>4.91107636</v>
      </c>
      <c r="G34" s="18" t="n">
        <v>462.21355769</v>
      </c>
      <c r="H34" s="20" t="n">
        <v>5.40039247</v>
      </c>
      <c r="I34" s="18" t="n">
        <v>462.35379118</v>
      </c>
      <c r="J34" s="20" t="n">
        <v>5.12385855</v>
      </c>
      <c r="K34" s="18" t="n">
        <v>416.1023376</v>
      </c>
      <c r="L34" s="20" t="n">
        <v>9.08465196</v>
      </c>
      <c r="M34" s="18" t="n">
        <v>401.86232339</v>
      </c>
      <c r="N34" s="20" t="n">
        <v>16.21855775</v>
      </c>
      <c r="O34" s="18" t="s">
        <v>481</v>
      </c>
      <c r="P34" s="20" t="s">
        <v>481</v>
      </c>
      <c r="Q34" s="18" t="n">
        <v>425.79595373</v>
      </c>
      <c r="R34" s="20" t="n">
        <v>68.66277131</v>
      </c>
      <c r="S34" s="18" t="s">
        <v>481</v>
      </c>
      <c r="T34" s="20" t="s">
        <v>481</v>
      </c>
      <c r="U34" s="18" t="n">
        <v>345.31455844</v>
      </c>
      <c r="V34" s="20" t="n">
        <v>14.17266688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465.83464368</v>
      </c>
      <c r="F36" s="20" t="n">
        <v>3.66997816</v>
      </c>
      <c r="G36" s="18" t="n">
        <v>483.96912149</v>
      </c>
      <c r="H36" s="20" t="n">
        <v>3.7855103</v>
      </c>
      <c r="I36" s="18" t="n">
        <v>470.77208506</v>
      </c>
      <c r="J36" s="20" t="n">
        <v>5.5389229</v>
      </c>
      <c r="K36" s="18" t="n">
        <v>465.71333225</v>
      </c>
      <c r="L36" s="20" t="n">
        <v>7.61408768</v>
      </c>
      <c r="M36" s="18" t="n">
        <v>456.0384197</v>
      </c>
      <c r="N36" s="20" t="n">
        <v>5.45663556</v>
      </c>
      <c r="O36" s="18" t="s">
        <v>481</v>
      </c>
      <c r="P36" s="20" t="s">
        <v>481</v>
      </c>
      <c r="Q36" s="18" t="s">
        <v>481</v>
      </c>
      <c r="R36" s="20" t="s">
        <v>481</v>
      </c>
      <c r="S36" s="18" t="s">
        <v>481</v>
      </c>
      <c r="T36" s="20" t="s">
        <v>481</v>
      </c>
      <c r="U36" s="18" t="n">
        <v>395.6609038</v>
      </c>
      <c r="V36" s="20" t="n">
        <v>14.76661917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488.88231821</v>
      </c>
      <c r="F41" s="20" t="n">
        <v>4.69511825</v>
      </c>
      <c r="G41" s="18" t="n">
        <v>498.43108231</v>
      </c>
      <c r="H41" s="20" t="n">
        <v>4.7370646</v>
      </c>
      <c r="I41" s="18" t="n">
        <v>493.05140321</v>
      </c>
      <c r="J41" s="20" t="n">
        <v>4.87594758</v>
      </c>
      <c r="K41" s="18" t="n">
        <v>507.78117159</v>
      </c>
      <c r="L41" s="20" t="n">
        <v>8.948780040000001</v>
      </c>
      <c r="M41" s="18" t="n">
        <v>438.55310798</v>
      </c>
      <c r="N41" s="20" t="n">
        <v>9.115634030000001</v>
      </c>
      <c r="O41" s="18" t="s">
        <v>481</v>
      </c>
      <c r="P41" s="20" t="s">
        <v>481</v>
      </c>
      <c r="Q41" s="18" t="n">
        <v>394.70031876</v>
      </c>
      <c r="R41" s="20" t="n">
        <v>62.09586627</v>
      </c>
      <c r="S41" s="18" t="s">
        <v>481</v>
      </c>
      <c r="T41" s="20" t="s">
        <v>481</v>
      </c>
      <c r="U41" s="18" t="n">
        <v>408.77019586</v>
      </c>
      <c r="V41" s="20" t="n">
        <v>16.87706321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368.08243723</v>
      </c>
      <c r="F46" s="20" t="n">
        <v>5.5917196</v>
      </c>
      <c r="G46" s="18" t="n">
        <v>421.39070539</v>
      </c>
      <c r="H46" s="20" t="n">
        <v>4.80802875</v>
      </c>
      <c r="I46" s="18" t="n">
        <v>425.84982761</v>
      </c>
      <c r="J46" s="20" t="n">
        <v>5.06545154</v>
      </c>
      <c r="K46" s="18" t="n">
        <v>413.73360146</v>
      </c>
      <c r="L46" s="20" t="n">
        <v>6.05002631</v>
      </c>
      <c r="M46" s="18" t="n">
        <v>350.24140933</v>
      </c>
      <c r="N46" s="20" t="n">
        <v>4.9033133</v>
      </c>
      <c r="O46" s="18" t="s">
        <v>481</v>
      </c>
      <c r="P46" s="20" t="s">
        <v>481</v>
      </c>
      <c r="Q46" s="18" t="s">
        <v>481</v>
      </c>
      <c r="R46" s="20" t="s">
        <v>481</v>
      </c>
      <c r="S46" s="18" t="s">
        <v>481</v>
      </c>
      <c r="T46" s="20" t="s">
        <v>481</v>
      </c>
      <c r="U46" s="18" t="n">
        <v>355.96739056</v>
      </c>
      <c r="V46" s="20" t="n">
        <v>8.596147419999999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583.41864725</v>
      </c>
      <c r="F48" s="20" t="n">
        <v>6.80096258</v>
      </c>
      <c r="G48" s="18" t="n">
        <v>593.73698928</v>
      </c>
      <c r="H48" s="20" t="n">
        <v>6.62024462</v>
      </c>
      <c r="I48" s="18" t="n">
        <v>535.06988856</v>
      </c>
      <c r="J48" s="20" t="n">
        <v>7.47888485</v>
      </c>
      <c r="K48" s="18" t="n">
        <v>523.12505923</v>
      </c>
      <c r="L48" s="20" t="n">
        <v>8.36589154</v>
      </c>
      <c r="M48" s="18" t="n">
        <v>530.0251022899999</v>
      </c>
      <c r="N48" s="20" t="n">
        <v>9.218625360000001</v>
      </c>
      <c r="O48" s="18" t="s">
        <v>481</v>
      </c>
      <c r="P48" s="20" t="s">
        <v>481</v>
      </c>
      <c r="Q48" s="18" t="s">
        <v>481</v>
      </c>
      <c r="R48" s="20" t="s">
        <v>481</v>
      </c>
      <c r="S48" s="18" t="s">
        <v>481</v>
      </c>
      <c r="T48" s="20" t="s">
        <v>481</v>
      </c>
      <c r="U48" s="18" t="n">
        <v>507.16714263</v>
      </c>
      <c r="V48" s="20" t="n">
        <v>36.85127777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453.5797741</v>
      </c>
      <c r="F61" s="20" t="n">
        <v>3.90108907</v>
      </c>
      <c r="G61" s="18" t="n">
        <v>471.600539</v>
      </c>
      <c r="H61" s="20" t="n">
        <v>3.79012264</v>
      </c>
      <c r="I61" s="18" t="n">
        <v>451.62630032</v>
      </c>
      <c r="J61" s="20" t="n">
        <v>4.26121972</v>
      </c>
      <c r="K61" s="18" t="n">
        <v>415.7937225</v>
      </c>
      <c r="L61" s="20" t="n">
        <v>9.807669690000001</v>
      </c>
      <c r="M61" s="18" t="n">
        <v>352.1133783</v>
      </c>
      <c r="N61" s="20" t="n">
        <v>9.36685625</v>
      </c>
      <c r="O61" s="18" t="s">
        <v>481</v>
      </c>
      <c r="P61" s="20" t="s">
        <v>481</v>
      </c>
      <c r="Q61" s="18" t="s">
        <v>481</v>
      </c>
      <c r="R61" s="20" t="s">
        <v>481</v>
      </c>
      <c r="S61" s="18" t="s">
        <v>481</v>
      </c>
      <c r="T61" s="20" t="s">
        <v>481</v>
      </c>
      <c r="U61" s="18" t="n">
        <v>352.87061092</v>
      </c>
      <c r="V61" s="20" t="n">
        <v>15.58876505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408.02281176</v>
      </c>
      <c r="F67" s="20" t="n">
        <v>3.81750825</v>
      </c>
      <c r="G67" s="18" t="n">
        <v>437.0930255</v>
      </c>
      <c r="H67" s="20" t="n">
        <v>3.78724083</v>
      </c>
      <c r="I67" s="18" t="n">
        <v>402.90778513</v>
      </c>
      <c r="J67" s="20" t="n">
        <v>5.11750281</v>
      </c>
      <c r="K67" s="18" t="n">
        <v>406.67931928</v>
      </c>
      <c r="L67" s="20" t="n">
        <v>12.18890655</v>
      </c>
      <c r="M67" s="18" t="n">
        <v>373.97828694</v>
      </c>
      <c r="N67" s="20" t="n">
        <v>9.74984386</v>
      </c>
      <c r="O67" s="18" t="s">
        <v>481</v>
      </c>
      <c r="P67" s="20" t="s">
        <v>481</v>
      </c>
      <c r="Q67" s="18" t="s">
        <v>481</v>
      </c>
      <c r="R67" s="20" t="s">
        <v>481</v>
      </c>
      <c r="S67" s="18" t="s">
        <v>481</v>
      </c>
      <c r="T67" s="20" t="s">
        <v>481</v>
      </c>
      <c r="U67" s="18" t="n">
        <v>313.65972645</v>
      </c>
      <c r="V67" s="20" t="n">
        <v>14.70810201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513.10778518</v>
      </c>
      <c r="F70" s="20" t="n">
        <v>3.91232777</v>
      </c>
      <c r="G70" s="18" t="n">
        <v>525.124199</v>
      </c>
      <c r="H70" s="20" t="n">
        <v>4.37982477</v>
      </c>
      <c r="I70" s="18" t="n">
        <v>517.64311625</v>
      </c>
      <c r="J70" s="20" t="n">
        <v>4.66993035</v>
      </c>
      <c r="K70" s="18" t="n">
        <v>505.61432255</v>
      </c>
      <c r="L70" s="20" t="n">
        <v>10.37488577</v>
      </c>
      <c r="M70" s="18" t="n">
        <v>466.97627023</v>
      </c>
      <c r="N70" s="20" t="n">
        <v>9.217355270000001</v>
      </c>
      <c r="O70" s="18" t="s">
        <v>481</v>
      </c>
      <c r="P70" s="20" t="s">
        <v>481</v>
      </c>
      <c r="Q70" s="18" t="s">
        <v>481</v>
      </c>
      <c r="R70" s="20" t="s">
        <v>481</v>
      </c>
      <c r="S70" s="18" t="s">
        <v>481</v>
      </c>
      <c r="T70" s="20" t="s">
        <v>481</v>
      </c>
      <c r="U70" s="18" t="n">
        <v>443.36198705</v>
      </c>
      <c r="V70" s="20" t="n">
        <v>12.86904499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793</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436.85757936</v>
      </c>
      <c r="F7" s="20" t="n">
        <v>7.46328195</v>
      </c>
      <c r="G7" s="18" t="n">
        <v>510.7781828</v>
      </c>
      <c r="H7" s="20" t="n">
        <v>3.9690914</v>
      </c>
      <c r="I7" s="18" t="n">
        <v>533.97969209</v>
      </c>
      <c r="J7" s="20" t="n">
        <v>2.24472742</v>
      </c>
      <c r="K7" s="18" t="n">
        <v>483.43343261</v>
      </c>
      <c r="L7" s="20" t="n">
        <v>4.14531745</v>
      </c>
      <c r="M7" s="18" t="n">
        <v>442.83242745</v>
      </c>
      <c r="N7" s="20" t="n">
        <v>4.10655619</v>
      </c>
      <c r="O7" s="18" t="s">
        <v>481</v>
      </c>
      <c r="P7" s="20" t="s">
        <v>481</v>
      </c>
      <c r="Q7" s="18" t="s">
        <v>481</v>
      </c>
      <c r="R7" s="20" t="s">
        <v>481</v>
      </c>
      <c r="S7" s="18" t="s">
        <v>481</v>
      </c>
      <c r="T7" s="20" t="s">
        <v>481</v>
      </c>
      <c r="U7" s="18" t="n">
        <v>432.6005349</v>
      </c>
      <c r="V7" s="20" t="n">
        <v>8.64157039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494.70546527</v>
      </c>
      <c r="F9" s="20" t="n">
        <v>8.45756076</v>
      </c>
      <c r="G9" s="18" t="n">
        <v>527.51755761</v>
      </c>
      <c r="H9" s="20" t="n">
        <v>8.44859623</v>
      </c>
      <c r="I9" s="18" t="n">
        <v>587.96749637</v>
      </c>
      <c r="J9" s="20" t="n">
        <v>3.25563472</v>
      </c>
      <c r="K9" s="18" t="n">
        <v>550.3187990599999</v>
      </c>
      <c r="L9" s="20" t="n">
        <v>3.68045027</v>
      </c>
      <c r="M9" s="18" t="n">
        <v>428.37595021</v>
      </c>
      <c r="N9" s="20" t="n">
        <v>7.43283911</v>
      </c>
      <c r="O9" s="18" t="s">
        <v>481</v>
      </c>
      <c r="P9" s="20" t="s">
        <v>481</v>
      </c>
      <c r="Q9" s="18" t="n">
        <v>363.74174124</v>
      </c>
      <c r="R9" s="20" t="n">
        <v>33.3778787</v>
      </c>
      <c r="S9" s="18" t="s">
        <v>481</v>
      </c>
      <c r="T9" s="20" t="s">
        <v>481</v>
      </c>
      <c r="U9" s="18" t="n">
        <v>453.68049484</v>
      </c>
      <c r="V9" s="20" t="n">
        <v>10.0956355</v>
      </c>
    </row>
    <row r="10" spans="1:22">
      <c r="A10" s="15" t="s">
        <v>485</v>
      </c>
      <c r="B10" s="17" t="n">
        <v>13082</v>
      </c>
      <c r="C10" s="18">
        <f>(334.0/B10*100)</f>
        <v/>
      </c>
      <c r="D10" s="19" t="n">
        <v>12748</v>
      </c>
      <c r="E10" s="18" t="n">
        <v>493.97495337</v>
      </c>
      <c r="F10" s="20" t="n">
        <v>7.3010249</v>
      </c>
      <c r="G10" s="18" t="n">
        <v>520.3118941</v>
      </c>
      <c r="H10" s="20" t="n">
        <v>6.60472064</v>
      </c>
      <c r="I10" s="18" t="n">
        <v>558.75063315</v>
      </c>
      <c r="J10" s="20" t="n">
        <v>5.10161476</v>
      </c>
      <c r="K10" s="18" t="n">
        <v>541.88624653</v>
      </c>
      <c r="L10" s="20" t="n">
        <v>9.60310073</v>
      </c>
      <c r="M10" s="18" t="n">
        <v>465.45588109</v>
      </c>
      <c r="N10" s="20" t="n">
        <v>9.676067339999999</v>
      </c>
      <c r="O10" s="18" t="s">
        <v>481</v>
      </c>
      <c r="P10" s="20" t="s">
        <v>481</v>
      </c>
      <c r="Q10" s="18" t="s">
        <v>481</v>
      </c>
      <c r="R10" s="20" t="s">
        <v>481</v>
      </c>
      <c r="S10" s="18" t="s">
        <v>481</v>
      </c>
      <c r="T10" s="20" t="s">
        <v>481</v>
      </c>
      <c r="U10" s="18" t="n">
        <v>459.51659445</v>
      </c>
      <c r="V10" s="20" t="n">
        <v>15.69810584</v>
      </c>
    </row>
    <row r="11" spans="1:22">
      <c r="A11" s="15" t="s">
        <v>486</v>
      </c>
      <c r="B11" s="17" t="n">
        <v>7053</v>
      </c>
      <c r="C11" s="18">
        <f>(107.0/B11*100)</f>
        <v/>
      </c>
      <c r="D11" s="19" t="n">
        <v>6946</v>
      </c>
      <c r="E11" s="18" t="n">
        <v>393.27826014</v>
      </c>
      <c r="F11" s="20" t="n">
        <v>6.35517979</v>
      </c>
      <c r="G11" s="18" t="n">
        <v>403.31893031</v>
      </c>
      <c r="H11" s="20" t="n">
        <v>7.97582069</v>
      </c>
      <c r="I11" s="18" t="n">
        <v>452.91628266</v>
      </c>
      <c r="J11" s="20" t="n">
        <v>4.45399209</v>
      </c>
      <c r="K11" s="18" t="n">
        <v>447.86531002</v>
      </c>
      <c r="L11" s="20" t="n">
        <v>5.14255234</v>
      </c>
      <c r="M11" s="18" t="n">
        <v>398.4130612</v>
      </c>
      <c r="N11" s="20" t="n">
        <v>6.13425548</v>
      </c>
      <c r="O11" s="18" t="s">
        <v>481</v>
      </c>
      <c r="P11" s="20" t="s">
        <v>481</v>
      </c>
      <c r="Q11" s="18" t="s">
        <v>481</v>
      </c>
      <c r="R11" s="20" t="s">
        <v>481</v>
      </c>
      <c r="S11" s="18" t="s">
        <v>481</v>
      </c>
      <c r="T11" s="20" t="s">
        <v>481</v>
      </c>
      <c r="U11" s="18" t="n">
        <v>351.5515207</v>
      </c>
      <c r="V11" s="20" t="n">
        <v>13.1917588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431.28002363</v>
      </c>
      <c r="F23" s="20" t="n">
        <v>8.34454118</v>
      </c>
      <c r="G23" s="18" t="n">
        <v>466.87210333</v>
      </c>
      <c r="H23" s="20" t="n">
        <v>7.72339063</v>
      </c>
      <c r="I23" s="18" t="n">
        <v>500.09657158</v>
      </c>
      <c r="J23" s="20" t="n">
        <v>3.36074328</v>
      </c>
      <c r="K23" s="18" t="n">
        <v>489.49678811</v>
      </c>
      <c r="L23" s="20" t="n">
        <v>3.79272339</v>
      </c>
      <c r="M23" s="18" t="n">
        <v>451.72045622</v>
      </c>
      <c r="N23" s="20" t="n">
        <v>6.55553678</v>
      </c>
      <c r="O23" s="18" t="s">
        <v>481</v>
      </c>
      <c r="P23" s="20" t="s">
        <v>481</v>
      </c>
      <c r="Q23" s="18" t="s">
        <v>481</v>
      </c>
      <c r="R23" s="20" t="s">
        <v>481</v>
      </c>
      <c r="S23" s="18" t="s">
        <v>481</v>
      </c>
      <c r="T23" s="20" t="s">
        <v>481</v>
      </c>
      <c r="U23" s="18" t="n">
        <v>409.37564756</v>
      </c>
      <c r="V23" s="20" t="n">
        <v>12.96398575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488.38263869</v>
      </c>
      <c r="F29" s="20" t="n">
        <v>9.40818427</v>
      </c>
      <c r="G29" s="18" t="n">
        <v>499.0539302</v>
      </c>
      <c r="H29" s="20" t="n">
        <v>5.81268577</v>
      </c>
      <c r="I29" s="18" t="n">
        <v>533.7602489</v>
      </c>
      <c r="J29" s="20" t="n">
        <v>3.71224772</v>
      </c>
      <c r="K29" s="18" t="n">
        <v>496.96199349</v>
      </c>
      <c r="L29" s="20" t="n">
        <v>5.39517052</v>
      </c>
      <c r="M29" s="18" t="n">
        <v>516.6036689699999</v>
      </c>
      <c r="N29" s="20" t="n">
        <v>7.45309137</v>
      </c>
      <c r="O29" s="18" t="s">
        <v>481</v>
      </c>
      <c r="P29" s="20" t="s">
        <v>481</v>
      </c>
      <c r="Q29" s="18" t="n">
        <v>312.41250141</v>
      </c>
      <c r="R29" s="20" t="n">
        <v>62.61666854</v>
      </c>
      <c r="S29" s="18" t="s">
        <v>481</v>
      </c>
      <c r="T29" s="20" t="s">
        <v>481</v>
      </c>
      <c r="U29" s="18" t="n">
        <v>451.62501841</v>
      </c>
      <c r="V29" s="20" t="n">
        <v>17.3126214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394.66866723</v>
      </c>
      <c r="F32" s="20" t="n">
        <v>10.3328985</v>
      </c>
      <c r="G32" s="18" t="n">
        <v>440.42710965</v>
      </c>
      <c r="H32" s="20" t="n">
        <v>10.20889975</v>
      </c>
      <c r="I32" s="18" t="n">
        <v>498.64571128</v>
      </c>
      <c r="J32" s="20" t="n">
        <v>4.4844502</v>
      </c>
      <c r="K32" s="18" t="n">
        <v>492.18853951</v>
      </c>
      <c r="L32" s="20" t="n">
        <v>3.43244549</v>
      </c>
      <c r="M32" s="18" t="n">
        <v>380.38332696</v>
      </c>
      <c r="N32" s="20" t="n">
        <v>15.24330447</v>
      </c>
      <c r="O32" s="18" t="s">
        <v>481</v>
      </c>
      <c r="P32" s="20" t="s">
        <v>481</v>
      </c>
      <c r="Q32" s="18" t="s">
        <v>481</v>
      </c>
      <c r="R32" s="20" t="s">
        <v>481</v>
      </c>
      <c r="S32" s="18" t="s">
        <v>481</v>
      </c>
      <c r="T32" s="20" t="s">
        <v>481</v>
      </c>
      <c r="U32" s="18" t="n">
        <v>415.23189808</v>
      </c>
      <c r="V32" s="20" t="n">
        <v>17.44570732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387.45635011</v>
      </c>
      <c r="F34" s="20" t="n">
        <v>12.32773128</v>
      </c>
      <c r="G34" s="18" t="n">
        <v>402.96682136</v>
      </c>
      <c r="H34" s="20" t="n">
        <v>9.80428184</v>
      </c>
      <c r="I34" s="18" t="n">
        <v>476.5463666</v>
      </c>
      <c r="J34" s="20" t="n">
        <v>5.17560469</v>
      </c>
      <c r="K34" s="18" t="n">
        <v>455.07907532</v>
      </c>
      <c r="L34" s="20" t="n">
        <v>4.46389198</v>
      </c>
      <c r="M34" s="18" t="n">
        <v>401.86232339</v>
      </c>
      <c r="N34" s="20" t="n">
        <v>16.21855775</v>
      </c>
      <c r="O34" s="18" t="s">
        <v>481</v>
      </c>
      <c r="P34" s="20" t="s">
        <v>481</v>
      </c>
      <c r="Q34" s="18" t="n">
        <v>425.79595373</v>
      </c>
      <c r="R34" s="20" t="n">
        <v>68.66277131</v>
      </c>
      <c r="S34" s="18" t="s">
        <v>481</v>
      </c>
      <c r="T34" s="20" t="s">
        <v>481</v>
      </c>
      <c r="U34" s="18" t="n">
        <v>346.85905524</v>
      </c>
      <c r="V34" s="20" t="n">
        <v>12.97092587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390.52491132</v>
      </c>
      <c r="F36" s="20" t="n">
        <v>10.32863984</v>
      </c>
      <c r="G36" s="18" t="n">
        <v>432.32147772</v>
      </c>
      <c r="H36" s="20" t="n">
        <v>11.13299542</v>
      </c>
      <c r="I36" s="18" t="n">
        <v>474.81208098</v>
      </c>
      <c r="J36" s="20" t="n">
        <v>4.9184603</v>
      </c>
      <c r="K36" s="18" t="n">
        <v>479.36864267</v>
      </c>
      <c r="L36" s="20" t="n">
        <v>3.66370409</v>
      </c>
      <c r="M36" s="18" t="n">
        <v>456.0384197</v>
      </c>
      <c r="N36" s="20" t="n">
        <v>5.45663556</v>
      </c>
      <c r="O36" s="18" t="s">
        <v>481</v>
      </c>
      <c r="P36" s="20" t="s">
        <v>481</v>
      </c>
      <c r="Q36" s="18" t="s">
        <v>481</v>
      </c>
      <c r="R36" s="20" t="s">
        <v>481</v>
      </c>
      <c r="S36" s="18" t="s">
        <v>481</v>
      </c>
      <c r="T36" s="20" t="s">
        <v>481</v>
      </c>
      <c r="U36" s="18" t="n">
        <v>393.34384124</v>
      </c>
      <c r="V36" s="20" t="n">
        <v>13.36338882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470.98290557</v>
      </c>
      <c r="F41" s="20" t="n">
        <v>6.07266604</v>
      </c>
      <c r="G41" s="18" t="n">
        <v>502.07076246</v>
      </c>
      <c r="H41" s="20" t="n">
        <v>5.58484065</v>
      </c>
      <c r="I41" s="18" t="n">
        <v>507.01791128</v>
      </c>
      <c r="J41" s="20" t="n">
        <v>3.73543414</v>
      </c>
      <c r="K41" s="18" t="n">
        <v>463.22410269</v>
      </c>
      <c r="L41" s="20" t="n">
        <v>5.65900536</v>
      </c>
      <c r="M41" s="18" t="n">
        <v>438.55310798</v>
      </c>
      <c r="N41" s="20" t="n">
        <v>9.115634030000001</v>
      </c>
      <c r="O41" s="18" t="s">
        <v>481</v>
      </c>
      <c r="P41" s="20" t="s">
        <v>481</v>
      </c>
      <c r="Q41" s="18" t="n">
        <v>394.70031876</v>
      </c>
      <c r="R41" s="20" t="n">
        <v>62.09586627</v>
      </c>
      <c r="S41" s="18" t="s">
        <v>481</v>
      </c>
      <c r="T41" s="20" t="s">
        <v>481</v>
      </c>
      <c r="U41" s="18" t="n">
        <v>401.15221207</v>
      </c>
      <c r="V41" s="20" t="n">
        <v>14.77860575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333.77510227</v>
      </c>
      <c r="F46" s="20" t="n">
        <v>10.09006532</v>
      </c>
      <c r="G46" s="18" t="n">
        <v>356.84965869</v>
      </c>
      <c r="H46" s="20" t="n">
        <v>7.99633964</v>
      </c>
      <c r="I46" s="18" t="n">
        <v>428.59147422</v>
      </c>
      <c r="J46" s="20" t="n">
        <v>6.82390041</v>
      </c>
      <c r="K46" s="18" t="n">
        <v>419.09170514</v>
      </c>
      <c r="L46" s="20" t="n">
        <v>4.39467199</v>
      </c>
      <c r="M46" s="18" t="n">
        <v>350.24140933</v>
      </c>
      <c r="N46" s="20" t="n">
        <v>4.9033133</v>
      </c>
      <c r="O46" s="18" t="s">
        <v>481</v>
      </c>
      <c r="P46" s="20" t="s">
        <v>481</v>
      </c>
      <c r="Q46" s="18" t="s">
        <v>481</v>
      </c>
      <c r="R46" s="20" t="s">
        <v>481</v>
      </c>
      <c r="S46" s="18" t="s">
        <v>481</v>
      </c>
      <c r="T46" s="20" t="s">
        <v>481</v>
      </c>
      <c r="U46" s="18" t="n">
        <v>356.10426408</v>
      </c>
      <c r="V46" s="20" t="n">
        <v>7.83784877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537.5158641199999</v>
      </c>
      <c r="F48" s="20" t="n">
        <v>10.66125308</v>
      </c>
      <c r="G48" s="18" t="n">
        <v>575.32110998</v>
      </c>
      <c r="H48" s="20" t="n">
        <v>12.23547838</v>
      </c>
      <c r="I48" s="18" t="n">
        <v>586.17715015</v>
      </c>
      <c r="J48" s="20" t="n">
        <v>7.92892716</v>
      </c>
      <c r="K48" s="18" t="n">
        <v>547.75231392</v>
      </c>
      <c r="L48" s="20" t="n">
        <v>6.63840573</v>
      </c>
      <c r="M48" s="18" t="n">
        <v>530.0251022899999</v>
      </c>
      <c r="N48" s="20" t="n">
        <v>9.218625360000001</v>
      </c>
      <c r="O48" s="18" t="s">
        <v>481</v>
      </c>
      <c r="P48" s="20" t="s">
        <v>481</v>
      </c>
      <c r="Q48" s="18" t="s">
        <v>481</v>
      </c>
      <c r="R48" s="20" t="s">
        <v>481</v>
      </c>
      <c r="S48" s="18" t="s">
        <v>481</v>
      </c>
      <c r="T48" s="20" t="s">
        <v>481</v>
      </c>
      <c r="U48" s="18" t="n">
        <v>515.76161999</v>
      </c>
      <c r="V48" s="20" t="n">
        <v>23.37437825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409.77537192</v>
      </c>
      <c r="F61" s="20" t="n">
        <v>6.92023187</v>
      </c>
      <c r="G61" s="18" t="n">
        <v>434.58387846</v>
      </c>
      <c r="H61" s="20" t="n">
        <v>5.99563291</v>
      </c>
      <c r="I61" s="18" t="n">
        <v>471.46795574</v>
      </c>
      <c r="J61" s="20" t="n">
        <v>3.61452992</v>
      </c>
      <c r="K61" s="18" t="n">
        <v>451.0944897</v>
      </c>
      <c r="L61" s="20" t="n">
        <v>4.48617967</v>
      </c>
      <c r="M61" s="18" t="n">
        <v>352.1133783</v>
      </c>
      <c r="N61" s="20" t="n">
        <v>9.36685625</v>
      </c>
      <c r="O61" s="18" t="s">
        <v>481</v>
      </c>
      <c r="P61" s="20" t="s">
        <v>481</v>
      </c>
      <c r="Q61" s="18" t="s">
        <v>481</v>
      </c>
      <c r="R61" s="20" t="s">
        <v>481</v>
      </c>
      <c r="S61" s="18" t="s">
        <v>481</v>
      </c>
      <c r="T61" s="20" t="s">
        <v>481</v>
      </c>
      <c r="U61" s="18" t="n">
        <v>367.0829588</v>
      </c>
      <c r="V61" s="20" t="n">
        <v>13.45657831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383.81952655</v>
      </c>
      <c r="F67" s="20" t="n">
        <v>7.15341213</v>
      </c>
      <c r="G67" s="18" t="n">
        <v>412.19119016</v>
      </c>
      <c r="H67" s="20" t="n">
        <v>5.91899572</v>
      </c>
      <c r="I67" s="18" t="n">
        <v>418.42403</v>
      </c>
      <c r="J67" s="20" t="n">
        <v>3.97107337</v>
      </c>
      <c r="K67" s="18" t="n">
        <v>433.8668345</v>
      </c>
      <c r="L67" s="20" t="n">
        <v>4.71019394</v>
      </c>
      <c r="M67" s="18" t="n">
        <v>373.97828694</v>
      </c>
      <c r="N67" s="20" t="n">
        <v>9.74984386</v>
      </c>
      <c r="O67" s="18" t="s">
        <v>481</v>
      </c>
      <c r="P67" s="20" t="s">
        <v>481</v>
      </c>
      <c r="Q67" s="18" t="s">
        <v>481</v>
      </c>
      <c r="R67" s="20" t="s">
        <v>481</v>
      </c>
      <c r="S67" s="18" t="s">
        <v>481</v>
      </c>
      <c r="T67" s="20" t="s">
        <v>481</v>
      </c>
      <c r="U67" s="18" t="n">
        <v>339.66504353</v>
      </c>
      <c r="V67" s="20" t="n">
        <v>10.63816816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490.64348068</v>
      </c>
      <c r="F70" s="20" t="n">
        <v>6.1070373</v>
      </c>
      <c r="G70" s="18" t="n">
        <v>508.92422283</v>
      </c>
      <c r="H70" s="20" t="n">
        <v>4.61703199</v>
      </c>
      <c r="I70" s="18" t="n">
        <v>526.70855927</v>
      </c>
      <c r="J70" s="20" t="n">
        <v>3.4337662</v>
      </c>
      <c r="K70" s="18" t="n">
        <v>500.96117419</v>
      </c>
      <c r="L70" s="20" t="n">
        <v>11.4495803</v>
      </c>
      <c r="M70" s="18" t="n">
        <v>466.97627023</v>
      </c>
      <c r="N70" s="20" t="n">
        <v>9.217355270000001</v>
      </c>
      <c r="O70" s="18" t="s">
        <v>481</v>
      </c>
      <c r="P70" s="20" t="s">
        <v>481</v>
      </c>
      <c r="Q70" s="18" t="s">
        <v>481</v>
      </c>
      <c r="R70" s="20" t="s">
        <v>481</v>
      </c>
      <c r="S70" s="18" t="s">
        <v>481</v>
      </c>
      <c r="T70" s="20" t="s">
        <v>481</v>
      </c>
      <c r="U70" s="18" t="n">
        <v>445.95208674</v>
      </c>
      <c r="V70" s="20" t="n">
        <v>10.99856426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794</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456.05528232</v>
      </c>
      <c r="F7" s="20" t="n">
        <v>5.98302773</v>
      </c>
      <c r="G7" s="18" t="n">
        <v>500.99012085</v>
      </c>
      <c r="H7" s="20" t="n">
        <v>3.71211837</v>
      </c>
      <c r="I7" s="18" t="n">
        <v>527.76108764</v>
      </c>
      <c r="J7" s="20" t="n">
        <v>2.67730215</v>
      </c>
      <c r="K7" s="18" t="n">
        <v>527.69825315</v>
      </c>
      <c r="L7" s="20" t="n">
        <v>2.73606575</v>
      </c>
      <c r="M7" s="18" t="n">
        <v>442.83242745</v>
      </c>
      <c r="N7" s="20" t="n">
        <v>4.10655619</v>
      </c>
      <c r="O7" s="18" t="s">
        <v>481</v>
      </c>
      <c r="P7" s="20" t="s">
        <v>481</v>
      </c>
      <c r="Q7" s="18" t="s">
        <v>481</v>
      </c>
      <c r="R7" s="20" t="s">
        <v>481</v>
      </c>
      <c r="S7" s="18" t="s">
        <v>481</v>
      </c>
      <c r="T7" s="20" t="s">
        <v>481</v>
      </c>
      <c r="U7" s="18" t="n">
        <v>444.82151834</v>
      </c>
      <c r="V7" s="20" t="n">
        <v>8.25131068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482.49389306</v>
      </c>
      <c r="F9" s="20" t="n">
        <v>8.64337194</v>
      </c>
      <c r="G9" s="18" t="n">
        <v>524.61930033</v>
      </c>
      <c r="H9" s="20" t="n">
        <v>6.60267599</v>
      </c>
      <c r="I9" s="18" t="n">
        <v>567.9908957599999</v>
      </c>
      <c r="J9" s="20" t="n">
        <v>3.46096856</v>
      </c>
      <c r="K9" s="18" t="n">
        <v>574.33812348</v>
      </c>
      <c r="L9" s="20" t="n">
        <v>3.67400065</v>
      </c>
      <c r="M9" s="18" t="n">
        <v>428.37595021</v>
      </c>
      <c r="N9" s="20" t="n">
        <v>7.43283911</v>
      </c>
      <c r="O9" s="18" t="s">
        <v>481</v>
      </c>
      <c r="P9" s="20" t="s">
        <v>481</v>
      </c>
      <c r="Q9" s="18" t="n">
        <v>363.74174124</v>
      </c>
      <c r="R9" s="20" t="n">
        <v>33.3778787</v>
      </c>
      <c r="S9" s="18" t="s">
        <v>481</v>
      </c>
      <c r="T9" s="20" t="s">
        <v>481</v>
      </c>
      <c r="U9" s="18" t="n">
        <v>462.83645363</v>
      </c>
      <c r="V9" s="20" t="n">
        <v>10.21699024</v>
      </c>
    </row>
    <row r="10" spans="1:22">
      <c r="A10" s="15" t="s">
        <v>485</v>
      </c>
      <c r="B10" s="17" t="n">
        <v>13082</v>
      </c>
      <c r="C10" s="18">
        <f>(334.0/B10*100)</f>
        <v/>
      </c>
      <c r="D10" s="19" t="n">
        <v>12748</v>
      </c>
      <c r="E10" s="18" t="n">
        <v>502.09333286</v>
      </c>
      <c r="F10" s="20" t="n">
        <v>7.56653804</v>
      </c>
      <c r="G10" s="18" t="n">
        <v>513.97239677</v>
      </c>
      <c r="H10" s="20" t="n">
        <v>7.01628941</v>
      </c>
      <c r="I10" s="18" t="n">
        <v>555.39077559</v>
      </c>
      <c r="J10" s="20" t="n">
        <v>4.63135659</v>
      </c>
      <c r="K10" s="18" t="n">
        <v>558.3522891600001</v>
      </c>
      <c r="L10" s="20" t="n">
        <v>5.64114776</v>
      </c>
      <c r="M10" s="18" t="n">
        <v>465.45588109</v>
      </c>
      <c r="N10" s="20" t="n">
        <v>9.676067339999999</v>
      </c>
      <c r="O10" s="18" t="s">
        <v>481</v>
      </c>
      <c r="P10" s="20" t="s">
        <v>481</v>
      </c>
      <c r="Q10" s="18" t="s">
        <v>481</v>
      </c>
      <c r="R10" s="20" t="s">
        <v>481</v>
      </c>
      <c r="S10" s="18" t="s">
        <v>481</v>
      </c>
      <c r="T10" s="20" t="s">
        <v>481</v>
      </c>
      <c r="U10" s="18" t="n">
        <v>462.8759065</v>
      </c>
      <c r="V10" s="20" t="n">
        <v>16.32205936</v>
      </c>
    </row>
    <row r="11" spans="1:22">
      <c r="A11" s="15" t="s">
        <v>486</v>
      </c>
      <c r="B11" s="17" t="n">
        <v>7053</v>
      </c>
      <c r="C11" s="18">
        <f>(107.0/B11*100)</f>
        <v/>
      </c>
      <c r="D11" s="19" t="n">
        <v>6946</v>
      </c>
      <c r="E11" s="18" t="n">
        <v>404.0345732</v>
      </c>
      <c r="F11" s="20" t="n">
        <v>6.06413077</v>
      </c>
      <c r="G11" s="18" t="n">
        <v>436.05502023</v>
      </c>
      <c r="H11" s="20" t="n">
        <v>5.93663128</v>
      </c>
      <c r="I11" s="18" t="n">
        <v>449.93575777</v>
      </c>
      <c r="J11" s="20" t="n">
        <v>4.43313676</v>
      </c>
      <c r="K11" s="18" t="n">
        <v>446.11916827</v>
      </c>
      <c r="L11" s="20" t="n">
        <v>4.74899875</v>
      </c>
      <c r="M11" s="18" t="n">
        <v>398.4130612</v>
      </c>
      <c r="N11" s="20" t="n">
        <v>6.13425548</v>
      </c>
      <c r="O11" s="18" t="s">
        <v>481</v>
      </c>
      <c r="P11" s="20" t="s">
        <v>481</v>
      </c>
      <c r="Q11" s="18" t="s">
        <v>481</v>
      </c>
      <c r="R11" s="20" t="s">
        <v>481</v>
      </c>
      <c r="S11" s="18" t="s">
        <v>481</v>
      </c>
      <c r="T11" s="20" t="s">
        <v>481</v>
      </c>
      <c r="U11" s="18" t="n">
        <v>366.09553833</v>
      </c>
      <c r="V11" s="20" t="n">
        <v>11.48742663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464.95629888</v>
      </c>
      <c r="F23" s="20" t="n">
        <v>6.23877147</v>
      </c>
      <c r="G23" s="18" t="n">
        <v>491.54156191</v>
      </c>
      <c r="H23" s="20" t="n">
        <v>4.17227364</v>
      </c>
      <c r="I23" s="18" t="n">
        <v>492.57869265</v>
      </c>
      <c r="J23" s="20" t="n">
        <v>3.93235375</v>
      </c>
      <c r="K23" s="18" t="n">
        <v>491.64513879</v>
      </c>
      <c r="L23" s="20" t="n">
        <v>3.66013613</v>
      </c>
      <c r="M23" s="18" t="n">
        <v>451.72045622</v>
      </c>
      <c r="N23" s="20" t="n">
        <v>6.55553678</v>
      </c>
      <c r="O23" s="18" t="s">
        <v>481</v>
      </c>
      <c r="P23" s="20" t="s">
        <v>481</v>
      </c>
      <c r="Q23" s="18" t="s">
        <v>481</v>
      </c>
      <c r="R23" s="20" t="s">
        <v>481</v>
      </c>
      <c r="S23" s="18" t="s">
        <v>481</v>
      </c>
      <c r="T23" s="20" t="s">
        <v>481</v>
      </c>
      <c r="U23" s="18" t="n">
        <v>423.36780592</v>
      </c>
      <c r="V23" s="20" t="n">
        <v>9.92597817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441.04519343</v>
      </c>
      <c r="F29" s="20" t="n">
        <v>11.37772754</v>
      </c>
      <c r="G29" s="18" t="n">
        <v>502.66382601</v>
      </c>
      <c r="H29" s="20" t="n">
        <v>7.28661853</v>
      </c>
      <c r="I29" s="18" t="n">
        <v>521.53886191</v>
      </c>
      <c r="J29" s="20" t="n">
        <v>4.55733458</v>
      </c>
      <c r="K29" s="18" t="n">
        <v>524.74870635</v>
      </c>
      <c r="L29" s="20" t="n">
        <v>4.02314323</v>
      </c>
      <c r="M29" s="18" t="n">
        <v>516.6036689699999</v>
      </c>
      <c r="N29" s="20" t="n">
        <v>7.45309137</v>
      </c>
      <c r="O29" s="18" t="s">
        <v>481</v>
      </c>
      <c r="P29" s="20" t="s">
        <v>481</v>
      </c>
      <c r="Q29" s="18" t="n">
        <v>312.41250141</v>
      </c>
      <c r="R29" s="20" t="n">
        <v>62.61666854</v>
      </c>
      <c r="S29" s="18" t="s">
        <v>481</v>
      </c>
      <c r="T29" s="20" t="s">
        <v>481</v>
      </c>
      <c r="U29" s="18" t="n">
        <v>449.78778686</v>
      </c>
      <c r="V29" s="20" t="n">
        <v>14.35333803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443.44421402</v>
      </c>
      <c r="F32" s="20" t="n">
        <v>6.93720039</v>
      </c>
      <c r="G32" s="18" t="n">
        <v>482.44466003</v>
      </c>
      <c r="H32" s="20" t="n">
        <v>4.7167789</v>
      </c>
      <c r="I32" s="18" t="n">
        <v>497.21557849</v>
      </c>
      <c r="J32" s="20" t="n">
        <v>3.58256234</v>
      </c>
      <c r="K32" s="18" t="n">
        <v>498.49882634</v>
      </c>
      <c r="L32" s="20" t="n">
        <v>4.954434</v>
      </c>
      <c r="M32" s="18" t="n">
        <v>380.38332696</v>
      </c>
      <c r="N32" s="20" t="n">
        <v>15.24330447</v>
      </c>
      <c r="O32" s="18" t="s">
        <v>481</v>
      </c>
      <c r="P32" s="20" t="s">
        <v>481</v>
      </c>
      <c r="Q32" s="18" t="s">
        <v>481</v>
      </c>
      <c r="R32" s="20" t="s">
        <v>481</v>
      </c>
      <c r="S32" s="18" t="s">
        <v>481</v>
      </c>
      <c r="T32" s="20" t="s">
        <v>481</v>
      </c>
      <c r="U32" s="18" t="n">
        <v>427.25695072</v>
      </c>
      <c r="V32" s="20" t="n">
        <v>14.57811842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382.56813085</v>
      </c>
      <c r="F34" s="20" t="n">
        <v>10.38754174</v>
      </c>
      <c r="G34" s="18" t="n">
        <v>435.47007745</v>
      </c>
      <c r="H34" s="20" t="n">
        <v>8.75111341</v>
      </c>
      <c r="I34" s="18" t="n">
        <v>473.4023814</v>
      </c>
      <c r="J34" s="20" t="n">
        <v>4.73521374</v>
      </c>
      <c r="K34" s="18" t="n">
        <v>453.8461818</v>
      </c>
      <c r="L34" s="20" t="n">
        <v>4.62846497</v>
      </c>
      <c r="M34" s="18" t="n">
        <v>401.86232339</v>
      </c>
      <c r="N34" s="20" t="n">
        <v>16.21855775</v>
      </c>
      <c r="O34" s="18" t="s">
        <v>481</v>
      </c>
      <c r="P34" s="20" t="s">
        <v>481</v>
      </c>
      <c r="Q34" s="18" t="n">
        <v>425.79595373</v>
      </c>
      <c r="R34" s="20" t="n">
        <v>68.66277131</v>
      </c>
      <c r="S34" s="18" t="s">
        <v>481</v>
      </c>
      <c r="T34" s="20" t="s">
        <v>481</v>
      </c>
      <c r="U34" s="18" t="n">
        <v>349.64801664</v>
      </c>
      <c r="V34" s="20" t="n">
        <v>12.22081296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434.4733622</v>
      </c>
      <c r="F36" s="20" t="n">
        <v>7.19111902</v>
      </c>
      <c r="G36" s="18" t="n">
        <v>475.43122133</v>
      </c>
      <c r="H36" s="20" t="n">
        <v>6.29359712</v>
      </c>
      <c r="I36" s="18" t="n">
        <v>477.62241604</v>
      </c>
      <c r="J36" s="20" t="n">
        <v>3.83064767</v>
      </c>
      <c r="K36" s="18" t="n">
        <v>476.15891117</v>
      </c>
      <c r="L36" s="20" t="n">
        <v>4.61037282</v>
      </c>
      <c r="M36" s="18" t="n">
        <v>456.0384197</v>
      </c>
      <c r="N36" s="20" t="n">
        <v>5.45663556</v>
      </c>
      <c r="O36" s="18" t="s">
        <v>481</v>
      </c>
      <c r="P36" s="20" t="s">
        <v>481</v>
      </c>
      <c r="Q36" s="18" t="s">
        <v>481</v>
      </c>
      <c r="R36" s="20" t="s">
        <v>481</v>
      </c>
      <c r="S36" s="18" t="s">
        <v>481</v>
      </c>
      <c r="T36" s="20" t="s">
        <v>481</v>
      </c>
      <c r="U36" s="18" t="n">
        <v>406.12698594</v>
      </c>
      <c r="V36" s="20" t="n">
        <v>10.69974302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460.85250788</v>
      </c>
      <c r="F41" s="20" t="n">
        <v>6.18664875</v>
      </c>
      <c r="G41" s="18" t="n">
        <v>472.85384713</v>
      </c>
      <c r="H41" s="20" t="n">
        <v>5.83762247</v>
      </c>
      <c r="I41" s="18" t="n">
        <v>502.15808082</v>
      </c>
      <c r="J41" s="20" t="n">
        <v>4.18999159</v>
      </c>
      <c r="K41" s="18" t="n">
        <v>512.3596417799999</v>
      </c>
      <c r="L41" s="20" t="n">
        <v>4.44527482</v>
      </c>
      <c r="M41" s="18" t="n">
        <v>438.55310798</v>
      </c>
      <c r="N41" s="20" t="n">
        <v>9.115634030000001</v>
      </c>
      <c r="O41" s="18" t="s">
        <v>481</v>
      </c>
      <c r="P41" s="20" t="s">
        <v>481</v>
      </c>
      <c r="Q41" s="18" t="n">
        <v>394.70031876</v>
      </c>
      <c r="R41" s="20" t="n">
        <v>62.09586627</v>
      </c>
      <c r="S41" s="18" t="s">
        <v>481</v>
      </c>
      <c r="T41" s="20" t="s">
        <v>481</v>
      </c>
      <c r="U41" s="18" t="n">
        <v>414.22064923</v>
      </c>
      <c r="V41" s="20" t="n">
        <v>12.25524099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376.10030376</v>
      </c>
      <c r="F46" s="20" t="n">
        <v>6.52159239</v>
      </c>
      <c r="G46" s="18" t="n">
        <v>408.98014126</v>
      </c>
      <c r="H46" s="20" t="n">
        <v>5.3432073</v>
      </c>
      <c r="I46" s="18" t="n">
        <v>426.40647442</v>
      </c>
      <c r="J46" s="20" t="n">
        <v>5.0824921</v>
      </c>
      <c r="K46" s="18" t="n">
        <v>416.11895824</v>
      </c>
      <c r="L46" s="20" t="n">
        <v>5.6826719</v>
      </c>
      <c r="M46" s="18" t="n">
        <v>350.24140933</v>
      </c>
      <c r="N46" s="20" t="n">
        <v>4.9033133</v>
      </c>
      <c r="O46" s="18" t="s">
        <v>481</v>
      </c>
      <c r="P46" s="20" t="s">
        <v>481</v>
      </c>
      <c r="Q46" s="18" t="s">
        <v>481</v>
      </c>
      <c r="R46" s="20" t="s">
        <v>481</v>
      </c>
      <c r="S46" s="18" t="s">
        <v>481</v>
      </c>
      <c r="T46" s="20" t="s">
        <v>481</v>
      </c>
      <c r="U46" s="18" t="n">
        <v>359.10724828</v>
      </c>
      <c r="V46" s="20" t="n">
        <v>7.86945842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552.73859185</v>
      </c>
      <c r="F48" s="20" t="n">
        <v>9.66780619</v>
      </c>
      <c r="G48" s="18" t="n">
        <v>583.51112448</v>
      </c>
      <c r="H48" s="20" t="n">
        <v>7.87191845</v>
      </c>
      <c r="I48" s="18" t="n">
        <v>567.07466113</v>
      </c>
      <c r="J48" s="20" t="n">
        <v>7.35873145</v>
      </c>
      <c r="K48" s="18" t="n">
        <v>570.38203823</v>
      </c>
      <c r="L48" s="20" t="n">
        <v>6.50287124</v>
      </c>
      <c r="M48" s="18" t="n">
        <v>530.0251022899999</v>
      </c>
      <c r="N48" s="20" t="n">
        <v>9.218625360000001</v>
      </c>
      <c r="O48" s="18" t="s">
        <v>481</v>
      </c>
      <c r="P48" s="20" t="s">
        <v>481</v>
      </c>
      <c r="Q48" s="18" t="s">
        <v>481</v>
      </c>
      <c r="R48" s="20" t="s">
        <v>481</v>
      </c>
      <c r="S48" s="18" t="s">
        <v>481</v>
      </c>
      <c r="T48" s="20" t="s">
        <v>481</v>
      </c>
      <c r="U48" s="18" t="n">
        <v>476.05834921</v>
      </c>
      <c r="V48" s="20" t="n">
        <v>20.69966486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443.30620632</v>
      </c>
      <c r="F61" s="20" t="n">
        <v>5.04270131</v>
      </c>
      <c r="G61" s="18" t="n">
        <v>468.7696918</v>
      </c>
      <c r="H61" s="20" t="n">
        <v>4.2264937</v>
      </c>
      <c r="I61" s="18" t="n">
        <v>459.61028089</v>
      </c>
      <c r="J61" s="20" t="n">
        <v>3.40162044</v>
      </c>
      <c r="K61" s="18" t="n">
        <v>444.83397041</v>
      </c>
      <c r="L61" s="20" t="n">
        <v>5.5230321</v>
      </c>
      <c r="M61" s="18" t="n">
        <v>352.1133783</v>
      </c>
      <c r="N61" s="20" t="n">
        <v>9.36685625</v>
      </c>
      <c r="O61" s="18" t="s">
        <v>481</v>
      </c>
      <c r="P61" s="20" t="s">
        <v>481</v>
      </c>
      <c r="Q61" s="18" t="s">
        <v>481</v>
      </c>
      <c r="R61" s="20" t="s">
        <v>481</v>
      </c>
      <c r="S61" s="18" t="s">
        <v>481</v>
      </c>
      <c r="T61" s="20" t="s">
        <v>481</v>
      </c>
      <c r="U61" s="18" t="n">
        <v>367.28264168</v>
      </c>
      <c r="V61" s="20" t="n">
        <v>11.05896637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400.75102897</v>
      </c>
      <c r="F67" s="20" t="n">
        <v>4.30224052</v>
      </c>
      <c r="G67" s="18" t="n">
        <v>429.38233263</v>
      </c>
      <c r="H67" s="20" t="n">
        <v>4.07379753</v>
      </c>
      <c r="I67" s="18" t="n">
        <v>419.49273871</v>
      </c>
      <c r="J67" s="20" t="n">
        <v>4.34592703</v>
      </c>
      <c r="K67" s="18" t="n">
        <v>412.29566206</v>
      </c>
      <c r="L67" s="20" t="n">
        <v>6.87051409</v>
      </c>
      <c r="M67" s="18" t="n">
        <v>373.97828694</v>
      </c>
      <c r="N67" s="20" t="n">
        <v>9.74984386</v>
      </c>
      <c r="O67" s="18" t="s">
        <v>481</v>
      </c>
      <c r="P67" s="20" t="s">
        <v>481</v>
      </c>
      <c r="Q67" s="18" t="s">
        <v>481</v>
      </c>
      <c r="R67" s="20" t="s">
        <v>481</v>
      </c>
      <c r="S67" s="18" t="s">
        <v>481</v>
      </c>
      <c r="T67" s="20" t="s">
        <v>481</v>
      </c>
      <c r="U67" s="18" t="n">
        <v>319.85274771</v>
      </c>
      <c r="V67" s="20" t="n">
        <v>9.928713500000001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512.89058016</v>
      </c>
      <c r="F70" s="20" t="n">
        <v>4.97554915</v>
      </c>
      <c r="G70" s="18" t="n">
        <v>521.28445876</v>
      </c>
      <c r="H70" s="20" t="n">
        <v>4.14498672</v>
      </c>
      <c r="I70" s="18" t="n">
        <v>518.32996933</v>
      </c>
      <c r="J70" s="20" t="n">
        <v>4.01234853</v>
      </c>
      <c r="K70" s="18" t="n">
        <v>520.29023092</v>
      </c>
      <c r="L70" s="20" t="n">
        <v>8.045102869999999</v>
      </c>
      <c r="M70" s="18" t="n">
        <v>466.97627023</v>
      </c>
      <c r="N70" s="20" t="n">
        <v>9.217355270000001</v>
      </c>
      <c r="O70" s="18" t="s">
        <v>481</v>
      </c>
      <c r="P70" s="20" t="s">
        <v>481</v>
      </c>
      <c r="Q70" s="18" t="s">
        <v>481</v>
      </c>
      <c r="R70" s="20" t="s">
        <v>481</v>
      </c>
      <c r="S70" s="18" t="s">
        <v>481</v>
      </c>
      <c r="T70" s="20" t="s">
        <v>481</v>
      </c>
      <c r="U70" s="18" t="n">
        <v>453.23602307</v>
      </c>
      <c r="V70" s="20" t="n">
        <v>9.71898672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795</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504.48999377</v>
      </c>
      <c r="F7" s="20" t="n">
        <v>3.98432597</v>
      </c>
      <c r="G7" s="18" t="n">
        <v>526.69796405</v>
      </c>
      <c r="H7" s="20" t="n">
        <v>2.61053756</v>
      </c>
      <c r="I7" s="18" t="n">
        <v>523.19889706</v>
      </c>
      <c r="J7" s="20" t="n">
        <v>2.68085239</v>
      </c>
      <c r="K7" s="18" t="n">
        <v>473.12672334</v>
      </c>
      <c r="L7" s="20" t="n">
        <v>5.97124604</v>
      </c>
      <c r="M7" s="18" t="n">
        <v>442.83242745</v>
      </c>
      <c r="N7" s="20" t="n">
        <v>4.10655619</v>
      </c>
      <c r="O7" s="18" t="s">
        <v>481</v>
      </c>
      <c r="P7" s="20" t="s">
        <v>481</v>
      </c>
      <c r="Q7" s="18" t="s">
        <v>481</v>
      </c>
      <c r="R7" s="20" t="s">
        <v>481</v>
      </c>
      <c r="S7" s="18" t="s">
        <v>481</v>
      </c>
      <c r="T7" s="20" t="s">
        <v>481</v>
      </c>
      <c r="U7" s="18" t="n">
        <v>435.15861067</v>
      </c>
      <c r="V7" s="20" t="n">
        <v>6.99538028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539.70642748</v>
      </c>
      <c r="F9" s="20" t="n">
        <v>5.99081996</v>
      </c>
      <c r="G9" s="18" t="n">
        <v>572.23965911</v>
      </c>
      <c r="H9" s="20" t="n">
        <v>4.0255541</v>
      </c>
      <c r="I9" s="18" t="n">
        <v>585.1716065000001</v>
      </c>
      <c r="J9" s="20" t="n">
        <v>3.52950954</v>
      </c>
      <c r="K9" s="18" t="n">
        <v>508.80316843</v>
      </c>
      <c r="L9" s="20" t="n">
        <v>5.48563944</v>
      </c>
      <c r="M9" s="18" t="n">
        <v>428.37595021</v>
      </c>
      <c r="N9" s="20" t="n">
        <v>7.43283911</v>
      </c>
      <c r="O9" s="18" t="s">
        <v>481</v>
      </c>
      <c r="P9" s="20" t="s">
        <v>481</v>
      </c>
      <c r="Q9" s="18" t="n">
        <v>363.74174124</v>
      </c>
      <c r="R9" s="20" t="n">
        <v>33.3778787</v>
      </c>
      <c r="S9" s="18" t="s">
        <v>481</v>
      </c>
      <c r="T9" s="20" t="s">
        <v>481</v>
      </c>
      <c r="U9" s="18" t="n">
        <v>458.97480069</v>
      </c>
      <c r="V9" s="20" t="n">
        <v>9.925134480000001</v>
      </c>
    </row>
    <row r="10" spans="1:22">
      <c r="A10" s="15" t="s">
        <v>485</v>
      </c>
      <c r="B10" s="17" t="n">
        <v>13082</v>
      </c>
      <c r="C10" s="18">
        <f>(334.0/B10*100)</f>
        <v/>
      </c>
      <c r="D10" s="19" t="n">
        <v>12748</v>
      </c>
      <c r="E10" s="18" t="n">
        <v>532.0418018</v>
      </c>
      <c r="F10" s="20" t="n">
        <v>6.36502826</v>
      </c>
      <c r="G10" s="18" t="n">
        <v>545.2883813</v>
      </c>
      <c r="H10" s="20" t="n">
        <v>5.84625349</v>
      </c>
      <c r="I10" s="18" t="n">
        <v>549.33494187</v>
      </c>
      <c r="J10" s="20" t="n">
        <v>5.0421261</v>
      </c>
      <c r="K10" s="18" t="n">
        <v>519.50138284</v>
      </c>
      <c r="L10" s="20" t="n">
        <v>13.51308002</v>
      </c>
      <c r="M10" s="18" t="n">
        <v>465.45588109</v>
      </c>
      <c r="N10" s="20" t="n">
        <v>9.676067339999999</v>
      </c>
      <c r="O10" s="18" t="s">
        <v>481</v>
      </c>
      <c r="P10" s="20" t="s">
        <v>481</v>
      </c>
      <c r="Q10" s="18" t="s">
        <v>481</v>
      </c>
      <c r="R10" s="20" t="s">
        <v>481</v>
      </c>
      <c r="S10" s="18" t="s">
        <v>481</v>
      </c>
      <c r="T10" s="20" t="s">
        <v>481</v>
      </c>
      <c r="U10" s="18" t="n">
        <v>461.65884829</v>
      </c>
      <c r="V10" s="20" t="n">
        <v>14.00167681</v>
      </c>
    </row>
    <row r="11" spans="1:22">
      <c r="A11" s="15" t="s">
        <v>486</v>
      </c>
      <c r="B11" s="17" t="n">
        <v>7053</v>
      </c>
      <c r="C11" s="18">
        <f>(107.0/B11*100)</f>
        <v/>
      </c>
      <c r="D11" s="19" t="n">
        <v>6946</v>
      </c>
      <c r="E11" s="18" t="n">
        <v>404.55569789</v>
      </c>
      <c r="F11" s="20" t="n">
        <v>5.16405852</v>
      </c>
      <c r="G11" s="18" t="n">
        <v>435.53128398</v>
      </c>
      <c r="H11" s="20" t="n">
        <v>5.95969553</v>
      </c>
      <c r="I11" s="18" t="n">
        <v>449.70735397</v>
      </c>
      <c r="J11" s="20" t="n">
        <v>4.17953953</v>
      </c>
      <c r="K11" s="18" t="n">
        <v>450.96689092</v>
      </c>
      <c r="L11" s="20" t="n">
        <v>6.29295573</v>
      </c>
      <c r="M11" s="18" t="n">
        <v>398.4130612</v>
      </c>
      <c r="N11" s="20" t="n">
        <v>6.13425548</v>
      </c>
      <c r="O11" s="18" t="s">
        <v>481</v>
      </c>
      <c r="P11" s="20" t="s">
        <v>481</v>
      </c>
      <c r="Q11" s="18" t="s">
        <v>481</v>
      </c>
      <c r="R11" s="20" t="s">
        <v>481</v>
      </c>
      <c r="S11" s="18" t="s">
        <v>481</v>
      </c>
      <c r="T11" s="20" t="s">
        <v>481</v>
      </c>
      <c r="U11" s="18" t="n">
        <v>369.79928717</v>
      </c>
      <c r="V11" s="20" t="n">
        <v>11.60692889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473.57695576</v>
      </c>
      <c r="F23" s="20" t="n">
        <v>6.24659515</v>
      </c>
      <c r="G23" s="18" t="n">
        <v>483.45468332</v>
      </c>
      <c r="H23" s="20" t="n">
        <v>5.17442332</v>
      </c>
      <c r="I23" s="18" t="n">
        <v>495.35495406</v>
      </c>
      <c r="J23" s="20" t="n">
        <v>3.95075021</v>
      </c>
      <c r="K23" s="18" t="n">
        <v>489.88095769</v>
      </c>
      <c r="L23" s="20" t="n">
        <v>4.01981732</v>
      </c>
      <c r="M23" s="18" t="n">
        <v>451.72045622</v>
      </c>
      <c r="N23" s="20" t="n">
        <v>6.55553678</v>
      </c>
      <c r="O23" s="18" t="s">
        <v>481</v>
      </c>
      <c r="P23" s="20" t="s">
        <v>481</v>
      </c>
      <c r="Q23" s="18" t="s">
        <v>481</v>
      </c>
      <c r="R23" s="20" t="s">
        <v>481</v>
      </c>
      <c r="S23" s="18" t="s">
        <v>481</v>
      </c>
      <c r="T23" s="20" t="s">
        <v>481</v>
      </c>
      <c r="U23" s="18" t="n">
        <v>426.5625546</v>
      </c>
      <c r="V23" s="20" t="n">
        <v>11.52825661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511.51339444</v>
      </c>
      <c r="F29" s="20" t="n">
        <v>9.351957179999999</v>
      </c>
      <c r="G29" s="18" t="n">
        <v>529.61790894</v>
      </c>
      <c r="H29" s="20" t="n">
        <v>4.35823505</v>
      </c>
      <c r="I29" s="18" t="n">
        <v>521.83181568</v>
      </c>
      <c r="J29" s="20" t="n">
        <v>4.36701047</v>
      </c>
      <c r="K29" s="18" t="n">
        <v>474.4003708</v>
      </c>
      <c r="L29" s="20" t="n">
        <v>6.58997705</v>
      </c>
      <c r="M29" s="18" t="n">
        <v>516.6036689699999</v>
      </c>
      <c r="N29" s="20" t="n">
        <v>7.45309137</v>
      </c>
      <c r="O29" s="18" t="s">
        <v>481</v>
      </c>
      <c r="P29" s="20" t="s">
        <v>481</v>
      </c>
      <c r="Q29" s="18" t="n">
        <v>312.41250141</v>
      </c>
      <c r="R29" s="20" t="n">
        <v>62.61666854</v>
      </c>
      <c r="S29" s="18" t="s">
        <v>481</v>
      </c>
      <c r="T29" s="20" t="s">
        <v>481</v>
      </c>
      <c r="U29" s="18" t="n">
        <v>455.08356818</v>
      </c>
      <c r="V29" s="20" t="n">
        <v>14.99820113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453.58346051</v>
      </c>
      <c r="F32" s="20" t="n">
        <v>6.98873158</v>
      </c>
      <c r="G32" s="18" t="n">
        <v>487.49153961</v>
      </c>
      <c r="H32" s="20" t="n">
        <v>4.30764672</v>
      </c>
      <c r="I32" s="18" t="n">
        <v>497.43812655</v>
      </c>
      <c r="J32" s="20" t="n">
        <v>3.10817295</v>
      </c>
      <c r="K32" s="18" t="n">
        <v>490.78402271</v>
      </c>
      <c r="L32" s="20" t="n">
        <v>6.12525041</v>
      </c>
      <c r="M32" s="18" t="n">
        <v>380.38332696</v>
      </c>
      <c r="N32" s="20" t="n">
        <v>15.24330447</v>
      </c>
      <c r="O32" s="18" t="s">
        <v>481</v>
      </c>
      <c r="P32" s="20" t="s">
        <v>481</v>
      </c>
      <c r="Q32" s="18" t="s">
        <v>481</v>
      </c>
      <c r="R32" s="20" t="s">
        <v>481</v>
      </c>
      <c r="S32" s="18" t="s">
        <v>481</v>
      </c>
      <c r="T32" s="20" t="s">
        <v>481</v>
      </c>
      <c r="U32" s="18" t="n">
        <v>407.30543178</v>
      </c>
      <c r="V32" s="20" t="n">
        <v>19.76705348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433.63910748</v>
      </c>
      <c r="F34" s="20" t="n">
        <v>8.213276970000001</v>
      </c>
      <c r="G34" s="18" t="n">
        <v>451.04978109</v>
      </c>
      <c r="H34" s="20" t="n">
        <v>6.30551339</v>
      </c>
      <c r="I34" s="18" t="n">
        <v>469.8295454</v>
      </c>
      <c r="J34" s="20" t="n">
        <v>4.71149483</v>
      </c>
      <c r="K34" s="18" t="n">
        <v>441.20638379</v>
      </c>
      <c r="L34" s="20" t="n">
        <v>5.1073635</v>
      </c>
      <c r="M34" s="18" t="n">
        <v>401.86232339</v>
      </c>
      <c r="N34" s="20" t="n">
        <v>16.21855775</v>
      </c>
      <c r="O34" s="18" t="s">
        <v>481</v>
      </c>
      <c r="P34" s="20" t="s">
        <v>481</v>
      </c>
      <c r="Q34" s="18" t="n">
        <v>425.79595373</v>
      </c>
      <c r="R34" s="20" t="n">
        <v>68.66277131</v>
      </c>
      <c r="S34" s="18" t="s">
        <v>481</v>
      </c>
      <c r="T34" s="20" t="s">
        <v>481</v>
      </c>
      <c r="U34" s="18" t="n">
        <v>355.00250031</v>
      </c>
      <c r="V34" s="20" t="n">
        <v>13.25468691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455.82059062</v>
      </c>
      <c r="F36" s="20" t="n">
        <v>5.99894615</v>
      </c>
      <c r="G36" s="18" t="n">
        <v>476.74452109</v>
      </c>
      <c r="H36" s="20" t="n">
        <v>4.87318547</v>
      </c>
      <c r="I36" s="18" t="n">
        <v>475.28989658</v>
      </c>
      <c r="J36" s="20" t="n">
        <v>4.45017057</v>
      </c>
      <c r="K36" s="18" t="n">
        <v>475.57818451</v>
      </c>
      <c r="L36" s="20" t="n">
        <v>4.51273936</v>
      </c>
      <c r="M36" s="18" t="n">
        <v>456.0384197</v>
      </c>
      <c r="N36" s="20" t="n">
        <v>5.45663556</v>
      </c>
      <c r="O36" s="18" t="s">
        <v>481</v>
      </c>
      <c r="P36" s="20" t="s">
        <v>481</v>
      </c>
      <c r="Q36" s="18" t="s">
        <v>481</v>
      </c>
      <c r="R36" s="20" t="s">
        <v>481</v>
      </c>
      <c r="S36" s="18" t="s">
        <v>481</v>
      </c>
      <c r="T36" s="20" t="s">
        <v>481</v>
      </c>
      <c r="U36" s="18" t="n">
        <v>405.22503457</v>
      </c>
      <c r="V36" s="20" t="n">
        <v>12.09408158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489.60077704</v>
      </c>
      <c r="F41" s="20" t="n">
        <v>5.53530384</v>
      </c>
      <c r="G41" s="18" t="n">
        <v>505.61616045</v>
      </c>
      <c r="H41" s="20" t="n">
        <v>4.16696149</v>
      </c>
      <c r="I41" s="18" t="n">
        <v>493.52561696</v>
      </c>
      <c r="J41" s="20" t="n">
        <v>4.09395563</v>
      </c>
      <c r="K41" s="18" t="n">
        <v>463.39215466</v>
      </c>
      <c r="L41" s="20" t="n">
        <v>8.495623419999999</v>
      </c>
      <c r="M41" s="18" t="n">
        <v>438.55310798</v>
      </c>
      <c r="N41" s="20" t="n">
        <v>9.115634030000001</v>
      </c>
      <c r="O41" s="18" t="s">
        <v>481</v>
      </c>
      <c r="P41" s="20" t="s">
        <v>481</v>
      </c>
      <c r="Q41" s="18" t="n">
        <v>394.70031876</v>
      </c>
      <c r="R41" s="20" t="n">
        <v>62.09586627</v>
      </c>
      <c r="S41" s="18" t="s">
        <v>481</v>
      </c>
      <c r="T41" s="20" t="s">
        <v>481</v>
      </c>
      <c r="U41" s="18" t="n">
        <v>411.65938694</v>
      </c>
      <c r="V41" s="20" t="n">
        <v>12.16252473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366.92891449</v>
      </c>
      <c r="F46" s="20" t="n">
        <v>6.80772193</v>
      </c>
      <c r="G46" s="18" t="n">
        <v>400.43140405</v>
      </c>
      <c r="H46" s="20" t="n">
        <v>6.90796237</v>
      </c>
      <c r="I46" s="18" t="n">
        <v>424.16156817</v>
      </c>
      <c r="J46" s="20" t="n">
        <v>5.76641566</v>
      </c>
      <c r="K46" s="18" t="n">
        <v>428.3464264</v>
      </c>
      <c r="L46" s="20" t="n">
        <v>5.23315649</v>
      </c>
      <c r="M46" s="18" t="n">
        <v>350.24140933</v>
      </c>
      <c r="N46" s="20" t="n">
        <v>4.9033133</v>
      </c>
      <c r="O46" s="18" t="s">
        <v>481</v>
      </c>
      <c r="P46" s="20" t="s">
        <v>481</v>
      </c>
      <c r="Q46" s="18" t="s">
        <v>481</v>
      </c>
      <c r="R46" s="20" t="s">
        <v>481</v>
      </c>
      <c r="S46" s="18" t="s">
        <v>481</v>
      </c>
      <c r="T46" s="20" t="s">
        <v>481</v>
      </c>
      <c r="U46" s="18" t="n">
        <v>359.12751805</v>
      </c>
      <c r="V46" s="20" t="n">
        <v>7.4388097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565.71916388</v>
      </c>
      <c r="F48" s="20" t="n">
        <v>8.95773511</v>
      </c>
      <c r="G48" s="18" t="n">
        <v>585.7618324600001</v>
      </c>
      <c r="H48" s="20" t="n">
        <v>8.65893157</v>
      </c>
      <c r="I48" s="18" t="n">
        <v>570.49127019</v>
      </c>
      <c r="J48" s="20" t="n">
        <v>6.83691694</v>
      </c>
      <c r="K48" s="18" t="n">
        <v>556.9107409</v>
      </c>
      <c r="L48" s="20" t="n">
        <v>7.12780873</v>
      </c>
      <c r="M48" s="18" t="n">
        <v>530.0251022899999</v>
      </c>
      <c r="N48" s="20" t="n">
        <v>9.218625360000001</v>
      </c>
      <c r="O48" s="18" t="s">
        <v>481</v>
      </c>
      <c r="P48" s="20" t="s">
        <v>481</v>
      </c>
      <c r="Q48" s="18" t="s">
        <v>481</v>
      </c>
      <c r="R48" s="20" t="s">
        <v>481</v>
      </c>
      <c r="S48" s="18" t="s">
        <v>481</v>
      </c>
      <c r="T48" s="20" t="s">
        <v>481</v>
      </c>
      <c r="U48" s="18" t="n">
        <v>527.52078311</v>
      </c>
      <c r="V48" s="20" t="n">
        <v>21.80002093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454.435942</v>
      </c>
      <c r="F61" s="20" t="n">
        <v>4.89195557</v>
      </c>
      <c r="G61" s="18" t="n">
        <v>464.33037811</v>
      </c>
      <c r="H61" s="20" t="n">
        <v>4.9010639</v>
      </c>
      <c r="I61" s="18" t="n">
        <v>459.91543501</v>
      </c>
      <c r="J61" s="20" t="n">
        <v>3.42745059</v>
      </c>
      <c r="K61" s="18" t="n">
        <v>438.84299011</v>
      </c>
      <c r="L61" s="20" t="n">
        <v>5.66361844</v>
      </c>
      <c r="M61" s="18" t="n">
        <v>352.1133783</v>
      </c>
      <c r="N61" s="20" t="n">
        <v>9.36685625</v>
      </c>
      <c r="O61" s="18" t="s">
        <v>481</v>
      </c>
      <c r="P61" s="20" t="s">
        <v>481</v>
      </c>
      <c r="Q61" s="18" t="s">
        <v>481</v>
      </c>
      <c r="R61" s="20" t="s">
        <v>481</v>
      </c>
      <c r="S61" s="18" t="s">
        <v>481</v>
      </c>
      <c r="T61" s="20" t="s">
        <v>481</v>
      </c>
      <c r="U61" s="18" t="n">
        <v>367.52289922</v>
      </c>
      <c r="V61" s="20" t="n">
        <v>11.49559204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406.84497531</v>
      </c>
      <c r="F67" s="20" t="n">
        <v>5.09671991</v>
      </c>
      <c r="G67" s="18" t="n">
        <v>421.20955536</v>
      </c>
      <c r="H67" s="20" t="n">
        <v>4.4565497</v>
      </c>
      <c r="I67" s="18" t="n">
        <v>410.7945697</v>
      </c>
      <c r="J67" s="20" t="n">
        <v>4.67106394</v>
      </c>
      <c r="K67" s="18" t="n">
        <v>441.10393184</v>
      </c>
      <c r="L67" s="20" t="n">
        <v>5.83340313</v>
      </c>
      <c r="M67" s="18" t="n">
        <v>373.97828694</v>
      </c>
      <c r="N67" s="20" t="n">
        <v>9.74984386</v>
      </c>
      <c r="O67" s="18" t="s">
        <v>481</v>
      </c>
      <c r="P67" s="20" t="s">
        <v>481</v>
      </c>
      <c r="Q67" s="18" t="s">
        <v>481</v>
      </c>
      <c r="R67" s="20" t="s">
        <v>481</v>
      </c>
      <c r="S67" s="18" t="s">
        <v>481</v>
      </c>
      <c r="T67" s="20" t="s">
        <v>481</v>
      </c>
      <c r="U67" s="18" t="n">
        <v>338.02157413</v>
      </c>
      <c r="V67" s="20" t="n">
        <v>9.94265525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509.97272099</v>
      </c>
      <c r="F70" s="20" t="n">
        <v>4.95920221</v>
      </c>
      <c r="G70" s="18" t="n">
        <v>518.27905235</v>
      </c>
      <c r="H70" s="20" t="n">
        <v>4.35714193</v>
      </c>
      <c r="I70" s="18" t="n">
        <v>523.07145819</v>
      </c>
      <c r="J70" s="20" t="n">
        <v>4.04211935</v>
      </c>
      <c r="K70" s="18" t="n">
        <v>515.37919401</v>
      </c>
      <c r="L70" s="20" t="n">
        <v>7.63130521</v>
      </c>
      <c r="M70" s="18" t="n">
        <v>466.97627023</v>
      </c>
      <c r="N70" s="20" t="n">
        <v>9.217355270000001</v>
      </c>
      <c r="O70" s="18" t="s">
        <v>481</v>
      </c>
      <c r="P70" s="20" t="s">
        <v>481</v>
      </c>
      <c r="Q70" s="18" t="s">
        <v>481</v>
      </c>
      <c r="R70" s="20" t="s">
        <v>481</v>
      </c>
      <c r="S70" s="18" t="s">
        <v>481</v>
      </c>
      <c r="T70" s="20" t="s">
        <v>481</v>
      </c>
      <c r="U70" s="18" t="n">
        <v>452.9919427</v>
      </c>
      <c r="V70" s="20" t="n">
        <v>10.04166061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796</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526.43805474</v>
      </c>
      <c r="F7" s="20" t="n">
        <v>3.34943966</v>
      </c>
      <c r="G7" s="18" t="n">
        <v>527.43348652</v>
      </c>
      <c r="H7" s="20" t="n">
        <v>2.47260665</v>
      </c>
      <c r="I7" s="18" t="n">
        <v>500.88673138</v>
      </c>
      <c r="J7" s="20" t="n">
        <v>3.0656876</v>
      </c>
      <c r="K7" s="18" t="n">
        <v>491.45059192</v>
      </c>
      <c r="L7" s="20" t="n">
        <v>5.78224909</v>
      </c>
      <c r="M7" s="18" t="n">
        <v>442.83242745</v>
      </c>
      <c r="N7" s="20" t="n">
        <v>4.10655619</v>
      </c>
      <c r="O7" s="18" t="s">
        <v>481</v>
      </c>
      <c r="P7" s="20" t="s">
        <v>481</v>
      </c>
      <c r="Q7" s="18" t="s">
        <v>481</v>
      </c>
      <c r="R7" s="20" t="s">
        <v>481</v>
      </c>
      <c r="S7" s="18" t="s">
        <v>481</v>
      </c>
      <c r="T7" s="20" t="s">
        <v>481</v>
      </c>
      <c r="U7" s="18" t="n">
        <v>429.26154023</v>
      </c>
      <c r="V7" s="20" t="n">
        <v>7.63206188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563.39818167</v>
      </c>
      <c r="F9" s="20" t="n">
        <v>4.26891737</v>
      </c>
      <c r="G9" s="18" t="n">
        <v>584.93096137</v>
      </c>
      <c r="H9" s="20" t="n">
        <v>3.83858694</v>
      </c>
      <c r="I9" s="18" t="n">
        <v>566.73345195</v>
      </c>
      <c r="J9" s="20" t="n">
        <v>4.01253193</v>
      </c>
      <c r="K9" s="18" t="n">
        <v>495.46184442</v>
      </c>
      <c r="L9" s="20" t="n">
        <v>5.90838051</v>
      </c>
      <c r="M9" s="18" t="n">
        <v>428.37595021</v>
      </c>
      <c r="N9" s="20" t="n">
        <v>7.43283911</v>
      </c>
      <c r="O9" s="18" t="s">
        <v>481</v>
      </c>
      <c r="P9" s="20" t="s">
        <v>481</v>
      </c>
      <c r="Q9" s="18" t="n">
        <v>363.74174124</v>
      </c>
      <c r="R9" s="20" t="n">
        <v>33.3778787</v>
      </c>
      <c r="S9" s="18" t="s">
        <v>481</v>
      </c>
      <c r="T9" s="20" t="s">
        <v>481</v>
      </c>
      <c r="U9" s="18" t="n">
        <v>458.84600754</v>
      </c>
      <c r="V9" s="20" t="n">
        <v>10.12186753</v>
      </c>
    </row>
    <row r="10" spans="1:22">
      <c r="A10" s="15" t="s">
        <v>485</v>
      </c>
      <c r="B10" s="17" t="n">
        <v>13082</v>
      </c>
      <c r="C10" s="18">
        <f>(334.0/B10*100)</f>
        <v/>
      </c>
      <c r="D10" s="19" t="n">
        <v>12748</v>
      </c>
      <c r="E10" s="18" t="n">
        <v>547.98622559</v>
      </c>
      <c r="F10" s="20" t="n">
        <v>5.21138974</v>
      </c>
      <c r="G10" s="18" t="n">
        <v>547.59944416</v>
      </c>
      <c r="H10" s="20" t="n">
        <v>5.35285486</v>
      </c>
      <c r="I10" s="18" t="n">
        <v>530.03377946</v>
      </c>
      <c r="J10" s="20" t="n">
        <v>6.16688097</v>
      </c>
      <c r="K10" s="18" t="n">
        <v>529.62377044</v>
      </c>
      <c r="L10" s="20" t="n">
        <v>10.92779767</v>
      </c>
      <c r="M10" s="18" t="n">
        <v>465.45588109</v>
      </c>
      <c r="N10" s="20" t="n">
        <v>9.676067339999999</v>
      </c>
      <c r="O10" s="18" t="s">
        <v>481</v>
      </c>
      <c r="P10" s="20" t="s">
        <v>481</v>
      </c>
      <c r="Q10" s="18" t="s">
        <v>481</v>
      </c>
      <c r="R10" s="20" t="s">
        <v>481</v>
      </c>
      <c r="S10" s="18" t="s">
        <v>481</v>
      </c>
      <c r="T10" s="20" t="s">
        <v>481</v>
      </c>
      <c r="U10" s="18" t="n">
        <v>456.6742038</v>
      </c>
      <c r="V10" s="20" t="n">
        <v>15.6798808</v>
      </c>
    </row>
    <row r="11" spans="1:22">
      <c r="A11" s="15" t="s">
        <v>486</v>
      </c>
      <c r="B11" s="17" t="n">
        <v>7053</v>
      </c>
      <c r="C11" s="18">
        <f>(107.0/B11*100)</f>
        <v/>
      </c>
      <c r="D11" s="19" t="n">
        <v>6946</v>
      </c>
      <c r="E11" s="18" t="n">
        <v>437.91283848</v>
      </c>
      <c r="F11" s="20" t="n">
        <v>4.94205077</v>
      </c>
      <c r="G11" s="18" t="n">
        <v>451.07352635</v>
      </c>
      <c r="H11" s="20" t="n">
        <v>4.79287242</v>
      </c>
      <c r="I11" s="18" t="n">
        <v>435.26606581</v>
      </c>
      <c r="J11" s="20" t="n">
        <v>4.38535001</v>
      </c>
      <c r="K11" s="18" t="n">
        <v>412.79777985</v>
      </c>
      <c r="L11" s="20" t="n">
        <v>9.21123966</v>
      </c>
      <c r="M11" s="18" t="n">
        <v>398.4130612</v>
      </c>
      <c r="N11" s="20" t="n">
        <v>6.13425548</v>
      </c>
      <c r="O11" s="18" t="s">
        <v>481</v>
      </c>
      <c r="P11" s="20" t="s">
        <v>481</v>
      </c>
      <c r="Q11" s="18" t="s">
        <v>481</v>
      </c>
      <c r="R11" s="20" t="s">
        <v>481</v>
      </c>
      <c r="S11" s="18" t="s">
        <v>481</v>
      </c>
      <c r="T11" s="20" t="s">
        <v>481</v>
      </c>
      <c r="U11" s="18" t="n">
        <v>350.00261635</v>
      </c>
      <c r="V11" s="20" t="n">
        <v>11.04021478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482.58899083</v>
      </c>
      <c r="F23" s="20" t="n">
        <v>5.44276308</v>
      </c>
      <c r="G23" s="18" t="n">
        <v>501.71584514</v>
      </c>
      <c r="H23" s="20" t="n">
        <v>3.81525973</v>
      </c>
      <c r="I23" s="18" t="n">
        <v>488.02797332</v>
      </c>
      <c r="J23" s="20" t="n">
        <v>3.33684643</v>
      </c>
      <c r="K23" s="18" t="n">
        <v>477.07884669</v>
      </c>
      <c r="L23" s="20" t="n">
        <v>4.88595644</v>
      </c>
      <c r="M23" s="18" t="n">
        <v>451.72045622</v>
      </c>
      <c r="N23" s="20" t="n">
        <v>6.55553678</v>
      </c>
      <c r="O23" s="18" t="s">
        <v>481</v>
      </c>
      <c r="P23" s="20" t="s">
        <v>481</v>
      </c>
      <c r="Q23" s="18" t="s">
        <v>481</v>
      </c>
      <c r="R23" s="20" t="s">
        <v>481</v>
      </c>
      <c r="S23" s="18" t="s">
        <v>481</v>
      </c>
      <c r="T23" s="20" t="s">
        <v>481</v>
      </c>
      <c r="U23" s="18" t="n">
        <v>418.49243664</v>
      </c>
      <c r="V23" s="20" t="n">
        <v>11.35222603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522.6903737600001</v>
      </c>
      <c r="F29" s="20" t="n">
        <v>8.71666574</v>
      </c>
      <c r="G29" s="18" t="n">
        <v>540.66702292</v>
      </c>
      <c r="H29" s="20" t="n">
        <v>4.18852535</v>
      </c>
      <c r="I29" s="18" t="n">
        <v>506.36966236</v>
      </c>
      <c r="J29" s="20" t="n">
        <v>4.08530673</v>
      </c>
      <c r="K29" s="18" t="n">
        <v>480.52099088</v>
      </c>
      <c r="L29" s="20" t="n">
        <v>6.28082901</v>
      </c>
      <c r="M29" s="18" t="n">
        <v>516.6036689699999</v>
      </c>
      <c r="N29" s="20" t="n">
        <v>7.45309137</v>
      </c>
      <c r="O29" s="18" t="s">
        <v>481</v>
      </c>
      <c r="P29" s="20" t="s">
        <v>481</v>
      </c>
      <c r="Q29" s="18" t="n">
        <v>312.41250141</v>
      </c>
      <c r="R29" s="20" t="n">
        <v>62.61666854</v>
      </c>
      <c r="S29" s="18" t="s">
        <v>481</v>
      </c>
      <c r="T29" s="20" t="s">
        <v>481</v>
      </c>
      <c r="U29" s="18" t="n">
        <v>452.72217988</v>
      </c>
      <c r="V29" s="20" t="n">
        <v>13.80804061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470.72512257</v>
      </c>
      <c r="F32" s="20" t="n">
        <v>4.06648434</v>
      </c>
      <c r="G32" s="18" t="n">
        <v>500.68844138</v>
      </c>
      <c r="H32" s="20" t="n">
        <v>4.42919877</v>
      </c>
      <c r="I32" s="18" t="n">
        <v>490.89396163</v>
      </c>
      <c r="J32" s="20" t="n">
        <v>3.84387248</v>
      </c>
      <c r="K32" s="18" t="n">
        <v>472.38388625</v>
      </c>
      <c r="L32" s="20" t="n">
        <v>8.95657967</v>
      </c>
      <c r="M32" s="18" t="n">
        <v>380.38332696</v>
      </c>
      <c r="N32" s="20" t="n">
        <v>15.24330447</v>
      </c>
      <c r="O32" s="18" t="s">
        <v>481</v>
      </c>
      <c r="P32" s="20" t="s">
        <v>481</v>
      </c>
      <c r="Q32" s="18" t="s">
        <v>481</v>
      </c>
      <c r="R32" s="20" t="s">
        <v>481</v>
      </c>
      <c r="S32" s="18" t="s">
        <v>481</v>
      </c>
      <c r="T32" s="20" t="s">
        <v>481</v>
      </c>
      <c r="U32" s="18" t="n">
        <v>393.92822814</v>
      </c>
      <c r="V32" s="20" t="n">
        <v>21.3791345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444.00987985</v>
      </c>
      <c r="F34" s="20" t="n">
        <v>6.69659385</v>
      </c>
      <c r="G34" s="18" t="n">
        <v>468.33865219</v>
      </c>
      <c r="H34" s="20" t="n">
        <v>6.26136866</v>
      </c>
      <c r="I34" s="18" t="n">
        <v>461.50805168</v>
      </c>
      <c r="J34" s="20" t="n">
        <v>5.63455085</v>
      </c>
      <c r="K34" s="18" t="n">
        <v>421.3316879</v>
      </c>
      <c r="L34" s="20" t="n">
        <v>6.22845456</v>
      </c>
      <c r="M34" s="18" t="n">
        <v>401.86232339</v>
      </c>
      <c r="N34" s="20" t="n">
        <v>16.21855775</v>
      </c>
      <c r="O34" s="18" t="s">
        <v>481</v>
      </c>
      <c r="P34" s="20" t="s">
        <v>481</v>
      </c>
      <c r="Q34" s="18" t="n">
        <v>425.79595373</v>
      </c>
      <c r="R34" s="20" t="n">
        <v>68.66277131</v>
      </c>
      <c r="S34" s="18" t="s">
        <v>481</v>
      </c>
      <c r="T34" s="20" t="s">
        <v>481</v>
      </c>
      <c r="U34" s="18" t="n">
        <v>349.03939312</v>
      </c>
      <c r="V34" s="20" t="n">
        <v>13.15713208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478.5126823</v>
      </c>
      <c r="F36" s="20" t="n">
        <v>4.43795252</v>
      </c>
      <c r="G36" s="18" t="n">
        <v>487.86440296</v>
      </c>
      <c r="H36" s="20" t="n">
        <v>4.08342407</v>
      </c>
      <c r="I36" s="18" t="n">
        <v>473.6978345</v>
      </c>
      <c r="J36" s="20" t="n">
        <v>3.93384797</v>
      </c>
      <c r="K36" s="18" t="n">
        <v>432.9783473</v>
      </c>
      <c r="L36" s="20" t="n">
        <v>6.41928588</v>
      </c>
      <c r="M36" s="18" t="n">
        <v>456.0384197</v>
      </c>
      <c r="N36" s="20" t="n">
        <v>5.45663556</v>
      </c>
      <c r="O36" s="18" t="s">
        <v>481</v>
      </c>
      <c r="P36" s="20" t="s">
        <v>481</v>
      </c>
      <c r="Q36" s="18" t="s">
        <v>481</v>
      </c>
      <c r="R36" s="20" t="s">
        <v>481</v>
      </c>
      <c r="S36" s="18" t="s">
        <v>481</v>
      </c>
      <c r="T36" s="20" t="s">
        <v>481</v>
      </c>
      <c r="U36" s="18" t="n">
        <v>387.83089279</v>
      </c>
      <c r="V36" s="20" t="n">
        <v>12.75567238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496.95739165</v>
      </c>
      <c r="F41" s="20" t="n">
        <v>4.71717378</v>
      </c>
      <c r="G41" s="18" t="n">
        <v>506.98019032</v>
      </c>
      <c r="H41" s="20" t="n">
        <v>4.48122251</v>
      </c>
      <c r="I41" s="18" t="n">
        <v>481.23502483</v>
      </c>
      <c r="J41" s="20" t="n">
        <v>4.83349509</v>
      </c>
      <c r="K41" s="18" t="n">
        <v>476.61482296</v>
      </c>
      <c r="L41" s="20" t="n">
        <v>7.36079503</v>
      </c>
      <c r="M41" s="18" t="n">
        <v>438.55310798</v>
      </c>
      <c r="N41" s="20" t="n">
        <v>9.115634030000001</v>
      </c>
      <c r="O41" s="18" t="s">
        <v>481</v>
      </c>
      <c r="P41" s="20" t="s">
        <v>481</v>
      </c>
      <c r="Q41" s="18" t="n">
        <v>394.70031876</v>
      </c>
      <c r="R41" s="20" t="n">
        <v>62.09586627</v>
      </c>
      <c r="S41" s="18" t="s">
        <v>481</v>
      </c>
      <c r="T41" s="20" t="s">
        <v>481</v>
      </c>
      <c r="U41" s="18" t="n">
        <v>402.29120663</v>
      </c>
      <c r="V41" s="20" t="n">
        <v>14.11852932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406.8977511</v>
      </c>
      <c r="F46" s="20" t="n">
        <v>5.15536779</v>
      </c>
      <c r="G46" s="18" t="n">
        <v>426.4264528</v>
      </c>
      <c r="H46" s="20" t="n">
        <v>5.20984063</v>
      </c>
      <c r="I46" s="18" t="n">
        <v>413.54446521</v>
      </c>
      <c r="J46" s="20" t="n">
        <v>4.88362116</v>
      </c>
      <c r="K46" s="18" t="n">
        <v>390.55456831</v>
      </c>
      <c r="L46" s="20" t="n">
        <v>7.12596342</v>
      </c>
      <c r="M46" s="18" t="n">
        <v>350.24140933</v>
      </c>
      <c r="N46" s="20" t="n">
        <v>4.9033133</v>
      </c>
      <c r="O46" s="18" t="s">
        <v>481</v>
      </c>
      <c r="P46" s="20" t="s">
        <v>481</v>
      </c>
      <c r="Q46" s="18" t="s">
        <v>481</v>
      </c>
      <c r="R46" s="20" t="s">
        <v>481</v>
      </c>
      <c r="S46" s="18" t="s">
        <v>481</v>
      </c>
      <c r="T46" s="20" t="s">
        <v>481</v>
      </c>
      <c r="U46" s="18" t="n">
        <v>357.45531186</v>
      </c>
      <c r="V46" s="20" t="n">
        <v>7.56614432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592.85467231</v>
      </c>
      <c r="F48" s="20" t="n">
        <v>7.59854554</v>
      </c>
      <c r="G48" s="18" t="n">
        <v>603.47472395</v>
      </c>
      <c r="H48" s="20" t="n">
        <v>6.79045353</v>
      </c>
      <c r="I48" s="18" t="n">
        <v>548.6081509000001</v>
      </c>
      <c r="J48" s="20" t="n">
        <v>6.33854808</v>
      </c>
      <c r="K48" s="18" t="n">
        <v>512.04364821</v>
      </c>
      <c r="L48" s="20" t="n">
        <v>7.65201246</v>
      </c>
      <c r="M48" s="18" t="n">
        <v>530.0251022899999</v>
      </c>
      <c r="N48" s="20" t="n">
        <v>9.218625360000001</v>
      </c>
      <c r="O48" s="18" t="s">
        <v>481</v>
      </c>
      <c r="P48" s="20" t="s">
        <v>481</v>
      </c>
      <c r="Q48" s="18" t="s">
        <v>481</v>
      </c>
      <c r="R48" s="20" t="s">
        <v>481</v>
      </c>
      <c r="S48" s="18" t="s">
        <v>481</v>
      </c>
      <c r="T48" s="20" t="s">
        <v>481</v>
      </c>
      <c r="U48" s="18" t="n">
        <v>466.66065549</v>
      </c>
      <c r="V48" s="20" t="n">
        <v>28.25444778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465.35156845</v>
      </c>
      <c r="F61" s="20" t="n">
        <v>3.60056062</v>
      </c>
      <c r="G61" s="18" t="n">
        <v>469.24842888</v>
      </c>
      <c r="H61" s="20" t="n">
        <v>4.01619725</v>
      </c>
      <c r="I61" s="18" t="n">
        <v>442.11831837</v>
      </c>
      <c r="J61" s="20" t="n">
        <v>3.60829977</v>
      </c>
      <c r="K61" s="18" t="n">
        <v>418.19863291</v>
      </c>
      <c r="L61" s="20" t="n">
        <v>9.403452</v>
      </c>
      <c r="M61" s="18" t="n">
        <v>352.1133783</v>
      </c>
      <c r="N61" s="20" t="n">
        <v>9.36685625</v>
      </c>
      <c r="O61" s="18" t="s">
        <v>481</v>
      </c>
      <c r="P61" s="20" t="s">
        <v>481</v>
      </c>
      <c r="Q61" s="18" t="s">
        <v>481</v>
      </c>
      <c r="R61" s="20" t="s">
        <v>481</v>
      </c>
      <c r="S61" s="18" t="s">
        <v>481</v>
      </c>
      <c r="T61" s="20" t="s">
        <v>481</v>
      </c>
      <c r="U61" s="18" t="n">
        <v>359.66651733</v>
      </c>
      <c r="V61" s="20" t="n">
        <v>13.17561604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413.46022618</v>
      </c>
      <c r="F67" s="20" t="n">
        <v>4.14459544</v>
      </c>
      <c r="G67" s="18" t="n">
        <v>432.89012641</v>
      </c>
      <c r="H67" s="20" t="n">
        <v>4.20834124</v>
      </c>
      <c r="I67" s="18" t="n">
        <v>404.40456961</v>
      </c>
      <c r="J67" s="20" t="n">
        <v>4.35015358</v>
      </c>
      <c r="K67" s="18" t="n">
        <v>402.20215217</v>
      </c>
      <c r="L67" s="20" t="n">
        <v>7.26009132</v>
      </c>
      <c r="M67" s="18" t="n">
        <v>373.97828694</v>
      </c>
      <c r="N67" s="20" t="n">
        <v>9.74984386</v>
      </c>
      <c r="O67" s="18" t="s">
        <v>481</v>
      </c>
      <c r="P67" s="20" t="s">
        <v>481</v>
      </c>
      <c r="Q67" s="18" t="s">
        <v>481</v>
      </c>
      <c r="R67" s="20" t="s">
        <v>481</v>
      </c>
      <c r="S67" s="18" t="s">
        <v>481</v>
      </c>
      <c r="T67" s="20" t="s">
        <v>481</v>
      </c>
      <c r="U67" s="18" t="n">
        <v>314.6752355</v>
      </c>
      <c r="V67" s="20" t="n">
        <v>9.91021359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521.9204585700001</v>
      </c>
      <c r="F70" s="20" t="n">
        <v>4.39161278</v>
      </c>
      <c r="G70" s="18" t="n">
        <v>522.00865584</v>
      </c>
      <c r="H70" s="20" t="n">
        <v>4.24260023</v>
      </c>
      <c r="I70" s="18" t="n">
        <v>514.68917623</v>
      </c>
      <c r="J70" s="20" t="n">
        <v>4.51807424</v>
      </c>
      <c r="K70" s="18" t="n">
        <v>486.62391781</v>
      </c>
      <c r="L70" s="20" t="n">
        <v>14.76289202</v>
      </c>
      <c r="M70" s="18" t="n">
        <v>466.97627023</v>
      </c>
      <c r="N70" s="20" t="n">
        <v>9.217355270000001</v>
      </c>
      <c r="O70" s="18" t="s">
        <v>481</v>
      </c>
      <c r="P70" s="20" t="s">
        <v>481</v>
      </c>
      <c r="Q70" s="18" t="s">
        <v>481</v>
      </c>
      <c r="R70" s="20" t="s">
        <v>481</v>
      </c>
      <c r="S70" s="18" t="s">
        <v>481</v>
      </c>
      <c r="T70" s="20" t="s">
        <v>481</v>
      </c>
      <c r="U70" s="18" t="n">
        <v>447.31666703</v>
      </c>
      <c r="V70" s="20" t="n">
        <v>11.17238465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797</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437.23566737</v>
      </c>
      <c r="F7" s="20" t="n">
        <v>8.62777434</v>
      </c>
      <c r="G7" s="18" t="n">
        <v>476.54620623</v>
      </c>
      <c r="H7" s="20" t="n">
        <v>5.4103404</v>
      </c>
      <c r="I7" s="18" t="n">
        <v>533.93440709</v>
      </c>
      <c r="J7" s="20" t="n">
        <v>3.07684804</v>
      </c>
      <c r="K7" s="18" t="n">
        <v>521.66075902</v>
      </c>
      <c r="L7" s="20" t="n">
        <v>2.23801019</v>
      </c>
      <c r="M7" s="18" t="n">
        <v>442.83242745</v>
      </c>
      <c r="N7" s="20" t="n">
        <v>4.10655619</v>
      </c>
      <c r="O7" s="18" t="s">
        <v>481</v>
      </c>
      <c r="P7" s="20" t="s">
        <v>481</v>
      </c>
      <c r="Q7" s="18" t="s">
        <v>481</v>
      </c>
      <c r="R7" s="20" t="s">
        <v>481</v>
      </c>
      <c r="S7" s="18" t="s">
        <v>481</v>
      </c>
      <c r="T7" s="20" t="s">
        <v>481</v>
      </c>
      <c r="U7" s="18" t="n">
        <v>431.19894083</v>
      </c>
      <c r="V7" s="20" t="n">
        <v>8.38889047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462.49475089</v>
      </c>
      <c r="F9" s="20" t="n">
        <v>12.43047886</v>
      </c>
      <c r="G9" s="18" t="n">
        <v>494.98031172</v>
      </c>
      <c r="H9" s="20" t="n">
        <v>8.44425377</v>
      </c>
      <c r="I9" s="18" t="n">
        <v>558.43227695</v>
      </c>
      <c r="J9" s="20" t="n">
        <v>4.63428813</v>
      </c>
      <c r="K9" s="18" t="n">
        <v>576.0288416</v>
      </c>
      <c r="L9" s="20" t="n">
        <v>2.99129839</v>
      </c>
      <c r="M9" s="18" t="n">
        <v>428.37595021</v>
      </c>
      <c r="N9" s="20" t="n">
        <v>7.43283911</v>
      </c>
      <c r="O9" s="18" t="s">
        <v>481</v>
      </c>
      <c r="P9" s="20" t="s">
        <v>481</v>
      </c>
      <c r="Q9" s="18" t="n">
        <v>363.74174124</v>
      </c>
      <c r="R9" s="20" t="n">
        <v>33.3778787</v>
      </c>
      <c r="S9" s="18" t="s">
        <v>481</v>
      </c>
      <c r="T9" s="20" t="s">
        <v>481</v>
      </c>
      <c r="U9" s="18" t="n">
        <v>461.85496184</v>
      </c>
      <c r="V9" s="20" t="n">
        <v>9.627722909999999</v>
      </c>
    </row>
    <row r="10" spans="1:22">
      <c r="A10" s="15" t="s">
        <v>485</v>
      </c>
      <c r="B10" s="17" t="n">
        <v>13082</v>
      </c>
      <c r="C10" s="18">
        <f>(334.0/B10*100)</f>
        <v/>
      </c>
      <c r="D10" s="19" t="n">
        <v>12748</v>
      </c>
      <c r="E10" s="18" t="n">
        <v>491.46950455</v>
      </c>
      <c r="F10" s="20" t="n">
        <v>8.39571557</v>
      </c>
      <c r="G10" s="18" t="n">
        <v>495.96307022</v>
      </c>
      <c r="H10" s="20" t="n">
        <v>8.978550739999999</v>
      </c>
      <c r="I10" s="18" t="n">
        <v>545.99197749</v>
      </c>
      <c r="J10" s="20" t="n">
        <v>4.81142621</v>
      </c>
      <c r="K10" s="18" t="n">
        <v>561.56337859</v>
      </c>
      <c r="L10" s="20" t="n">
        <v>5.509852</v>
      </c>
      <c r="M10" s="18" t="n">
        <v>465.45588109</v>
      </c>
      <c r="N10" s="20" t="n">
        <v>9.676067339999999</v>
      </c>
      <c r="O10" s="18" t="s">
        <v>481</v>
      </c>
      <c r="P10" s="20" t="s">
        <v>481</v>
      </c>
      <c r="Q10" s="18" t="s">
        <v>481</v>
      </c>
      <c r="R10" s="20" t="s">
        <v>481</v>
      </c>
      <c r="S10" s="18" t="s">
        <v>481</v>
      </c>
      <c r="T10" s="20" t="s">
        <v>481</v>
      </c>
      <c r="U10" s="18" t="n">
        <v>445.80635778</v>
      </c>
      <c r="V10" s="20" t="n">
        <v>15.81486666</v>
      </c>
    </row>
    <row r="11" spans="1:22">
      <c r="A11" s="15" t="s">
        <v>486</v>
      </c>
      <c r="B11" s="17" t="n">
        <v>7053</v>
      </c>
      <c r="C11" s="18">
        <f>(107.0/B11*100)</f>
        <v/>
      </c>
      <c r="D11" s="19" t="n">
        <v>6946</v>
      </c>
      <c r="E11" s="18" t="n">
        <v>372.07185114</v>
      </c>
      <c r="F11" s="20" t="n">
        <v>8.009851879999999</v>
      </c>
      <c r="G11" s="18" t="n">
        <v>384.50068788</v>
      </c>
      <c r="H11" s="20" t="n">
        <v>8.740044920000001</v>
      </c>
      <c r="I11" s="18" t="n">
        <v>438.62070541</v>
      </c>
      <c r="J11" s="20" t="n">
        <v>4.35004269</v>
      </c>
      <c r="K11" s="18" t="n">
        <v>459.7003015</v>
      </c>
      <c r="L11" s="20" t="n">
        <v>4.41080009</v>
      </c>
      <c r="M11" s="18" t="n">
        <v>398.4130612</v>
      </c>
      <c r="N11" s="20" t="n">
        <v>6.13425548</v>
      </c>
      <c r="O11" s="18" t="s">
        <v>481</v>
      </c>
      <c r="P11" s="20" t="s">
        <v>481</v>
      </c>
      <c r="Q11" s="18" t="s">
        <v>481</v>
      </c>
      <c r="R11" s="20" t="s">
        <v>481</v>
      </c>
      <c r="S11" s="18" t="s">
        <v>481</v>
      </c>
      <c r="T11" s="20" t="s">
        <v>481</v>
      </c>
      <c r="U11" s="18" t="n">
        <v>351.95862988</v>
      </c>
      <c r="V11" s="20" t="n">
        <v>12.76480256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436.40337106</v>
      </c>
      <c r="F23" s="20" t="n">
        <v>7.47150533</v>
      </c>
      <c r="G23" s="18" t="n">
        <v>434.43059978</v>
      </c>
      <c r="H23" s="20" t="n">
        <v>6.53983568</v>
      </c>
      <c r="I23" s="18" t="n">
        <v>476.24125486</v>
      </c>
      <c r="J23" s="20" t="n">
        <v>4.69336913</v>
      </c>
      <c r="K23" s="18" t="n">
        <v>505.01043825</v>
      </c>
      <c r="L23" s="20" t="n">
        <v>3.12128797</v>
      </c>
      <c r="M23" s="18" t="n">
        <v>451.72045622</v>
      </c>
      <c r="N23" s="20" t="n">
        <v>6.55553678</v>
      </c>
      <c r="O23" s="18" t="s">
        <v>481</v>
      </c>
      <c r="P23" s="20" t="s">
        <v>481</v>
      </c>
      <c r="Q23" s="18" t="s">
        <v>481</v>
      </c>
      <c r="R23" s="20" t="s">
        <v>481</v>
      </c>
      <c r="S23" s="18" t="s">
        <v>481</v>
      </c>
      <c r="T23" s="20" t="s">
        <v>481</v>
      </c>
      <c r="U23" s="18" t="n">
        <v>409.73275577</v>
      </c>
      <c r="V23" s="20" t="n">
        <v>11.57580021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422.9556525</v>
      </c>
      <c r="F29" s="20" t="n">
        <v>12.2738034</v>
      </c>
      <c r="G29" s="18" t="n">
        <v>451.05885717</v>
      </c>
      <c r="H29" s="20" t="n">
        <v>10.17636195</v>
      </c>
      <c r="I29" s="18" t="n">
        <v>501.78488194</v>
      </c>
      <c r="J29" s="20" t="n">
        <v>5.66436133</v>
      </c>
      <c r="K29" s="18" t="n">
        <v>535.27525286</v>
      </c>
      <c r="L29" s="20" t="n">
        <v>3.36066065</v>
      </c>
      <c r="M29" s="18" t="n">
        <v>516.6036689699999</v>
      </c>
      <c r="N29" s="20" t="n">
        <v>7.45309137</v>
      </c>
      <c r="O29" s="18" t="s">
        <v>481</v>
      </c>
      <c r="P29" s="20" t="s">
        <v>481</v>
      </c>
      <c r="Q29" s="18" t="n">
        <v>312.41250141</v>
      </c>
      <c r="R29" s="20" t="n">
        <v>62.61666854</v>
      </c>
      <c r="S29" s="18" t="s">
        <v>481</v>
      </c>
      <c r="T29" s="20" t="s">
        <v>481</v>
      </c>
      <c r="U29" s="18" t="n">
        <v>452.33302472</v>
      </c>
      <c r="V29" s="20" t="n">
        <v>15.33463034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422.5209639</v>
      </c>
      <c r="F32" s="20" t="n">
        <v>8.82426472</v>
      </c>
      <c r="G32" s="18" t="n">
        <v>463.26684816</v>
      </c>
      <c r="H32" s="20" t="n">
        <v>7.26377362</v>
      </c>
      <c r="I32" s="18" t="n">
        <v>488.97942229</v>
      </c>
      <c r="J32" s="20" t="n">
        <v>3.83912561</v>
      </c>
      <c r="K32" s="18" t="n">
        <v>500.7484702</v>
      </c>
      <c r="L32" s="20" t="n">
        <v>3.48139786</v>
      </c>
      <c r="M32" s="18" t="n">
        <v>380.38332696</v>
      </c>
      <c r="N32" s="20" t="n">
        <v>15.24330447</v>
      </c>
      <c r="O32" s="18" t="s">
        <v>481</v>
      </c>
      <c r="P32" s="20" t="s">
        <v>481</v>
      </c>
      <c r="Q32" s="18" t="s">
        <v>481</v>
      </c>
      <c r="R32" s="20" t="s">
        <v>481</v>
      </c>
      <c r="S32" s="18" t="s">
        <v>481</v>
      </c>
      <c r="T32" s="20" t="s">
        <v>481</v>
      </c>
      <c r="U32" s="18" t="n">
        <v>408.31637933</v>
      </c>
      <c r="V32" s="20" t="n">
        <v>18.04557166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385.64522671</v>
      </c>
      <c r="F34" s="20" t="n">
        <v>8.93187869</v>
      </c>
      <c r="G34" s="18" t="n">
        <v>397.60393646</v>
      </c>
      <c r="H34" s="20" t="n">
        <v>8.24950211</v>
      </c>
      <c r="I34" s="18" t="n">
        <v>453.4694957</v>
      </c>
      <c r="J34" s="20" t="n">
        <v>6.78072482</v>
      </c>
      <c r="K34" s="18" t="n">
        <v>470.50832687</v>
      </c>
      <c r="L34" s="20" t="n">
        <v>4.28501971</v>
      </c>
      <c r="M34" s="18" t="n">
        <v>401.86232339</v>
      </c>
      <c r="N34" s="20" t="n">
        <v>16.21855775</v>
      </c>
      <c r="O34" s="18" t="s">
        <v>481</v>
      </c>
      <c r="P34" s="20" t="s">
        <v>481</v>
      </c>
      <c r="Q34" s="18" t="n">
        <v>425.79595373</v>
      </c>
      <c r="R34" s="20" t="n">
        <v>68.66277131</v>
      </c>
      <c r="S34" s="18" t="s">
        <v>481</v>
      </c>
      <c r="T34" s="20" t="s">
        <v>481</v>
      </c>
      <c r="U34" s="18" t="n">
        <v>341.83892559</v>
      </c>
      <c r="V34" s="20" t="n">
        <v>12.96506773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416.90307887</v>
      </c>
      <c r="F36" s="20" t="n">
        <v>8.94933383</v>
      </c>
      <c r="G36" s="18" t="n">
        <v>436.51281813</v>
      </c>
      <c r="H36" s="20" t="n">
        <v>7.31782088</v>
      </c>
      <c r="I36" s="18" t="n">
        <v>462.69901783</v>
      </c>
      <c r="J36" s="20" t="n">
        <v>5.31813721</v>
      </c>
      <c r="K36" s="18" t="n">
        <v>485.23923329</v>
      </c>
      <c r="L36" s="20" t="n">
        <v>3.7221991</v>
      </c>
      <c r="M36" s="18" t="n">
        <v>456.0384197</v>
      </c>
      <c r="N36" s="20" t="n">
        <v>5.45663556</v>
      </c>
      <c r="O36" s="18" t="s">
        <v>481</v>
      </c>
      <c r="P36" s="20" t="s">
        <v>481</v>
      </c>
      <c r="Q36" s="18" t="s">
        <v>481</v>
      </c>
      <c r="R36" s="20" t="s">
        <v>481</v>
      </c>
      <c r="S36" s="18" t="s">
        <v>481</v>
      </c>
      <c r="T36" s="20" t="s">
        <v>481</v>
      </c>
      <c r="U36" s="18" t="n">
        <v>389.12217083</v>
      </c>
      <c r="V36" s="20" t="n">
        <v>13.40255065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451.97201406</v>
      </c>
      <c r="F41" s="20" t="n">
        <v>5.92104459</v>
      </c>
      <c r="G41" s="18" t="n">
        <v>457.38261157</v>
      </c>
      <c r="H41" s="20" t="n">
        <v>5.62665581</v>
      </c>
      <c r="I41" s="18" t="n">
        <v>504.43452312</v>
      </c>
      <c r="J41" s="20" t="n">
        <v>4.6750372</v>
      </c>
      <c r="K41" s="18" t="n">
        <v>511.40666363</v>
      </c>
      <c r="L41" s="20" t="n">
        <v>4.02403119</v>
      </c>
      <c r="M41" s="18" t="n">
        <v>438.55310798</v>
      </c>
      <c r="N41" s="20" t="n">
        <v>9.115634030000001</v>
      </c>
      <c r="O41" s="18" t="s">
        <v>481</v>
      </c>
      <c r="P41" s="20" t="s">
        <v>481</v>
      </c>
      <c r="Q41" s="18" t="n">
        <v>394.70031876</v>
      </c>
      <c r="R41" s="20" t="n">
        <v>62.09586627</v>
      </c>
      <c r="S41" s="18" t="s">
        <v>481</v>
      </c>
      <c r="T41" s="20" t="s">
        <v>481</v>
      </c>
      <c r="U41" s="18" t="n">
        <v>399.06593966</v>
      </c>
      <c r="V41" s="20" t="n">
        <v>15.24069518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364.51643846</v>
      </c>
      <c r="F46" s="20" t="n">
        <v>6.43543989</v>
      </c>
      <c r="G46" s="18" t="n">
        <v>388.75034398</v>
      </c>
      <c r="H46" s="20" t="n">
        <v>6.71954034</v>
      </c>
      <c r="I46" s="18" t="n">
        <v>422.77533506</v>
      </c>
      <c r="J46" s="20" t="n">
        <v>4.50317625</v>
      </c>
      <c r="K46" s="18" t="n">
        <v>428.92994423</v>
      </c>
      <c r="L46" s="20" t="n">
        <v>5.25579105</v>
      </c>
      <c r="M46" s="18" t="n">
        <v>350.24140933</v>
      </c>
      <c r="N46" s="20" t="n">
        <v>4.9033133</v>
      </c>
      <c r="O46" s="18" t="s">
        <v>481</v>
      </c>
      <c r="P46" s="20" t="s">
        <v>481</v>
      </c>
      <c r="Q46" s="18" t="s">
        <v>481</v>
      </c>
      <c r="R46" s="20" t="s">
        <v>481</v>
      </c>
      <c r="S46" s="18" t="s">
        <v>481</v>
      </c>
      <c r="T46" s="20" t="s">
        <v>481</v>
      </c>
      <c r="U46" s="18" t="n">
        <v>356.42706123</v>
      </c>
      <c r="V46" s="20" t="n">
        <v>7.39263721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534.53625482</v>
      </c>
      <c r="F48" s="20" t="n">
        <v>8.59948164</v>
      </c>
      <c r="G48" s="18" t="n">
        <v>576.9880895</v>
      </c>
      <c r="H48" s="20" t="n">
        <v>12.57305948</v>
      </c>
      <c r="I48" s="18" t="n">
        <v>571.21088289</v>
      </c>
      <c r="J48" s="20" t="n">
        <v>8.27998157</v>
      </c>
      <c r="K48" s="18" t="n">
        <v>569.96336256</v>
      </c>
      <c r="L48" s="20" t="n">
        <v>5.91936952</v>
      </c>
      <c r="M48" s="18" t="n">
        <v>530.0251022899999</v>
      </c>
      <c r="N48" s="20" t="n">
        <v>9.218625360000001</v>
      </c>
      <c r="O48" s="18" t="s">
        <v>481</v>
      </c>
      <c r="P48" s="20" t="s">
        <v>481</v>
      </c>
      <c r="Q48" s="18" t="s">
        <v>481</v>
      </c>
      <c r="R48" s="20" t="s">
        <v>481</v>
      </c>
      <c r="S48" s="18" t="s">
        <v>481</v>
      </c>
      <c r="T48" s="20" t="s">
        <v>481</v>
      </c>
      <c r="U48" s="18" t="n">
        <v>486.78430805</v>
      </c>
      <c r="V48" s="20" t="n">
        <v>29.30739894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391.64077396</v>
      </c>
      <c r="F61" s="20" t="n">
        <v>7.47768084</v>
      </c>
      <c r="G61" s="18" t="n">
        <v>405.5622783</v>
      </c>
      <c r="H61" s="20" t="n">
        <v>6.57935642</v>
      </c>
      <c r="I61" s="18" t="n">
        <v>446.54202396</v>
      </c>
      <c r="J61" s="20" t="n">
        <v>5.1645469</v>
      </c>
      <c r="K61" s="18" t="n">
        <v>475.23352689</v>
      </c>
      <c r="L61" s="20" t="n">
        <v>2.82162616</v>
      </c>
      <c r="M61" s="18" t="n">
        <v>352.1133783</v>
      </c>
      <c r="N61" s="20" t="n">
        <v>9.36685625</v>
      </c>
      <c r="O61" s="18" t="s">
        <v>481</v>
      </c>
      <c r="P61" s="20" t="s">
        <v>481</v>
      </c>
      <c r="Q61" s="18" t="s">
        <v>481</v>
      </c>
      <c r="R61" s="20" t="s">
        <v>481</v>
      </c>
      <c r="S61" s="18" t="s">
        <v>481</v>
      </c>
      <c r="T61" s="20" t="s">
        <v>481</v>
      </c>
      <c r="U61" s="18" t="n">
        <v>354.2001064</v>
      </c>
      <c r="V61" s="20" t="n">
        <v>13.65216158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380.84347333</v>
      </c>
      <c r="F67" s="20" t="n">
        <v>5.14991684</v>
      </c>
      <c r="G67" s="18" t="n">
        <v>400.69518045</v>
      </c>
      <c r="H67" s="20" t="n">
        <v>4.83633284</v>
      </c>
      <c r="I67" s="18" t="n">
        <v>418.4619217</v>
      </c>
      <c r="J67" s="20" t="n">
        <v>3.75830885</v>
      </c>
      <c r="K67" s="18" t="n">
        <v>453.20171625</v>
      </c>
      <c r="L67" s="20" t="n">
        <v>4.10114748</v>
      </c>
      <c r="M67" s="18" t="n">
        <v>373.97828694</v>
      </c>
      <c r="N67" s="20" t="n">
        <v>9.74984386</v>
      </c>
      <c r="O67" s="18" t="s">
        <v>481</v>
      </c>
      <c r="P67" s="20" t="s">
        <v>481</v>
      </c>
      <c r="Q67" s="18" t="s">
        <v>481</v>
      </c>
      <c r="R67" s="20" t="s">
        <v>481</v>
      </c>
      <c r="S67" s="18" t="s">
        <v>481</v>
      </c>
      <c r="T67" s="20" t="s">
        <v>481</v>
      </c>
      <c r="U67" s="18" t="n">
        <v>328.50665952</v>
      </c>
      <c r="V67" s="20" t="n">
        <v>9.789593119999999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498.67912759</v>
      </c>
      <c r="F70" s="20" t="n">
        <v>5.57012638</v>
      </c>
      <c r="G70" s="18" t="n">
        <v>503.26053303</v>
      </c>
      <c r="H70" s="20" t="n">
        <v>4.4908259</v>
      </c>
      <c r="I70" s="18" t="n">
        <v>522.63672543</v>
      </c>
      <c r="J70" s="20" t="n">
        <v>4.09732937</v>
      </c>
      <c r="K70" s="18" t="n">
        <v>531.1462953400001</v>
      </c>
      <c r="L70" s="20" t="n">
        <v>3.97550663</v>
      </c>
      <c r="M70" s="18" t="n">
        <v>466.97627023</v>
      </c>
      <c r="N70" s="20" t="n">
        <v>9.217355270000001</v>
      </c>
      <c r="O70" s="18" t="s">
        <v>481</v>
      </c>
      <c r="P70" s="20" t="s">
        <v>481</v>
      </c>
      <c r="Q70" s="18" t="s">
        <v>481</v>
      </c>
      <c r="R70" s="20" t="s">
        <v>481</v>
      </c>
      <c r="S70" s="18" t="s">
        <v>481</v>
      </c>
      <c r="T70" s="20" t="s">
        <v>481</v>
      </c>
      <c r="U70" s="18" t="n">
        <v>447.48521606</v>
      </c>
      <c r="V70" s="20" t="n">
        <v>10.16380374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798</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460.93270143</v>
      </c>
      <c r="F7" s="20" t="n">
        <v>6.50869095</v>
      </c>
      <c r="G7" s="18" t="n">
        <v>504.06102983</v>
      </c>
      <c r="H7" s="20" t="n">
        <v>3.50235461</v>
      </c>
      <c r="I7" s="18" t="n">
        <v>524.92355187</v>
      </c>
      <c r="J7" s="20" t="n">
        <v>2.92130517</v>
      </c>
      <c r="K7" s="18" t="n">
        <v>527.50675683</v>
      </c>
      <c r="L7" s="20" t="n">
        <v>2.31218571</v>
      </c>
      <c r="M7" s="18" t="n">
        <v>442.83242745</v>
      </c>
      <c r="N7" s="20" t="n">
        <v>4.10655619</v>
      </c>
      <c r="O7" s="18" t="s">
        <v>481</v>
      </c>
      <c r="P7" s="20" t="s">
        <v>481</v>
      </c>
      <c r="Q7" s="18" t="s">
        <v>481</v>
      </c>
      <c r="R7" s="20" t="s">
        <v>481</v>
      </c>
      <c r="S7" s="18" t="s">
        <v>481</v>
      </c>
      <c r="T7" s="20" t="s">
        <v>481</v>
      </c>
      <c r="U7" s="18" t="n">
        <v>440.02590381</v>
      </c>
      <c r="V7" s="20" t="n">
        <v>7.53431234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534.91191876</v>
      </c>
      <c r="F9" s="20" t="n">
        <v>7.46258001</v>
      </c>
      <c r="G9" s="18" t="n">
        <v>573.0730952500001</v>
      </c>
      <c r="H9" s="20" t="n">
        <v>4.225455</v>
      </c>
      <c r="I9" s="18" t="n">
        <v>578.88503813</v>
      </c>
      <c r="J9" s="20" t="n">
        <v>3.26976636</v>
      </c>
      <c r="K9" s="18" t="n">
        <v>543.78363122</v>
      </c>
      <c r="L9" s="20" t="n">
        <v>4.94423954</v>
      </c>
      <c r="M9" s="18" t="n">
        <v>428.37595021</v>
      </c>
      <c r="N9" s="20" t="n">
        <v>7.43283911</v>
      </c>
      <c r="O9" s="18" t="s">
        <v>481</v>
      </c>
      <c r="P9" s="20" t="s">
        <v>481</v>
      </c>
      <c r="Q9" s="18" t="n">
        <v>363.74174124</v>
      </c>
      <c r="R9" s="20" t="n">
        <v>33.3778787</v>
      </c>
      <c r="S9" s="18" t="s">
        <v>481</v>
      </c>
      <c r="T9" s="20" t="s">
        <v>481</v>
      </c>
      <c r="U9" s="18" t="n">
        <v>457.04145595</v>
      </c>
      <c r="V9" s="20" t="n">
        <v>9.09383001</v>
      </c>
    </row>
    <row r="10" spans="1:22">
      <c r="A10" s="15" t="s">
        <v>485</v>
      </c>
      <c r="B10" s="17" t="n">
        <v>13082</v>
      </c>
      <c r="C10" s="18">
        <f>(334.0/B10*100)</f>
        <v/>
      </c>
      <c r="D10" s="19" t="n">
        <v>12748</v>
      </c>
      <c r="E10" s="18" t="n">
        <v>500.07511168</v>
      </c>
      <c r="F10" s="20" t="n">
        <v>9.80174238</v>
      </c>
      <c r="G10" s="18" t="n">
        <v>515.7859284899999</v>
      </c>
      <c r="H10" s="20" t="n">
        <v>6.08698614</v>
      </c>
      <c r="I10" s="18" t="n">
        <v>549.6031543399999</v>
      </c>
      <c r="J10" s="20" t="n">
        <v>5.33144984</v>
      </c>
      <c r="K10" s="18" t="n">
        <v>559.56127686</v>
      </c>
      <c r="L10" s="20" t="n">
        <v>5.13943944</v>
      </c>
      <c r="M10" s="18" t="n">
        <v>465.45588109</v>
      </c>
      <c r="N10" s="20" t="n">
        <v>9.676067339999999</v>
      </c>
      <c r="O10" s="18" t="s">
        <v>481</v>
      </c>
      <c r="P10" s="20" t="s">
        <v>481</v>
      </c>
      <c r="Q10" s="18" t="s">
        <v>481</v>
      </c>
      <c r="R10" s="20" t="s">
        <v>481</v>
      </c>
      <c r="S10" s="18" t="s">
        <v>481</v>
      </c>
      <c r="T10" s="20" t="s">
        <v>481</v>
      </c>
      <c r="U10" s="18" t="n">
        <v>468.70604035</v>
      </c>
      <c r="V10" s="20" t="n">
        <v>14.7794853</v>
      </c>
    </row>
    <row r="11" spans="1:22">
      <c r="A11" s="15" t="s">
        <v>486</v>
      </c>
      <c r="B11" s="17" t="n">
        <v>7053</v>
      </c>
      <c r="C11" s="18">
        <f>(107.0/B11*100)</f>
        <v/>
      </c>
      <c r="D11" s="19" t="n">
        <v>6946</v>
      </c>
      <c r="E11" s="18" t="n">
        <v>377.7438021</v>
      </c>
      <c r="F11" s="20" t="n">
        <v>7.57415177</v>
      </c>
      <c r="G11" s="18" t="n">
        <v>399.27293817</v>
      </c>
      <c r="H11" s="20" t="n">
        <v>7.54413159</v>
      </c>
      <c r="I11" s="18" t="n">
        <v>439.77862515</v>
      </c>
      <c r="J11" s="20" t="n">
        <v>4.6480831</v>
      </c>
      <c r="K11" s="18" t="n">
        <v>460.45830309</v>
      </c>
      <c r="L11" s="20" t="n">
        <v>4.15309015</v>
      </c>
      <c r="M11" s="18" t="n">
        <v>398.4130612</v>
      </c>
      <c r="N11" s="20" t="n">
        <v>6.13425548</v>
      </c>
      <c r="O11" s="18" t="s">
        <v>481</v>
      </c>
      <c r="P11" s="20" t="s">
        <v>481</v>
      </c>
      <c r="Q11" s="18" t="s">
        <v>481</v>
      </c>
      <c r="R11" s="20" t="s">
        <v>481</v>
      </c>
      <c r="S11" s="18" t="s">
        <v>481</v>
      </c>
      <c r="T11" s="20" t="s">
        <v>481</v>
      </c>
      <c r="U11" s="18" t="n">
        <v>366.9723246</v>
      </c>
      <c r="V11" s="20" t="n">
        <v>11.1427077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454.33380639</v>
      </c>
      <c r="F23" s="20" t="n">
        <v>6.83036846</v>
      </c>
      <c r="G23" s="18" t="n">
        <v>471.85299719</v>
      </c>
      <c r="H23" s="20" t="n">
        <v>4.74127294</v>
      </c>
      <c r="I23" s="18" t="n">
        <v>498.21264467</v>
      </c>
      <c r="J23" s="20" t="n">
        <v>3.564094</v>
      </c>
      <c r="K23" s="18" t="n">
        <v>495.66020263</v>
      </c>
      <c r="L23" s="20" t="n">
        <v>3.69229839</v>
      </c>
      <c r="M23" s="18" t="n">
        <v>451.72045622</v>
      </c>
      <c r="N23" s="20" t="n">
        <v>6.55553678</v>
      </c>
      <c r="O23" s="18" t="s">
        <v>481</v>
      </c>
      <c r="P23" s="20" t="s">
        <v>481</v>
      </c>
      <c r="Q23" s="18" t="s">
        <v>481</v>
      </c>
      <c r="R23" s="20" t="s">
        <v>481</v>
      </c>
      <c r="S23" s="18" t="s">
        <v>481</v>
      </c>
      <c r="T23" s="20" t="s">
        <v>481</v>
      </c>
      <c r="U23" s="18" t="n">
        <v>426.52097793</v>
      </c>
      <c r="V23" s="20" t="n">
        <v>12.36024679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417.08121222</v>
      </c>
      <c r="F29" s="20" t="n">
        <v>13.06141577</v>
      </c>
      <c r="G29" s="18" t="n">
        <v>472.2695825</v>
      </c>
      <c r="H29" s="20" t="n">
        <v>7.64764494</v>
      </c>
      <c r="I29" s="18" t="n">
        <v>512.56886194</v>
      </c>
      <c r="J29" s="20" t="n">
        <v>4.29434947</v>
      </c>
      <c r="K29" s="18" t="n">
        <v>536.07958604</v>
      </c>
      <c r="L29" s="20" t="n">
        <v>3.68431115</v>
      </c>
      <c r="M29" s="18" t="n">
        <v>516.6036689699999</v>
      </c>
      <c r="N29" s="20" t="n">
        <v>7.45309137</v>
      </c>
      <c r="O29" s="18" t="s">
        <v>481</v>
      </c>
      <c r="P29" s="20" t="s">
        <v>481</v>
      </c>
      <c r="Q29" s="18" t="n">
        <v>312.41250141</v>
      </c>
      <c r="R29" s="20" t="n">
        <v>62.61666854</v>
      </c>
      <c r="S29" s="18" t="s">
        <v>481</v>
      </c>
      <c r="T29" s="20" t="s">
        <v>481</v>
      </c>
      <c r="U29" s="18" t="n">
        <v>460.99812928</v>
      </c>
      <c r="V29" s="20" t="n">
        <v>14.06197277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436.06765701</v>
      </c>
      <c r="F32" s="20" t="n">
        <v>6.66689893</v>
      </c>
      <c r="G32" s="18" t="n">
        <v>472.55454188</v>
      </c>
      <c r="H32" s="20" t="n">
        <v>5.17611019</v>
      </c>
      <c r="I32" s="18" t="n">
        <v>492.36417191</v>
      </c>
      <c r="J32" s="20" t="n">
        <v>3.85883099</v>
      </c>
      <c r="K32" s="18" t="n">
        <v>504.28716561</v>
      </c>
      <c r="L32" s="20" t="n">
        <v>4.19407874</v>
      </c>
      <c r="M32" s="18" t="n">
        <v>380.38332696</v>
      </c>
      <c r="N32" s="20" t="n">
        <v>15.24330447</v>
      </c>
      <c r="O32" s="18" t="s">
        <v>481</v>
      </c>
      <c r="P32" s="20" t="s">
        <v>481</v>
      </c>
      <c r="Q32" s="18" t="s">
        <v>481</v>
      </c>
      <c r="R32" s="20" t="s">
        <v>481</v>
      </c>
      <c r="S32" s="18" t="s">
        <v>481</v>
      </c>
      <c r="T32" s="20" t="s">
        <v>481</v>
      </c>
      <c r="U32" s="18" t="n">
        <v>411.63521073</v>
      </c>
      <c r="V32" s="20" t="n">
        <v>16.16367568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383.217647</v>
      </c>
      <c r="F34" s="20" t="n">
        <v>7.84983042</v>
      </c>
      <c r="G34" s="18" t="n">
        <v>418.66537038</v>
      </c>
      <c r="H34" s="20" t="n">
        <v>8.801775109999999</v>
      </c>
      <c r="I34" s="18" t="n">
        <v>463.14376755</v>
      </c>
      <c r="J34" s="20" t="n">
        <v>4.6945847</v>
      </c>
      <c r="K34" s="18" t="n">
        <v>468.21394137</v>
      </c>
      <c r="L34" s="20" t="n">
        <v>4.96593352</v>
      </c>
      <c r="M34" s="18" t="n">
        <v>401.86232339</v>
      </c>
      <c r="N34" s="20" t="n">
        <v>16.21855775</v>
      </c>
      <c r="O34" s="18" t="s">
        <v>481</v>
      </c>
      <c r="P34" s="20" t="s">
        <v>481</v>
      </c>
      <c r="Q34" s="18" t="n">
        <v>425.79595373</v>
      </c>
      <c r="R34" s="20" t="n">
        <v>68.66277131</v>
      </c>
      <c r="S34" s="18" t="s">
        <v>481</v>
      </c>
      <c r="T34" s="20" t="s">
        <v>481</v>
      </c>
      <c r="U34" s="18" t="n">
        <v>360.25212345</v>
      </c>
      <c r="V34" s="20" t="n">
        <v>13.58264863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419.44337839</v>
      </c>
      <c r="F36" s="20" t="n">
        <v>7.64700049</v>
      </c>
      <c r="G36" s="18" t="n">
        <v>453.43019444</v>
      </c>
      <c r="H36" s="20" t="n">
        <v>6.6331634</v>
      </c>
      <c r="I36" s="18" t="n">
        <v>477.59104218</v>
      </c>
      <c r="J36" s="20" t="n">
        <v>4.07199474</v>
      </c>
      <c r="K36" s="18" t="n">
        <v>483.63217129</v>
      </c>
      <c r="L36" s="20" t="n">
        <v>3.772364</v>
      </c>
      <c r="M36" s="18" t="n">
        <v>456.0384197</v>
      </c>
      <c r="N36" s="20" t="n">
        <v>5.45663556</v>
      </c>
      <c r="O36" s="18" t="s">
        <v>481</v>
      </c>
      <c r="P36" s="20" t="s">
        <v>481</v>
      </c>
      <c r="Q36" s="18" t="s">
        <v>481</v>
      </c>
      <c r="R36" s="20" t="s">
        <v>481</v>
      </c>
      <c r="S36" s="18" t="s">
        <v>481</v>
      </c>
      <c r="T36" s="20" t="s">
        <v>481</v>
      </c>
      <c r="U36" s="18" t="n">
        <v>402.99327455</v>
      </c>
      <c r="V36" s="20" t="n">
        <v>11.17717512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449.59142657</v>
      </c>
      <c r="F41" s="20" t="n">
        <v>5.90874856</v>
      </c>
      <c r="G41" s="18" t="n">
        <v>465.91530257</v>
      </c>
      <c r="H41" s="20" t="n">
        <v>5.64298539</v>
      </c>
      <c r="I41" s="18" t="n">
        <v>502.3657797</v>
      </c>
      <c r="J41" s="20" t="n">
        <v>4.70257167</v>
      </c>
      <c r="K41" s="18" t="n">
        <v>516.4390363700001</v>
      </c>
      <c r="L41" s="20" t="n">
        <v>4.55651811</v>
      </c>
      <c r="M41" s="18" t="n">
        <v>438.55310798</v>
      </c>
      <c r="N41" s="20" t="n">
        <v>9.115634030000001</v>
      </c>
      <c r="O41" s="18" t="s">
        <v>481</v>
      </c>
      <c r="P41" s="20" t="s">
        <v>481</v>
      </c>
      <c r="Q41" s="18" t="n">
        <v>394.70031876</v>
      </c>
      <c r="R41" s="20" t="n">
        <v>62.09586627</v>
      </c>
      <c r="S41" s="18" t="s">
        <v>481</v>
      </c>
      <c r="T41" s="20" t="s">
        <v>481</v>
      </c>
      <c r="U41" s="18" t="n">
        <v>418.96913676</v>
      </c>
      <c r="V41" s="20" t="n">
        <v>12.84337192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374.08579357</v>
      </c>
      <c r="F46" s="20" t="n">
        <v>7.30948763</v>
      </c>
      <c r="G46" s="18" t="n">
        <v>401.81075297</v>
      </c>
      <c r="H46" s="20" t="n">
        <v>6.18850975</v>
      </c>
      <c r="I46" s="18" t="n">
        <v>418.14022184</v>
      </c>
      <c r="J46" s="20" t="n">
        <v>5.25502931</v>
      </c>
      <c r="K46" s="18" t="n">
        <v>430.17864762</v>
      </c>
      <c r="L46" s="20" t="n">
        <v>5.02271052</v>
      </c>
      <c r="M46" s="18" t="n">
        <v>350.24140933</v>
      </c>
      <c r="N46" s="20" t="n">
        <v>4.9033133</v>
      </c>
      <c r="O46" s="18" t="s">
        <v>481</v>
      </c>
      <c r="P46" s="20" t="s">
        <v>481</v>
      </c>
      <c r="Q46" s="18" t="s">
        <v>481</v>
      </c>
      <c r="R46" s="20" t="s">
        <v>481</v>
      </c>
      <c r="S46" s="18" t="s">
        <v>481</v>
      </c>
      <c r="T46" s="20" t="s">
        <v>481</v>
      </c>
      <c r="U46" s="18" t="n">
        <v>358.23980589</v>
      </c>
      <c r="V46" s="20" t="n">
        <v>7.42250962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529.80367614</v>
      </c>
      <c r="F48" s="20" t="n">
        <v>11.62339681</v>
      </c>
      <c r="G48" s="18" t="n">
        <v>543.8425589</v>
      </c>
      <c r="H48" s="20" t="n">
        <v>9.61312837</v>
      </c>
      <c r="I48" s="18" t="n">
        <v>555.70100842</v>
      </c>
      <c r="J48" s="20" t="n">
        <v>7.01752687</v>
      </c>
      <c r="K48" s="18" t="n">
        <v>584.71871162</v>
      </c>
      <c r="L48" s="20" t="n">
        <v>6.67639828</v>
      </c>
      <c r="M48" s="18" t="n">
        <v>530.0251022899999</v>
      </c>
      <c r="N48" s="20" t="n">
        <v>9.218625360000001</v>
      </c>
      <c r="O48" s="18" t="s">
        <v>481</v>
      </c>
      <c r="P48" s="20" t="s">
        <v>481</v>
      </c>
      <c r="Q48" s="18" t="s">
        <v>481</v>
      </c>
      <c r="R48" s="20" t="s">
        <v>481</v>
      </c>
      <c r="S48" s="18" t="s">
        <v>481</v>
      </c>
      <c r="T48" s="20" t="s">
        <v>481</v>
      </c>
      <c r="U48" s="18" t="n">
        <v>485.55104088</v>
      </c>
      <c r="V48" s="20" t="n">
        <v>23.66965562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403.04097184</v>
      </c>
      <c r="F61" s="20" t="n">
        <v>6.39368422</v>
      </c>
      <c r="G61" s="18" t="n">
        <v>416.14043742</v>
      </c>
      <c r="H61" s="20" t="n">
        <v>6.02401726</v>
      </c>
      <c r="I61" s="18" t="n">
        <v>448.35146371</v>
      </c>
      <c r="J61" s="20" t="n">
        <v>4.22799649</v>
      </c>
      <c r="K61" s="18" t="n">
        <v>480.85211176</v>
      </c>
      <c r="L61" s="20" t="n">
        <v>2.88895238</v>
      </c>
      <c r="M61" s="18" t="n">
        <v>352.1133783</v>
      </c>
      <c r="N61" s="20" t="n">
        <v>9.36685625</v>
      </c>
      <c r="O61" s="18" t="s">
        <v>481</v>
      </c>
      <c r="P61" s="20" t="s">
        <v>481</v>
      </c>
      <c r="Q61" s="18" t="s">
        <v>481</v>
      </c>
      <c r="R61" s="20" t="s">
        <v>481</v>
      </c>
      <c r="S61" s="18" t="s">
        <v>481</v>
      </c>
      <c r="T61" s="20" t="s">
        <v>481</v>
      </c>
      <c r="U61" s="18" t="n">
        <v>372.99483461</v>
      </c>
      <c r="V61" s="20" t="n">
        <v>11.16431703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377.32870286</v>
      </c>
      <c r="F67" s="20" t="n">
        <v>4.5511679</v>
      </c>
      <c r="G67" s="18" t="n">
        <v>409.92001595</v>
      </c>
      <c r="H67" s="20" t="n">
        <v>4.25762731</v>
      </c>
      <c r="I67" s="18" t="n">
        <v>424.47659332</v>
      </c>
      <c r="J67" s="20" t="n">
        <v>4.21943655</v>
      </c>
      <c r="K67" s="18" t="n">
        <v>458.92070896</v>
      </c>
      <c r="L67" s="20" t="n">
        <v>4.81015726</v>
      </c>
      <c r="M67" s="18" t="n">
        <v>373.97828694</v>
      </c>
      <c r="N67" s="20" t="n">
        <v>9.74984386</v>
      </c>
      <c r="O67" s="18" t="s">
        <v>481</v>
      </c>
      <c r="P67" s="20" t="s">
        <v>481</v>
      </c>
      <c r="Q67" s="18" t="s">
        <v>481</v>
      </c>
      <c r="R67" s="20" t="s">
        <v>481</v>
      </c>
      <c r="S67" s="18" t="s">
        <v>481</v>
      </c>
      <c r="T67" s="20" t="s">
        <v>481</v>
      </c>
      <c r="U67" s="18" t="n">
        <v>324.9502762</v>
      </c>
      <c r="V67" s="20" t="n">
        <v>7.54162537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507.70090022</v>
      </c>
      <c r="F70" s="20" t="n">
        <v>4.74392429</v>
      </c>
      <c r="G70" s="18" t="n">
        <v>515.4668824399999</v>
      </c>
      <c r="H70" s="20" t="n">
        <v>4.62371823</v>
      </c>
      <c r="I70" s="18" t="n">
        <v>521.8038327</v>
      </c>
      <c r="J70" s="20" t="n">
        <v>4.07482792</v>
      </c>
      <c r="K70" s="18" t="n">
        <v>528.65947253</v>
      </c>
      <c r="L70" s="20" t="n">
        <v>5.55515381</v>
      </c>
      <c r="M70" s="18" t="n">
        <v>466.97627023</v>
      </c>
      <c r="N70" s="20" t="n">
        <v>9.217355270000001</v>
      </c>
      <c r="O70" s="18" t="s">
        <v>481</v>
      </c>
      <c r="P70" s="20" t="s">
        <v>481</v>
      </c>
      <c r="Q70" s="18" t="s">
        <v>481</v>
      </c>
      <c r="R70" s="20" t="s">
        <v>481</v>
      </c>
      <c r="S70" s="18" t="s">
        <v>481</v>
      </c>
      <c r="T70" s="20" t="s">
        <v>481</v>
      </c>
      <c r="U70" s="18" t="n">
        <v>451.75608669</v>
      </c>
      <c r="V70" s="20" t="n">
        <v>10.26444067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799</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523.73212283</v>
      </c>
      <c r="F7" s="20" t="n">
        <v>3.76297242</v>
      </c>
      <c r="G7" s="18" t="n">
        <v>525.06731925</v>
      </c>
      <c r="H7" s="20" t="n">
        <v>2.78518366</v>
      </c>
      <c r="I7" s="18" t="n">
        <v>513.16376737</v>
      </c>
      <c r="J7" s="20" t="n">
        <v>2.93477364</v>
      </c>
      <c r="K7" s="18" t="n">
        <v>504.82419395</v>
      </c>
      <c r="L7" s="20" t="n">
        <v>4.16029113</v>
      </c>
      <c r="M7" s="18" t="n">
        <v>442.83242745</v>
      </c>
      <c r="N7" s="20" t="n">
        <v>4.10655619</v>
      </c>
      <c r="O7" s="18" t="s">
        <v>481</v>
      </c>
      <c r="P7" s="20" t="s">
        <v>481</v>
      </c>
      <c r="Q7" s="18" t="s">
        <v>481</v>
      </c>
      <c r="R7" s="20" t="s">
        <v>481</v>
      </c>
      <c r="S7" s="18" t="s">
        <v>481</v>
      </c>
      <c r="T7" s="20" t="s">
        <v>481</v>
      </c>
      <c r="U7" s="18" t="n">
        <v>434.87128706</v>
      </c>
      <c r="V7" s="20" t="n">
        <v>7.63739804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533.98959688</v>
      </c>
      <c r="F9" s="20" t="n">
        <v>6.80193686</v>
      </c>
      <c r="G9" s="18" t="n">
        <v>572.1167227</v>
      </c>
      <c r="H9" s="20" t="n">
        <v>5.18134103</v>
      </c>
      <c r="I9" s="18" t="n">
        <v>576.8013726200001</v>
      </c>
      <c r="J9" s="20" t="n">
        <v>3.56532227</v>
      </c>
      <c r="K9" s="18" t="n">
        <v>551.45839032</v>
      </c>
      <c r="L9" s="20" t="n">
        <v>4.25382352</v>
      </c>
      <c r="M9" s="18" t="n">
        <v>428.37595021</v>
      </c>
      <c r="N9" s="20" t="n">
        <v>7.43283911</v>
      </c>
      <c r="O9" s="18" t="s">
        <v>481</v>
      </c>
      <c r="P9" s="20" t="s">
        <v>481</v>
      </c>
      <c r="Q9" s="18" t="n">
        <v>363.74174124</v>
      </c>
      <c r="R9" s="20" t="n">
        <v>33.3778787</v>
      </c>
      <c r="S9" s="18" t="s">
        <v>481</v>
      </c>
      <c r="T9" s="20" t="s">
        <v>481</v>
      </c>
      <c r="U9" s="18" t="n">
        <v>462.36600416</v>
      </c>
      <c r="V9" s="20" t="n">
        <v>10.03650561</v>
      </c>
    </row>
    <row r="10" spans="1:22">
      <c r="A10" s="15" t="s">
        <v>485</v>
      </c>
      <c r="B10" s="17" t="n">
        <v>13082</v>
      </c>
      <c r="C10" s="18">
        <f>(334.0/B10*100)</f>
        <v/>
      </c>
      <c r="D10" s="19" t="n">
        <v>12748</v>
      </c>
      <c r="E10" s="18" t="n">
        <v>546.36590029</v>
      </c>
      <c r="F10" s="20" t="n">
        <v>5.96349464</v>
      </c>
      <c r="G10" s="18" t="n">
        <v>545.72029232</v>
      </c>
      <c r="H10" s="20" t="n">
        <v>5.01228441</v>
      </c>
      <c r="I10" s="18" t="n">
        <v>539.04528398</v>
      </c>
      <c r="J10" s="20" t="n">
        <v>5.64382028</v>
      </c>
      <c r="K10" s="18" t="n">
        <v>533.69251171</v>
      </c>
      <c r="L10" s="20" t="n">
        <v>8.8291293</v>
      </c>
      <c r="M10" s="18" t="n">
        <v>465.45588109</v>
      </c>
      <c r="N10" s="20" t="n">
        <v>9.676067339999999</v>
      </c>
      <c r="O10" s="18" t="s">
        <v>481</v>
      </c>
      <c r="P10" s="20" t="s">
        <v>481</v>
      </c>
      <c r="Q10" s="18" t="s">
        <v>481</v>
      </c>
      <c r="R10" s="20" t="s">
        <v>481</v>
      </c>
      <c r="S10" s="18" t="s">
        <v>481</v>
      </c>
      <c r="T10" s="20" t="s">
        <v>481</v>
      </c>
      <c r="U10" s="18" t="n">
        <v>451.02835633</v>
      </c>
      <c r="V10" s="20" t="n">
        <v>15.61825736</v>
      </c>
    </row>
    <row r="11" spans="1:22">
      <c r="A11" s="15" t="s">
        <v>486</v>
      </c>
      <c r="B11" s="17" t="n">
        <v>7053</v>
      </c>
      <c r="C11" s="18">
        <f>(107.0/B11*100)</f>
        <v/>
      </c>
      <c r="D11" s="19" t="n">
        <v>6946</v>
      </c>
      <c r="E11" s="18" t="n">
        <v>426.4399882</v>
      </c>
      <c r="F11" s="20" t="n">
        <v>5.41279809</v>
      </c>
      <c r="G11" s="18" t="n">
        <v>447.03150171</v>
      </c>
      <c r="H11" s="20" t="n">
        <v>4.85989827</v>
      </c>
      <c r="I11" s="18" t="n">
        <v>443.8796769</v>
      </c>
      <c r="J11" s="20" t="n">
        <v>5.18563312</v>
      </c>
      <c r="K11" s="18" t="n">
        <v>445.67848128</v>
      </c>
      <c r="L11" s="20" t="n">
        <v>5.17692732</v>
      </c>
      <c r="M11" s="18" t="n">
        <v>398.4130612</v>
      </c>
      <c r="N11" s="20" t="n">
        <v>6.13425548</v>
      </c>
      <c r="O11" s="18" t="s">
        <v>481</v>
      </c>
      <c r="P11" s="20" t="s">
        <v>481</v>
      </c>
      <c r="Q11" s="18" t="s">
        <v>481</v>
      </c>
      <c r="R11" s="20" t="s">
        <v>481</v>
      </c>
      <c r="S11" s="18" t="s">
        <v>481</v>
      </c>
      <c r="T11" s="20" t="s">
        <v>481</v>
      </c>
      <c r="U11" s="18" t="n">
        <v>357.60964632</v>
      </c>
      <c r="V11" s="20" t="n">
        <v>11.69719321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476.64777333</v>
      </c>
      <c r="F23" s="20" t="n">
        <v>5.50257131</v>
      </c>
      <c r="G23" s="18" t="n">
        <v>483.76300039</v>
      </c>
      <c r="H23" s="20" t="n">
        <v>4.14412072</v>
      </c>
      <c r="I23" s="18" t="n">
        <v>488.67556764</v>
      </c>
      <c r="J23" s="20" t="n">
        <v>3.47881655</v>
      </c>
      <c r="K23" s="18" t="n">
        <v>507.96485995</v>
      </c>
      <c r="L23" s="20" t="n">
        <v>4.05854836</v>
      </c>
      <c r="M23" s="18" t="n">
        <v>451.72045622</v>
      </c>
      <c r="N23" s="20" t="n">
        <v>6.55553678</v>
      </c>
      <c r="O23" s="18" t="s">
        <v>481</v>
      </c>
      <c r="P23" s="20" t="s">
        <v>481</v>
      </c>
      <c r="Q23" s="18" t="s">
        <v>481</v>
      </c>
      <c r="R23" s="20" t="s">
        <v>481</v>
      </c>
      <c r="S23" s="18" t="s">
        <v>481</v>
      </c>
      <c r="T23" s="20" t="s">
        <v>481</v>
      </c>
      <c r="U23" s="18" t="n">
        <v>416.05692918</v>
      </c>
      <c r="V23" s="20" t="n">
        <v>12.0493933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501.9051112</v>
      </c>
      <c r="F29" s="20" t="n">
        <v>7.93830371</v>
      </c>
      <c r="G29" s="18" t="n">
        <v>531.0538943400001</v>
      </c>
      <c r="H29" s="20" t="n">
        <v>4.42982629</v>
      </c>
      <c r="I29" s="18" t="n">
        <v>519.25163148</v>
      </c>
      <c r="J29" s="20" t="n">
        <v>4.23535587</v>
      </c>
      <c r="K29" s="18" t="n">
        <v>496.38839996</v>
      </c>
      <c r="L29" s="20" t="n">
        <v>5.43676339</v>
      </c>
      <c r="M29" s="18" t="n">
        <v>516.6036689699999</v>
      </c>
      <c r="N29" s="20" t="n">
        <v>7.45309137</v>
      </c>
      <c r="O29" s="18" t="s">
        <v>481</v>
      </c>
      <c r="P29" s="20" t="s">
        <v>481</v>
      </c>
      <c r="Q29" s="18" t="n">
        <v>312.41250141</v>
      </c>
      <c r="R29" s="20" t="n">
        <v>62.61666854</v>
      </c>
      <c r="S29" s="18" t="s">
        <v>481</v>
      </c>
      <c r="T29" s="20" t="s">
        <v>481</v>
      </c>
      <c r="U29" s="18" t="n">
        <v>449.0106737</v>
      </c>
      <c r="V29" s="20" t="n">
        <v>14.38515025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471.10513392</v>
      </c>
      <c r="F32" s="20" t="n">
        <v>5.36219818</v>
      </c>
      <c r="G32" s="18" t="n">
        <v>491.64499125</v>
      </c>
      <c r="H32" s="20" t="n">
        <v>4.1408953</v>
      </c>
      <c r="I32" s="18" t="n">
        <v>497.03139466</v>
      </c>
      <c r="J32" s="20" t="n">
        <v>3.6795182</v>
      </c>
      <c r="K32" s="18" t="n">
        <v>480.36788849</v>
      </c>
      <c r="L32" s="20" t="n">
        <v>5.19641351</v>
      </c>
      <c r="M32" s="18" t="n">
        <v>380.38332696</v>
      </c>
      <c r="N32" s="20" t="n">
        <v>15.24330447</v>
      </c>
      <c r="O32" s="18" t="s">
        <v>481</v>
      </c>
      <c r="P32" s="20" t="s">
        <v>481</v>
      </c>
      <c r="Q32" s="18" t="s">
        <v>481</v>
      </c>
      <c r="R32" s="20" t="s">
        <v>481</v>
      </c>
      <c r="S32" s="18" t="s">
        <v>481</v>
      </c>
      <c r="T32" s="20" t="s">
        <v>481</v>
      </c>
      <c r="U32" s="18" t="n">
        <v>420.81857763</v>
      </c>
      <c r="V32" s="20" t="n">
        <v>19.84945312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441.02113059</v>
      </c>
      <c r="F34" s="20" t="n">
        <v>5.78523465</v>
      </c>
      <c r="G34" s="18" t="n">
        <v>469.78714695</v>
      </c>
      <c r="H34" s="20" t="n">
        <v>5.7965635</v>
      </c>
      <c r="I34" s="18" t="n">
        <v>463.21870596</v>
      </c>
      <c r="J34" s="20" t="n">
        <v>4.81656828</v>
      </c>
      <c r="K34" s="18" t="n">
        <v>423.59861266</v>
      </c>
      <c r="L34" s="20" t="n">
        <v>6.2492304</v>
      </c>
      <c r="M34" s="18" t="n">
        <v>401.86232339</v>
      </c>
      <c r="N34" s="20" t="n">
        <v>16.21855775</v>
      </c>
      <c r="O34" s="18" t="s">
        <v>481</v>
      </c>
      <c r="P34" s="20" t="s">
        <v>481</v>
      </c>
      <c r="Q34" s="18" t="n">
        <v>425.79595373</v>
      </c>
      <c r="R34" s="20" t="n">
        <v>68.66277131</v>
      </c>
      <c r="S34" s="18" t="s">
        <v>481</v>
      </c>
      <c r="T34" s="20" t="s">
        <v>481</v>
      </c>
      <c r="U34" s="18" t="n">
        <v>348.2094771</v>
      </c>
      <c r="V34" s="20" t="n">
        <v>13.78878462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469.675779</v>
      </c>
      <c r="F36" s="20" t="n">
        <v>5.34996261</v>
      </c>
      <c r="G36" s="18" t="n">
        <v>479.12398684</v>
      </c>
      <c r="H36" s="20" t="n">
        <v>4.43221858</v>
      </c>
      <c r="I36" s="18" t="n">
        <v>481.71678427</v>
      </c>
      <c r="J36" s="20" t="n">
        <v>4.21184707</v>
      </c>
      <c r="K36" s="18" t="n">
        <v>456.36366142</v>
      </c>
      <c r="L36" s="20" t="n">
        <v>5.85267894</v>
      </c>
      <c r="M36" s="18" t="n">
        <v>456.0384197</v>
      </c>
      <c r="N36" s="20" t="n">
        <v>5.45663556</v>
      </c>
      <c r="O36" s="18" t="s">
        <v>481</v>
      </c>
      <c r="P36" s="20" t="s">
        <v>481</v>
      </c>
      <c r="Q36" s="18" t="s">
        <v>481</v>
      </c>
      <c r="R36" s="20" t="s">
        <v>481</v>
      </c>
      <c r="S36" s="18" t="s">
        <v>481</v>
      </c>
      <c r="T36" s="20" t="s">
        <v>481</v>
      </c>
      <c r="U36" s="18" t="n">
        <v>388.48581184</v>
      </c>
      <c r="V36" s="20" t="n">
        <v>11.08824443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490.45207522</v>
      </c>
      <c r="F41" s="20" t="n">
        <v>4.90559969</v>
      </c>
      <c r="G41" s="18" t="n">
        <v>499.37337194</v>
      </c>
      <c r="H41" s="20" t="n">
        <v>4.57576922</v>
      </c>
      <c r="I41" s="18" t="n">
        <v>493.93175782</v>
      </c>
      <c r="J41" s="20" t="n">
        <v>4.43865155</v>
      </c>
      <c r="K41" s="18" t="n">
        <v>498.92046481</v>
      </c>
      <c r="L41" s="20" t="n">
        <v>6.19099673</v>
      </c>
      <c r="M41" s="18" t="n">
        <v>438.55310798</v>
      </c>
      <c r="N41" s="20" t="n">
        <v>9.115634030000001</v>
      </c>
      <c r="O41" s="18" t="s">
        <v>481</v>
      </c>
      <c r="P41" s="20" t="s">
        <v>481</v>
      </c>
      <c r="Q41" s="18" t="n">
        <v>394.70031876</v>
      </c>
      <c r="R41" s="20" t="n">
        <v>62.09586627</v>
      </c>
      <c r="S41" s="18" t="s">
        <v>481</v>
      </c>
      <c r="T41" s="20" t="s">
        <v>481</v>
      </c>
      <c r="U41" s="18" t="n">
        <v>403.95675388</v>
      </c>
      <c r="V41" s="20" t="n">
        <v>12.89130807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408.34715679</v>
      </c>
      <c r="F46" s="20" t="n">
        <v>4.90263381</v>
      </c>
      <c r="G46" s="18" t="n">
        <v>424.02739553</v>
      </c>
      <c r="H46" s="20" t="n">
        <v>5.16088104</v>
      </c>
      <c r="I46" s="18" t="n">
        <v>415.35707109</v>
      </c>
      <c r="J46" s="20" t="n">
        <v>5.8493311</v>
      </c>
      <c r="K46" s="18" t="n">
        <v>399.20369558</v>
      </c>
      <c r="L46" s="20" t="n">
        <v>8.49250277</v>
      </c>
      <c r="M46" s="18" t="n">
        <v>350.24140933</v>
      </c>
      <c r="N46" s="20" t="n">
        <v>4.9033133</v>
      </c>
      <c r="O46" s="18" t="s">
        <v>481</v>
      </c>
      <c r="P46" s="20" t="s">
        <v>481</v>
      </c>
      <c r="Q46" s="18" t="s">
        <v>481</v>
      </c>
      <c r="R46" s="20" t="s">
        <v>481</v>
      </c>
      <c r="S46" s="18" t="s">
        <v>481</v>
      </c>
      <c r="T46" s="20" t="s">
        <v>481</v>
      </c>
      <c r="U46" s="18" t="n">
        <v>357.66335698</v>
      </c>
      <c r="V46" s="20" t="n">
        <v>7.42836036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585.85895065</v>
      </c>
      <c r="F48" s="20" t="n">
        <v>8.833841850000001</v>
      </c>
      <c r="G48" s="18" t="n">
        <v>598.29120334</v>
      </c>
      <c r="H48" s="20" t="n">
        <v>7.63956627</v>
      </c>
      <c r="I48" s="18" t="n">
        <v>559.4911710600001</v>
      </c>
      <c r="J48" s="20" t="n">
        <v>6.70359408</v>
      </c>
      <c r="K48" s="18" t="n">
        <v>549.77912844</v>
      </c>
      <c r="L48" s="20" t="n">
        <v>7.7094433</v>
      </c>
      <c r="M48" s="18" t="n">
        <v>530.0251022899999</v>
      </c>
      <c r="N48" s="20" t="n">
        <v>9.218625360000001</v>
      </c>
      <c r="O48" s="18" t="s">
        <v>481</v>
      </c>
      <c r="P48" s="20" t="s">
        <v>481</v>
      </c>
      <c r="Q48" s="18" t="s">
        <v>481</v>
      </c>
      <c r="R48" s="20" t="s">
        <v>481</v>
      </c>
      <c r="S48" s="18" t="s">
        <v>481</v>
      </c>
      <c r="T48" s="20" t="s">
        <v>481</v>
      </c>
      <c r="U48" s="18" t="n">
        <v>479.86470847</v>
      </c>
      <c r="V48" s="20" t="n">
        <v>18.01280942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456.3737378</v>
      </c>
      <c r="F61" s="20" t="n">
        <v>4.3841437</v>
      </c>
      <c r="G61" s="18" t="n">
        <v>466.89235672</v>
      </c>
      <c r="H61" s="20" t="n">
        <v>3.77032212</v>
      </c>
      <c r="I61" s="18" t="n">
        <v>457.09949806</v>
      </c>
      <c r="J61" s="20" t="n">
        <v>4.32211419</v>
      </c>
      <c r="K61" s="18" t="n">
        <v>436.98007583</v>
      </c>
      <c r="L61" s="20" t="n">
        <v>5.97011574</v>
      </c>
      <c r="M61" s="18" t="n">
        <v>352.1133783</v>
      </c>
      <c r="N61" s="20" t="n">
        <v>9.36685625</v>
      </c>
      <c r="O61" s="18" t="s">
        <v>481</v>
      </c>
      <c r="P61" s="20" t="s">
        <v>481</v>
      </c>
      <c r="Q61" s="18" t="s">
        <v>481</v>
      </c>
      <c r="R61" s="20" t="s">
        <v>481</v>
      </c>
      <c r="S61" s="18" t="s">
        <v>481</v>
      </c>
      <c r="T61" s="20" t="s">
        <v>481</v>
      </c>
      <c r="U61" s="18" t="n">
        <v>351.48222097</v>
      </c>
      <c r="V61" s="20" t="n">
        <v>14.03051355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404.41697658</v>
      </c>
      <c r="F67" s="20" t="n">
        <v>4.18448625</v>
      </c>
      <c r="G67" s="18" t="n">
        <v>427.69843228</v>
      </c>
      <c r="H67" s="20" t="n">
        <v>3.85781704</v>
      </c>
      <c r="I67" s="18" t="n">
        <v>422.06994128</v>
      </c>
      <c r="J67" s="20" t="n">
        <v>4.00873439</v>
      </c>
      <c r="K67" s="18" t="n">
        <v>425.14975831</v>
      </c>
      <c r="L67" s="20" t="n">
        <v>6.99540913</v>
      </c>
      <c r="M67" s="18" t="n">
        <v>373.97828694</v>
      </c>
      <c r="N67" s="20" t="n">
        <v>9.74984386</v>
      </c>
      <c r="O67" s="18" t="s">
        <v>481</v>
      </c>
      <c r="P67" s="20" t="s">
        <v>481</v>
      </c>
      <c r="Q67" s="18" t="s">
        <v>481</v>
      </c>
      <c r="R67" s="20" t="s">
        <v>481</v>
      </c>
      <c r="S67" s="18" t="s">
        <v>481</v>
      </c>
      <c r="T67" s="20" t="s">
        <v>481</v>
      </c>
      <c r="U67" s="18" t="n">
        <v>322.43254788</v>
      </c>
      <c r="V67" s="20" t="n">
        <v>7.82528395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515.70464293</v>
      </c>
      <c r="F70" s="20" t="n">
        <v>4.16484664</v>
      </c>
      <c r="G70" s="18" t="n">
        <v>521.6994236100001</v>
      </c>
      <c r="H70" s="20" t="n">
        <v>4.08563005</v>
      </c>
      <c r="I70" s="18" t="n">
        <v>520.4340608700001</v>
      </c>
      <c r="J70" s="20" t="n">
        <v>5.33313126</v>
      </c>
      <c r="K70" s="18" t="n">
        <v>512.04819441</v>
      </c>
      <c r="L70" s="20" t="n">
        <v>9.61949778</v>
      </c>
      <c r="M70" s="18" t="n">
        <v>466.97627023</v>
      </c>
      <c r="N70" s="20" t="n">
        <v>9.217355270000001</v>
      </c>
      <c r="O70" s="18" t="s">
        <v>481</v>
      </c>
      <c r="P70" s="20" t="s">
        <v>481</v>
      </c>
      <c r="Q70" s="18" t="s">
        <v>481</v>
      </c>
      <c r="R70" s="20" t="s">
        <v>481</v>
      </c>
      <c r="S70" s="18" t="s">
        <v>481</v>
      </c>
      <c r="T70" s="20" t="s">
        <v>481</v>
      </c>
      <c r="U70" s="18" t="n">
        <v>454.29598695</v>
      </c>
      <c r="V70" s="20" t="n">
        <v>9.775715249999999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800</v>
      </c>
    </row>
    <row customHeight="1" ht="30" r="4" spans="1:22">
      <c r="A4" s="6" t="n"/>
      <c r="B4" s="7" t="s">
        <v>462</v>
      </c>
      <c r="C4" s="7" t="s">
        <v>463</v>
      </c>
      <c r="D4" s="8" t="s">
        <v>462</v>
      </c>
      <c r="E4" s="9" t="s">
        <v>790</v>
      </c>
      <c r="F4" s="10" t="n"/>
      <c r="G4" s="9" t="s">
        <v>791</v>
      </c>
      <c r="H4" s="10" t="n"/>
      <c r="I4" s="9" t="s">
        <v>792</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478.83170992</v>
      </c>
      <c r="F7" s="20" t="n">
        <v>5.23851035</v>
      </c>
      <c r="G7" s="18" t="n">
        <v>516.72587632</v>
      </c>
      <c r="H7" s="20" t="n">
        <v>2.8989668</v>
      </c>
      <c r="I7" s="18" t="n">
        <v>532.4505777099999</v>
      </c>
      <c r="J7" s="20" t="n">
        <v>2.62883291</v>
      </c>
      <c r="K7" s="18" t="n">
        <v>507.78421871</v>
      </c>
      <c r="L7" s="20" t="n">
        <v>3.28668215</v>
      </c>
      <c r="M7" s="18" t="n">
        <v>442.83242745</v>
      </c>
      <c r="N7" s="20" t="n">
        <v>4.10655619</v>
      </c>
      <c r="O7" s="18" t="s">
        <v>481</v>
      </c>
      <c r="P7" s="20" t="s">
        <v>481</v>
      </c>
      <c r="Q7" s="18" t="s">
        <v>481</v>
      </c>
      <c r="R7" s="20" t="s">
        <v>481</v>
      </c>
      <c r="S7" s="18" t="s">
        <v>481</v>
      </c>
      <c r="T7" s="20" t="s">
        <v>481</v>
      </c>
      <c r="U7" s="18" t="n">
        <v>431.83634561</v>
      </c>
      <c r="V7" s="20" t="n">
        <v>7.90855958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(108.0/B9*100)</f>
        <v/>
      </c>
      <c r="D9" s="19" t="n">
        <v>5567</v>
      </c>
      <c r="E9" s="18" t="n">
        <v>480.18167891</v>
      </c>
      <c r="F9" s="20" t="n">
        <v>10.41740331</v>
      </c>
      <c r="G9" s="18" t="n">
        <v>533.28499942</v>
      </c>
      <c r="H9" s="20" t="n">
        <v>6.30133068</v>
      </c>
      <c r="I9" s="18" t="n">
        <v>573.50357148</v>
      </c>
      <c r="J9" s="20" t="n">
        <v>3.46215139</v>
      </c>
      <c r="K9" s="18" t="n">
        <v>571.5452368700001</v>
      </c>
      <c r="L9" s="20" t="n">
        <v>3.53418852</v>
      </c>
      <c r="M9" s="18" t="n">
        <v>428.37595021</v>
      </c>
      <c r="N9" s="20" t="n">
        <v>7.43283911</v>
      </c>
      <c r="O9" s="18" t="s">
        <v>481</v>
      </c>
      <c r="P9" s="20" t="s">
        <v>481</v>
      </c>
      <c r="Q9" s="18" t="n">
        <v>363.74174124</v>
      </c>
      <c r="R9" s="20" t="n">
        <v>33.3778787</v>
      </c>
      <c r="S9" s="18" t="s">
        <v>481</v>
      </c>
      <c r="T9" s="20" t="s">
        <v>481</v>
      </c>
      <c r="U9" s="18" t="n">
        <v>460.13305731</v>
      </c>
      <c r="V9" s="20" t="n">
        <v>9.931154749999999</v>
      </c>
    </row>
    <row r="10" spans="1:22">
      <c r="A10" s="15" t="s">
        <v>485</v>
      </c>
      <c r="B10" s="17" t="n">
        <v>13082</v>
      </c>
      <c r="C10" s="18">
        <f>(334.0/B10*100)</f>
        <v/>
      </c>
      <c r="D10" s="19" t="n">
        <v>12748</v>
      </c>
      <c r="E10" s="18" t="n">
        <v>514.34966074</v>
      </c>
      <c r="F10" s="20" t="n">
        <v>7.77180663</v>
      </c>
      <c r="G10" s="18" t="n">
        <v>535.57863359</v>
      </c>
      <c r="H10" s="20" t="n">
        <v>6.02307453</v>
      </c>
      <c r="I10" s="18" t="n">
        <v>557.58479756</v>
      </c>
      <c r="J10" s="20" t="n">
        <v>5.06579162</v>
      </c>
      <c r="K10" s="18" t="n">
        <v>542.70051572</v>
      </c>
      <c r="L10" s="20" t="n">
        <v>6.18002786</v>
      </c>
      <c r="M10" s="18" t="n">
        <v>465.45588109</v>
      </c>
      <c r="N10" s="20" t="n">
        <v>9.676067339999999</v>
      </c>
      <c r="O10" s="18" t="s">
        <v>481</v>
      </c>
      <c r="P10" s="20" t="s">
        <v>481</v>
      </c>
      <c r="Q10" s="18" t="s">
        <v>481</v>
      </c>
      <c r="R10" s="20" t="s">
        <v>481</v>
      </c>
      <c r="S10" s="18" t="s">
        <v>481</v>
      </c>
      <c r="T10" s="20" t="s">
        <v>481</v>
      </c>
      <c r="U10" s="18" t="n">
        <v>448.7643322</v>
      </c>
      <c r="V10" s="20" t="n">
        <v>14.77961774</v>
      </c>
    </row>
    <row r="11" spans="1:22">
      <c r="A11" s="15" t="s">
        <v>486</v>
      </c>
      <c r="B11" s="17" t="n">
        <v>7053</v>
      </c>
      <c r="C11" s="18">
        <f>(107.0/B11*100)</f>
        <v/>
      </c>
      <c r="D11" s="19" t="n">
        <v>6946</v>
      </c>
      <c r="E11" s="18" t="n">
        <v>385.28401908</v>
      </c>
      <c r="F11" s="20" t="n">
        <v>6.7409389</v>
      </c>
      <c r="G11" s="18" t="n">
        <v>418.40583026</v>
      </c>
      <c r="H11" s="20" t="n">
        <v>6.28569003</v>
      </c>
      <c r="I11" s="18" t="n">
        <v>446.46089458</v>
      </c>
      <c r="J11" s="20" t="n">
        <v>4.12962998</v>
      </c>
      <c r="K11" s="18" t="n">
        <v>462.96900199</v>
      </c>
      <c r="L11" s="20" t="n">
        <v>5.01128708</v>
      </c>
      <c r="M11" s="18" t="n">
        <v>398.4130612</v>
      </c>
      <c r="N11" s="20" t="n">
        <v>6.13425548</v>
      </c>
      <c r="O11" s="18" t="s">
        <v>481</v>
      </c>
      <c r="P11" s="20" t="s">
        <v>481</v>
      </c>
      <c r="Q11" s="18" t="s">
        <v>481</v>
      </c>
      <c r="R11" s="20" t="s">
        <v>481</v>
      </c>
      <c r="S11" s="18" t="s">
        <v>481</v>
      </c>
      <c r="T11" s="20" t="s">
        <v>481</v>
      </c>
      <c r="U11" s="18" t="n">
        <v>357.5708732</v>
      </c>
      <c r="V11" s="20" t="n">
        <v>10.36373743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(235.0/B23*100)</f>
        <v/>
      </c>
      <c r="D23" s="19" t="n">
        <v>11348</v>
      </c>
      <c r="E23" s="18" t="n">
        <v>445.34946252</v>
      </c>
      <c r="F23" s="20" t="n">
        <v>9.75433145</v>
      </c>
      <c r="G23" s="18" t="n">
        <v>449.16150605</v>
      </c>
      <c r="H23" s="20" t="n">
        <v>5.62775521</v>
      </c>
      <c r="I23" s="18" t="n">
        <v>486.07216556</v>
      </c>
      <c r="J23" s="20" t="n">
        <v>4.26951319</v>
      </c>
      <c r="K23" s="18" t="n">
        <v>502.64475301</v>
      </c>
      <c r="L23" s="20" t="n">
        <v>3.29715813</v>
      </c>
      <c r="M23" s="18" t="n">
        <v>451.72045622</v>
      </c>
      <c r="N23" s="20" t="n">
        <v>6.55553678</v>
      </c>
      <c r="O23" s="18" t="s">
        <v>481</v>
      </c>
      <c r="P23" s="20" t="s">
        <v>481</v>
      </c>
      <c r="Q23" s="18" t="s">
        <v>481</v>
      </c>
      <c r="R23" s="20" t="s">
        <v>481</v>
      </c>
      <c r="S23" s="18" t="s">
        <v>481</v>
      </c>
      <c r="T23" s="20" t="s">
        <v>481</v>
      </c>
      <c r="U23" s="18" t="n">
        <v>414.53235992</v>
      </c>
      <c r="V23" s="20" t="n">
        <v>11.29071429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450.44907646</v>
      </c>
      <c r="F29" s="20" t="n">
        <v>12.2918365</v>
      </c>
      <c r="G29" s="18" t="n">
        <v>483.95010559</v>
      </c>
      <c r="H29" s="20" t="n">
        <v>8.05030459</v>
      </c>
      <c r="I29" s="18" t="n">
        <v>515.27423537</v>
      </c>
      <c r="J29" s="20" t="n">
        <v>4.53890182</v>
      </c>
      <c r="K29" s="18" t="n">
        <v>531.73151796</v>
      </c>
      <c r="L29" s="20" t="n">
        <v>3.60938925</v>
      </c>
      <c r="M29" s="18" t="n">
        <v>516.6036689699999</v>
      </c>
      <c r="N29" s="20" t="n">
        <v>7.45309137</v>
      </c>
      <c r="O29" s="18" t="s">
        <v>481</v>
      </c>
      <c r="P29" s="20" t="s">
        <v>481</v>
      </c>
      <c r="Q29" s="18" t="n">
        <v>312.41250141</v>
      </c>
      <c r="R29" s="20" t="n">
        <v>62.61666854</v>
      </c>
      <c r="S29" s="18" t="s">
        <v>481</v>
      </c>
      <c r="T29" s="20" t="s">
        <v>481</v>
      </c>
      <c r="U29" s="18" t="n">
        <v>448.41798759</v>
      </c>
      <c r="V29" s="20" t="n">
        <v>14.52261799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429.65072774</v>
      </c>
      <c r="F32" s="20" t="n">
        <v>8.400911049999999</v>
      </c>
      <c r="G32" s="18" t="n">
        <v>457.06247</v>
      </c>
      <c r="H32" s="20" t="n">
        <v>6.29945771</v>
      </c>
      <c r="I32" s="18" t="n">
        <v>489.87076216</v>
      </c>
      <c r="J32" s="20" t="n">
        <v>4.06001353</v>
      </c>
      <c r="K32" s="18" t="n">
        <v>502.75860906</v>
      </c>
      <c r="L32" s="20" t="n">
        <v>3.63889941</v>
      </c>
      <c r="M32" s="18" t="n">
        <v>380.38332696</v>
      </c>
      <c r="N32" s="20" t="n">
        <v>15.24330447</v>
      </c>
      <c r="O32" s="18" t="s">
        <v>481</v>
      </c>
      <c r="P32" s="20" t="s">
        <v>481</v>
      </c>
      <c r="Q32" s="18" t="s">
        <v>481</v>
      </c>
      <c r="R32" s="20" t="s">
        <v>481</v>
      </c>
      <c r="S32" s="18" t="s">
        <v>481</v>
      </c>
      <c r="T32" s="20" t="s">
        <v>481</v>
      </c>
      <c r="U32" s="18" t="n">
        <v>395.76219356</v>
      </c>
      <c r="V32" s="20" t="n">
        <v>18.14853142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(67.0/B34*100)</f>
        <v/>
      </c>
      <c r="D34" s="19" t="n">
        <v>6283</v>
      </c>
      <c r="E34" s="18" t="n">
        <v>389.29277049</v>
      </c>
      <c r="F34" s="20" t="n">
        <v>7.76742812</v>
      </c>
      <c r="G34" s="18" t="n">
        <v>406.15176222</v>
      </c>
      <c r="H34" s="20" t="n">
        <v>8.153482540000001</v>
      </c>
      <c r="I34" s="18" t="n">
        <v>458.19108567</v>
      </c>
      <c r="J34" s="20" t="n">
        <v>5.58633896</v>
      </c>
      <c r="K34" s="18" t="n">
        <v>469.48292674</v>
      </c>
      <c r="L34" s="20" t="n">
        <v>4.46465795</v>
      </c>
      <c r="M34" s="18" t="n">
        <v>401.86232339</v>
      </c>
      <c r="N34" s="20" t="n">
        <v>16.21855775</v>
      </c>
      <c r="O34" s="18" t="s">
        <v>481</v>
      </c>
      <c r="P34" s="20" t="s">
        <v>481</v>
      </c>
      <c r="Q34" s="18" t="n">
        <v>425.79595373</v>
      </c>
      <c r="R34" s="20" t="n">
        <v>68.66277131</v>
      </c>
      <c r="S34" s="18" t="s">
        <v>481</v>
      </c>
      <c r="T34" s="20" t="s">
        <v>481</v>
      </c>
      <c r="U34" s="18" t="n">
        <v>339.61025123</v>
      </c>
      <c r="V34" s="20" t="n">
        <v>13.74198881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(42.0/B36*100)</f>
        <v/>
      </c>
      <c r="D36" s="19" t="n">
        <v>6694</v>
      </c>
      <c r="E36" s="18" t="n">
        <v>436.35625414</v>
      </c>
      <c r="F36" s="20" t="n">
        <v>8.128621730000001</v>
      </c>
      <c r="G36" s="18" t="n">
        <v>467.21777157</v>
      </c>
      <c r="H36" s="20" t="n">
        <v>4.96444291</v>
      </c>
      <c r="I36" s="18" t="n">
        <v>482.52805783</v>
      </c>
      <c r="J36" s="20" t="n">
        <v>4.29762974</v>
      </c>
      <c r="K36" s="18" t="n">
        <v>475.92066116</v>
      </c>
      <c r="L36" s="20" t="n">
        <v>4.2169764</v>
      </c>
      <c r="M36" s="18" t="n">
        <v>456.0384197</v>
      </c>
      <c r="N36" s="20" t="n">
        <v>5.45663556</v>
      </c>
      <c r="O36" s="18" t="s">
        <v>481</v>
      </c>
      <c r="P36" s="20" t="s">
        <v>481</v>
      </c>
      <c r="Q36" s="18" t="s">
        <v>481</v>
      </c>
      <c r="R36" s="20" t="s">
        <v>481</v>
      </c>
      <c r="S36" s="18" t="s">
        <v>481</v>
      </c>
      <c r="T36" s="20" t="s">
        <v>481</v>
      </c>
      <c r="U36" s="18" t="n">
        <v>376.59801725</v>
      </c>
      <c r="V36" s="20" t="n">
        <v>13.34100072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(47.0/B41*100)</f>
        <v/>
      </c>
      <c r="D41" s="19" t="n">
        <v>5665</v>
      </c>
      <c r="E41" s="18" t="n">
        <v>474.16493901</v>
      </c>
      <c r="F41" s="20" t="n">
        <v>5.11493109</v>
      </c>
      <c r="G41" s="18" t="n">
        <v>495.05746396</v>
      </c>
      <c r="H41" s="20" t="n">
        <v>5.12509229</v>
      </c>
      <c r="I41" s="18" t="n">
        <v>505.37448253</v>
      </c>
      <c r="J41" s="20" t="n">
        <v>4.15609449</v>
      </c>
      <c r="K41" s="18" t="n">
        <v>493.86984043</v>
      </c>
      <c r="L41" s="20" t="n">
        <v>4.96162893</v>
      </c>
      <c r="M41" s="18" t="n">
        <v>438.55310798</v>
      </c>
      <c r="N41" s="20" t="n">
        <v>9.115634030000001</v>
      </c>
      <c r="O41" s="18" t="s">
        <v>481</v>
      </c>
      <c r="P41" s="20" t="s">
        <v>481</v>
      </c>
      <c r="Q41" s="18" t="n">
        <v>394.70031876</v>
      </c>
      <c r="R41" s="20" t="n">
        <v>62.09586627</v>
      </c>
      <c r="S41" s="18" t="s">
        <v>481</v>
      </c>
      <c r="T41" s="20" t="s">
        <v>481</v>
      </c>
      <c r="U41" s="18" t="n">
        <v>419.59874289</v>
      </c>
      <c r="V41" s="20" t="n">
        <v>13.78624603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(1857.0/B46*100)</f>
        <v/>
      </c>
      <c r="D46" s="19" t="n">
        <v>21284</v>
      </c>
      <c r="E46" s="18" t="n">
        <v>376.21950417</v>
      </c>
      <c r="F46" s="20" t="n">
        <v>5.65885053</v>
      </c>
      <c r="G46" s="18" t="n">
        <v>413.90887262</v>
      </c>
      <c r="H46" s="20" t="n">
        <v>5.16083798</v>
      </c>
      <c r="I46" s="18" t="n">
        <v>426.26575273</v>
      </c>
      <c r="J46" s="20" t="n">
        <v>5.24028143</v>
      </c>
      <c r="K46" s="18" t="n">
        <v>423.51158109</v>
      </c>
      <c r="L46" s="20" t="n">
        <v>6.72261119</v>
      </c>
      <c r="M46" s="18" t="n">
        <v>350.24140933</v>
      </c>
      <c r="N46" s="20" t="n">
        <v>4.9033133</v>
      </c>
      <c r="O46" s="18" t="s">
        <v>481</v>
      </c>
      <c r="P46" s="20" t="s">
        <v>481</v>
      </c>
      <c r="Q46" s="18" t="s">
        <v>481</v>
      </c>
      <c r="R46" s="20" t="s">
        <v>481</v>
      </c>
      <c r="S46" s="18" t="s">
        <v>481</v>
      </c>
      <c r="T46" s="20" t="s">
        <v>481</v>
      </c>
      <c r="U46" s="18" t="n">
        <v>355.20782375</v>
      </c>
      <c r="V46" s="20" t="n">
        <v>7.24884542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528.1244414499999</v>
      </c>
      <c r="F48" s="20" t="n">
        <v>10.03141038</v>
      </c>
      <c r="G48" s="18" t="n">
        <v>566.00194547</v>
      </c>
      <c r="H48" s="20" t="n">
        <v>8.42274441</v>
      </c>
      <c r="I48" s="18" t="n">
        <v>558.62654443</v>
      </c>
      <c r="J48" s="20" t="n">
        <v>7.62682377</v>
      </c>
      <c r="K48" s="18" t="n">
        <v>583.87490266</v>
      </c>
      <c r="L48" s="20" t="n">
        <v>6.50709542</v>
      </c>
      <c r="M48" s="18" t="n">
        <v>530.0251022899999</v>
      </c>
      <c r="N48" s="20" t="n">
        <v>9.218625360000001</v>
      </c>
      <c r="O48" s="18" t="s">
        <v>481</v>
      </c>
      <c r="P48" s="20" t="s">
        <v>481</v>
      </c>
      <c r="Q48" s="18" t="s">
        <v>481</v>
      </c>
      <c r="R48" s="20" t="s">
        <v>481</v>
      </c>
      <c r="S48" s="18" t="s">
        <v>481</v>
      </c>
      <c r="T48" s="20" t="s">
        <v>481</v>
      </c>
      <c r="U48" s="18" t="n">
        <v>474.31452781</v>
      </c>
      <c r="V48" s="20" t="n">
        <v>22.53847058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(150.0/B61*100)</f>
        <v/>
      </c>
      <c r="D61" s="19" t="n">
        <v>6375</v>
      </c>
      <c r="E61" s="18" t="n">
        <v>415.94624358</v>
      </c>
      <c r="F61" s="20" t="n">
        <v>5.98678947</v>
      </c>
      <c r="G61" s="18" t="n">
        <v>444.15993784</v>
      </c>
      <c r="H61" s="20" t="n">
        <v>5.23224385</v>
      </c>
      <c r="I61" s="18" t="n">
        <v>463.74219856</v>
      </c>
      <c r="J61" s="20" t="n">
        <v>3.77210091</v>
      </c>
      <c r="K61" s="18" t="n">
        <v>472.06011102</v>
      </c>
      <c r="L61" s="20" t="n">
        <v>3.60922425</v>
      </c>
      <c r="M61" s="18" t="n">
        <v>352.1133783</v>
      </c>
      <c r="N61" s="20" t="n">
        <v>9.36685625</v>
      </c>
      <c r="O61" s="18" t="s">
        <v>481</v>
      </c>
      <c r="P61" s="20" t="s">
        <v>481</v>
      </c>
      <c r="Q61" s="18" t="s">
        <v>481</v>
      </c>
      <c r="R61" s="20" t="s">
        <v>481</v>
      </c>
      <c r="S61" s="18" t="s">
        <v>481</v>
      </c>
      <c r="T61" s="20" t="s">
        <v>481</v>
      </c>
      <c r="U61" s="18" t="n">
        <v>358.62539839</v>
      </c>
      <c r="V61" s="20" t="n">
        <v>13.60070322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(480.0/B67*100)</f>
        <v/>
      </c>
      <c r="D67" s="19" t="n">
        <v>6491</v>
      </c>
      <c r="E67" s="18" t="n">
        <v>391.4410868</v>
      </c>
      <c r="F67" s="20" t="n">
        <v>3.95528194</v>
      </c>
      <c r="G67" s="18" t="n">
        <v>421.43797417</v>
      </c>
      <c r="H67" s="20" t="n">
        <v>3.77912438</v>
      </c>
      <c r="I67" s="18" t="n">
        <v>425.42730056</v>
      </c>
      <c r="J67" s="20" t="n">
        <v>4.65583145</v>
      </c>
      <c r="K67" s="18" t="n">
        <v>453.21076213</v>
      </c>
      <c r="L67" s="20" t="n">
        <v>7.36232137</v>
      </c>
      <c r="M67" s="18" t="n">
        <v>373.97828694</v>
      </c>
      <c r="N67" s="20" t="n">
        <v>9.74984386</v>
      </c>
      <c r="O67" s="18" t="s">
        <v>481</v>
      </c>
      <c r="P67" s="20" t="s">
        <v>481</v>
      </c>
      <c r="Q67" s="18" t="s">
        <v>481</v>
      </c>
      <c r="R67" s="20" t="s">
        <v>481</v>
      </c>
      <c r="S67" s="18" t="s">
        <v>481</v>
      </c>
      <c r="T67" s="20" t="s">
        <v>481</v>
      </c>
      <c r="U67" s="18" t="n">
        <v>321.16688988</v>
      </c>
      <c r="V67" s="20" t="n">
        <v>8.35731801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496.26413333</v>
      </c>
      <c r="F70" s="20" t="n">
        <v>4.85913195</v>
      </c>
      <c r="G70" s="18" t="n">
        <v>504.67600823</v>
      </c>
      <c r="H70" s="20" t="n">
        <v>4.31874793</v>
      </c>
      <c r="I70" s="18" t="n">
        <v>521.39618243</v>
      </c>
      <c r="J70" s="20" t="n">
        <v>4.03378428</v>
      </c>
      <c r="K70" s="18" t="n">
        <v>535.8823546900001</v>
      </c>
      <c r="L70" s="20" t="n">
        <v>4.54387752</v>
      </c>
      <c r="M70" s="18" t="n">
        <v>466.97627023</v>
      </c>
      <c r="N70" s="20" t="n">
        <v>9.217355270000001</v>
      </c>
      <c r="O70" s="18" t="s">
        <v>481</v>
      </c>
      <c r="P70" s="20" t="s">
        <v>481</v>
      </c>
      <c r="Q70" s="18" t="s">
        <v>481</v>
      </c>
      <c r="R70" s="20" t="s">
        <v>481</v>
      </c>
      <c r="S70" s="18" t="s">
        <v>481</v>
      </c>
      <c r="T70" s="20" t="s">
        <v>481</v>
      </c>
      <c r="U70" s="18" t="n">
        <v>452.3584021</v>
      </c>
      <c r="V70" s="20" t="n">
        <v>10.94695809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801</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524.1621487</v>
      </c>
      <c r="F7" s="20" t="n">
        <v>2.85892222</v>
      </c>
      <c r="G7" s="18" t="n">
        <v>519.6082730000001</v>
      </c>
      <c r="H7" s="20" t="n">
        <v>2.57298975</v>
      </c>
      <c r="I7" s="18" t="n">
        <v>504.39061856</v>
      </c>
      <c r="J7" s="20" t="n">
        <v>3.60513215</v>
      </c>
      <c r="K7" s="18" t="n">
        <v>494.85451518</v>
      </c>
      <c r="L7" s="20" t="n">
        <v>6.71979701</v>
      </c>
      <c r="M7" s="18" t="n">
        <v>442.83242745</v>
      </c>
      <c r="N7" s="20" t="n">
        <v>4.10655619</v>
      </c>
      <c r="O7" s="18" t="s">
        <v>481</v>
      </c>
      <c r="P7" s="20" t="s">
        <v>481</v>
      </c>
      <c r="Q7" s="18" t="s">
        <v>481</v>
      </c>
      <c r="R7" s="20" t="s">
        <v>481</v>
      </c>
      <c r="S7" s="18" t="s">
        <v>481</v>
      </c>
      <c r="T7" s="20" t="s">
        <v>481</v>
      </c>
      <c r="U7" s="18" t="n">
        <v>462.03789321</v>
      </c>
      <c r="V7" s="20" t="n">
        <v>10.43576547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(254.0/B9*100)</f>
        <v/>
      </c>
      <c r="D9" s="19" t="n">
        <v>5421</v>
      </c>
      <c r="E9" s="18" t="n">
        <v>540.08666969</v>
      </c>
      <c r="F9" s="20" t="n">
        <v>4.37251352</v>
      </c>
      <c r="G9" s="18" t="n">
        <v>572.27062561</v>
      </c>
      <c r="H9" s="20" t="n">
        <v>3.32675493</v>
      </c>
      <c r="I9" s="18" t="n">
        <v>572.57727544</v>
      </c>
      <c r="J9" s="20" t="n">
        <v>3.68465846</v>
      </c>
      <c r="K9" s="18" t="n">
        <v>560.4351729700001</v>
      </c>
      <c r="L9" s="20" t="n">
        <v>6.93825958</v>
      </c>
      <c r="M9" s="18" t="n">
        <v>428.37595021</v>
      </c>
      <c r="N9" s="20" t="n">
        <v>7.43283911</v>
      </c>
      <c r="O9" s="18" t="s">
        <v>481</v>
      </c>
      <c r="P9" s="20" t="s">
        <v>481</v>
      </c>
      <c r="Q9" s="18" t="s">
        <v>481</v>
      </c>
      <c r="R9" s="20" t="s">
        <v>481</v>
      </c>
      <c r="S9" s="18" t="s">
        <v>481</v>
      </c>
      <c r="T9" s="20" t="s">
        <v>481</v>
      </c>
      <c r="U9" s="18" t="n">
        <v>458.53930122</v>
      </c>
      <c r="V9" s="20" t="n">
        <v>12.05063747</v>
      </c>
    </row>
    <row r="10" spans="1:22">
      <c r="A10" s="15" t="s">
        <v>485</v>
      </c>
      <c r="B10" s="17" t="n">
        <v>13082</v>
      </c>
      <c r="C10" s="18">
        <f>(334.0/B10*100)</f>
        <v/>
      </c>
      <c r="D10" s="19" t="n">
        <v>12748</v>
      </c>
      <c r="E10" s="18" t="n">
        <v>541.52043509</v>
      </c>
      <c r="F10" s="20" t="n">
        <v>5.23141943</v>
      </c>
      <c r="G10" s="18" t="n">
        <v>545.8854973</v>
      </c>
      <c r="H10" s="20" t="n">
        <v>5.02668109</v>
      </c>
      <c r="I10" s="18" t="n">
        <v>537.3750735</v>
      </c>
      <c r="J10" s="20" t="n">
        <v>6.93697484</v>
      </c>
      <c r="K10" s="18" t="n">
        <v>539.41444997</v>
      </c>
      <c r="L10" s="20" t="n">
        <v>14.07814823</v>
      </c>
      <c r="M10" s="18" t="n">
        <v>465.45588109</v>
      </c>
      <c r="N10" s="20" t="n">
        <v>9.676067339999999</v>
      </c>
      <c r="O10" s="18" t="s">
        <v>481</v>
      </c>
      <c r="P10" s="20" t="s">
        <v>481</v>
      </c>
      <c r="Q10" s="18" t="s">
        <v>481</v>
      </c>
      <c r="R10" s="20" t="s">
        <v>481</v>
      </c>
      <c r="S10" s="18" t="s">
        <v>481</v>
      </c>
      <c r="T10" s="20" t="s">
        <v>481</v>
      </c>
      <c r="U10" s="18" t="n">
        <v>438.61700358</v>
      </c>
      <c r="V10" s="20" t="n">
        <v>19.05611242</v>
      </c>
    </row>
    <row r="11" spans="1:22">
      <c r="A11" s="15" t="s">
        <v>486</v>
      </c>
      <c r="B11" s="17" t="n">
        <v>7053</v>
      </c>
      <c r="C11" s="18">
        <f>(125.0/B11*100)</f>
        <v/>
      </c>
      <c r="D11" s="19" t="n">
        <v>6928</v>
      </c>
      <c r="E11" s="18" t="n">
        <v>431.70286138</v>
      </c>
      <c r="F11" s="20" t="n">
        <v>4.37765405</v>
      </c>
      <c r="G11" s="18" t="n">
        <v>451.33540281</v>
      </c>
      <c r="H11" s="20" t="n">
        <v>5.0055085</v>
      </c>
      <c r="I11" s="18" t="n">
        <v>437.79253322</v>
      </c>
      <c r="J11" s="20" t="n">
        <v>6.63577736</v>
      </c>
      <c r="K11" s="18" t="n">
        <v>441.01960663</v>
      </c>
      <c r="L11" s="20" t="n">
        <v>11.40708843</v>
      </c>
      <c r="M11" s="18" t="n">
        <v>398.4130612</v>
      </c>
      <c r="N11" s="20" t="n">
        <v>6.13425548</v>
      </c>
      <c r="O11" s="18" t="s">
        <v>481</v>
      </c>
      <c r="P11" s="20" t="s">
        <v>481</v>
      </c>
      <c r="Q11" s="18" t="s">
        <v>481</v>
      </c>
      <c r="R11" s="20" t="s">
        <v>481</v>
      </c>
      <c r="S11" s="18" t="s">
        <v>481</v>
      </c>
      <c r="T11" s="20" t="s">
        <v>481</v>
      </c>
      <c r="U11" s="18" t="n">
        <v>370.67248472</v>
      </c>
      <c r="V11" s="20" t="n">
        <v>13.60955493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(243.0/B23*100)</f>
        <v/>
      </c>
      <c r="D23" s="19" t="n">
        <v>11340</v>
      </c>
      <c r="E23" s="18" t="n">
        <v>475.01615944</v>
      </c>
      <c r="F23" s="20" t="n">
        <v>4.13224721</v>
      </c>
      <c r="G23" s="18" t="n">
        <v>495.46525722</v>
      </c>
      <c r="H23" s="20" t="n">
        <v>3.08820599</v>
      </c>
      <c r="I23" s="18" t="n">
        <v>496.24358976</v>
      </c>
      <c r="J23" s="20" t="n">
        <v>4.51331891</v>
      </c>
      <c r="K23" s="18" t="n">
        <v>490.65659434</v>
      </c>
      <c r="L23" s="20" t="n">
        <v>6.59012252</v>
      </c>
      <c r="M23" s="18" t="n">
        <v>451.72045622</v>
      </c>
      <c r="N23" s="20" t="n">
        <v>6.55553678</v>
      </c>
      <c r="O23" s="18" t="s">
        <v>481</v>
      </c>
      <c r="P23" s="20" t="s">
        <v>481</v>
      </c>
      <c r="Q23" s="18" t="s">
        <v>481</v>
      </c>
      <c r="R23" s="20" t="s">
        <v>481</v>
      </c>
      <c r="S23" s="18" t="s">
        <v>481</v>
      </c>
      <c r="T23" s="20" t="s">
        <v>481</v>
      </c>
      <c r="U23" s="18" t="n">
        <v>398.56145542</v>
      </c>
      <c r="V23" s="20" t="n">
        <v>15.83430244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494.25802928</v>
      </c>
      <c r="F29" s="20" t="n">
        <v>7.12215222</v>
      </c>
      <c r="G29" s="18" t="n">
        <v>513.27068846</v>
      </c>
      <c r="H29" s="20" t="n">
        <v>4.06458813</v>
      </c>
      <c r="I29" s="18" t="n">
        <v>514.3094715</v>
      </c>
      <c r="J29" s="20" t="n">
        <v>4.3056482</v>
      </c>
      <c r="K29" s="18" t="n">
        <v>513.80328201</v>
      </c>
      <c r="L29" s="20" t="n">
        <v>8.475885249999999</v>
      </c>
      <c r="M29" s="18" t="n">
        <v>516.6036689699999</v>
      </c>
      <c r="N29" s="20" t="n">
        <v>7.45309137</v>
      </c>
      <c r="O29" s="18" t="s">
        <v>481</v>
      </c>
      <c r="P29" s="20" t="s">
        <v>481</v>
      </c>
      <c r="Q29" s="18" t="s">
        <v>481</v>
      </c>
      <c r="R29" s="20" t="s">
        <v>481</v>
      </c>
      <c r="S29" s="18" t="s">
        <v>481</v>
      </c>
      <c r="T29" s="20" t="s">
        <v>481</v>
      </c>
      <c r="U29" s="18" t="n">
        <v>400.55361481</v>
      </c>
      <c r="V29" s="20" t="n">
        <v>23.23582058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470.87552526</v>
      </c>
      <c r="F32" s="20" t="n">
        <v>3.99383358</v>
      </c>
      <c r="G32" s="18" t="n">
        <v>494.67709212</v>
      </c>
      <c r="H32" s="20" t="n">
        <v>4.29427475</v>
      </c>
      <c r="I32" s="18" t="n">
        <v>494.35601343</v>
      </c>
      <c r="J32" s="20" t="n">
        <v>4.09676098</v>
      </c>
      <c r="K32" s="18" t="n">
        <v>493.95212523</v>
      </c>
      <c r="L32" s="20" t="n">
        <v>6.98184391</v>
      </c>
      <c r="M32" s="18" t="n">
        <v>380.38332696</v>
      </c>
      <c r="N32" s="20" t="n">
        <v>15.24330447</v>
      </c>
      <c r="O32" s="18" t="s">
        <v>481</v>
      </c>
      <c r="P32" s="20" t="s">
        <v>481</v>
      </c>
      <c r="Q32" s="18" t="s">
        <v>481</v>
      </c>
      <c r="R32" s="20" t="s">
        <v>481</v>
      </c>
      <c r="S32" s="18" t="s">
        <v>481</v>
      </c>
      <c r="T32" s="20" t="s">
        <v>481</v>
      </c>
      <c r="U32" s="18" t="n">
        <v>394.71239252</v>
      </c>
      <c r="V32" s="20" t="n">
        <v>22.93067499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(101.0/B34*100)</f>
        <v/>
      </c>
      <c r="D34" s="19" t="n">
        <v>6249</v>
      </c>
      <c r="E34" s="18" t="n">
        <v>436.62562603</v>
      </c>
      <c r="F34" s="20" t="n">
        <v>5.64379823</v>
      </c>
      <c r="G34" s="18" t="n">
        <v>470.3909954</v>
      </c>
      <c r="H34" s="20" t="n">
        <v>6.20146644</v>
      </c>
      <c r="I34" s="18" t="n">
        <v>458.28713596</v>
      </c>
      <c r="J34" s="20" t="n">
        <v>5.30388999</v>
      </c>
      <c r="K34" s="18" t="n">
        <v>428.63705355</v>
      </c>
      <c r="L34" s="20" t="n">
        <v>8.383323989999999</v>
      </c>
      <c r="M34" s="18" t="n">
        <v>401.86232339</v>
      </c>
      <c r="N34" s="20" t="n">
        <v>16.21855775</v>
      </c>
      <c r="O34" s="18" t="s">
        <v>481</v>
      </c>
      <c r="P34" s="20" t="s">
        <v>481</v>
      </c>
      <c r="Q34" s="18" t="s">
        <v>481</v>
      </c>
      <c r="R34" s="20" t="s">
        <v>481</v>
      </c>
      <c r="S34" s="18" t="s">
        <v>481</v>
      </c>
      <c r="T34" s="20" t="s">
        <v>481</v>
      </c>
      <c r="U34" s="18" t="n">
        <v>333.69339498</v>
      </c>
      <c r="V34" s="20" t="n">
        <v>14.9994006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464.9155055</v>
      </c>
      <c r="F36" s="20" t="n">
        <v>4.22529197</v>
      </c>
      <c r="G36" s="18" t="n">
        <v>480.62084848</v>
      </c>
      <c r="H36" s="20" t="n">
        <v>4.43439068</v>
      </c>
      <c r="I36" s="18" t="n">
        <v>479.47277864</v>
      </c>
      <c r="J36" s="20" t="n">
        <v>4.67847686</v>
      </c>
      <c r="K36" s="18" t="n">
        <v>470.52985363</v>
      </c>
      <c r="L36" s="20" t="n">
        <v>9.158214689999999</v>
      </c>
      <c r="M36" s="18" t="n">
        <v>456.0384197</v>
      </c>
      <c r="N36" s="20" t="n">
        <v>5.45663556</v>
      </c>
      <c r="O36" s="18" t="s">
        <v>481</v>
      </c>
      <c r="P36" s="20" t="s">
        <v>481</v>
      </c>
      <c r="Q36" s="18" t="s">
        <v>481</v>
      </c>
      <c r="R36" s="20" t="s">
        <v>481</v>
      </c>
      <c r="S36" s="18" t="s">
        <v>481</v>
      </c>
      <c r="T36" s="20" t="s">
        <v>481</v>
      </c>
      <c r="U36" s="18" t="n">
        <v>397.48631481</v>
      </c>
      <c r="V36" s="20" t="n">
        <v>13.80221192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498.44049665</v>
      </c>
      <c r="F41" s="20" t="n">
        <v>4.52219913</v>
      </c>
      <c r="G41" s="18" t="n">
        <v>494.68698396</v>
      </c>
      <c r="H41" s="20" t="n">
        <v>4.33320767</v>
      </c>
      <c r="I41" s="18" t="n">
        <v>481.09017523</v>
      </c>
      <c r="J41" s="20" t="n">
        <v>5.66076892</v>
      </c>
      <c r="K41" s="18" t="n">
        <v>473.13317911</v>
      </c>
      <c r="L41" s="20" t="n">
        <v>9.701380690000001</v>
      </c>
      <c r="M41" s="18" t="n">
        <v>438.55310798</v>
      </c>
      <c r="N41" s="20" t="n">
        <v>9.115634030000001</v>
      </c>
      <c r="O41" s="18" t="s">
        <v>481</v>
      </c>
      <c r="P41" s="20" t="s">
        <v>481</v>
      </c>
      <c r="Q41" s="18" t="s">
        <v>481</v>
      </c>
      <c r="R41" s="20" t="s">
        <v>481</v>
      </c>
      <c r="S41" s="18" t="s">
        <v>481</v>
      </c>
      <c r="T41" s="20" t="s">
        <v>481</v>
      </c>
      <c r="U41" s="18" t="n">
        <v>411.54820817</v>
      </c>
      <c r="V41" s="20" t="n">
        <v>18.43350336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(1960.0/B46*100)</f>
        <v/>
      </c>
      <c r="D46" s="19" t="n">
        <v>21181</v>
      </c>
      <c r="E46" s="18" t="n">
        <v>407.87249044</v>
      </c>
      <c r="F46" s="20" t="n">
        <v>4.53465466</v>
      </c>
      <c r="G46" s="18" t="n">
        <v>425.370049</v>
      </c>
      <c r="H46" s="20" t="n">
        <v>5.58695052</v>
      </c>
      <c r="I46" s="18" t="n">
        <v>400.47938605</v>
      </c>
      <c r="J46" s="20" t="n">
        <v>6.26797957</v>
      </c>
      <c r="K46" s="18" t="n">
        <v>393.66217474</v>
      </c>
      <c r="L46" s="20" t="n">
        <v>11.95628873</v>
      </c>
      <c r="M46" s="18" t="n">
        <v>350.24140933</v>
      </c>
      <c r="N46" s="20" t="n">
        <v>4.9033133</v>
      </c>
      <c r="O46" s="18" t="s">
        <v>481</v>
      </c>
      <c r="P46" s="20" t="s">
        <v>481</v>
      </c>
      <c r="Q46" s="18" t="s">
        <v>481</v>
      </c>
      <c r="R46" s="20" t="s">
        <v>481</v>
      </c>
      <c r="S46" s="18" t="s">
        <v>481</v>
      </c>
      <c r="T46" s="20" t="s">
        <v>481</v>
      </c>
      <c r="U46" s="18" t="n">
        <v>368.9926165</v>
      </c>
      <c r="V46" s="20" t="n">
        <v>8.428572900000001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569.36249604</v>
      </c>
      <c r="F48" s="20" t="n">
        <v>6.78818712</v>
      </c>
      <c r="G48" s="18" t="n">
        <v>577.14433057</v>
      </c>
      <c r="H48" s="20" t="n">
        <v>6.33200866</v>
      </c>
      <c r="I48" s="18" t="n">
        <v>551.7653873199999</v>
      </c>
      <c r="J48" s="20" t="n">
        <v>8.486882700000001</v>
      </c>
      <c r="K48" s="18" t="n">
        <v>568.41042497</v>
      </c>
      <c r="L48" s="20" t="n">
        <v>16.13486256</v>
      </c>
      <c r="M48" s="18" t="n">
        <v>530.0251022899999</v>
      </c>
      <c r="N48" s="20" t="n">
        <v>9.218625360000001</v>
      </c>
      <c r="O48" s="18" t="s">
        <v>481</v>
      </c>
      <c r="P48" s="20" t="s">
        <v>481</v>
      </c>
      <c r="Q48" s="18" t="s">
        <v>481</v>
      </c>
      <c r="R48" s="20" t="s">
        <v>481</v>
      </c>
      <c r="S48" s="18" t="s">
        <v>481</v>
      </c>
      <c r="T48" s="20" t="s">
        <v>481</v>
      </c>
      <c r="U48" s="18" t="n">
        <v>541.43830036</v>
      </c>
      <c r="V48" s="20" t="n">
        <v>36.44915727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(157.0/B61*100)</f>
        <v/>
      </c>
      <c r="D61" s="19" t="n">
        <v>6368</v>
      </c>
      <c r="E61" s="18" t="n">
        <v>446.34563757</v>
      </c>
      <c r="F61" s="20" t="n">
        <v>4.20456614</v>
      </c>
      <c r="G61" s="18" t="n">
        <v>467.43253287</v>
      </c>
      <c r="H61" s="20" t="n">
        <v>4.3692437</v>
      </c>
      <c r="I61" s="18" t="n">
        <v>459.7300068</v>
      </c>
      <c r="J61" s="20" t="n">
        <v>3.46873019</v>
      </c>
      <c r="K61" s="18" t="n">
        <v>441.12332791</v>
      </c>
      <c r="L61" s="20" t="n">
        <v>6.37107149</v>
      </c>
      <c r="M61" s="18" t="n">
        <v>352.1133783</v>
      </c>
      <c r="N61" s="20" t="n">
        <v>9.36685625</v>
      </c>
      <c r="O61" s="18" t="s">
        <v>481</v>
      </c>
      <c r="P61" s="20" t="s">
        <v>481</v>
      </c>
      <c r="Q61" s="18" t="s">
        <v>481</v>
      </c>
      <c r="R61" s="20" t="s">
        <v>481</v>
      </c>
      <c r="S61" s="18" t="s">
        <v>481</v>
      </c>
      <c r="T61" s="20" t="s">
        <v>481</v>
      </c>
      <c r="U61" s="18" t="n">
        <v>354.80147188</v>
      </c>
      <c r="V61" s="20" t="n">
        <v>15.83354707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(607.0/B67*100)</f>
        <v/>
      </c>
      <c r="D67" s="19" t="n">
        <v>6364</v>
      </c>
      <c r="E67" s="18" t="n">
        <v>403.51308963</v>
      </c>
      <c r="F67" s="20" t="n">
        <v>3.44384995</v>
      </c>
      <c r="G67" s="18" t="n">
        <v>442.89213001</v>
      </c>
      <c r="H67" s="20" t="n">
        <v>4.52554179</v>
      </c>
      <c r="I67" s="18" t="n">
        <v>418.62331661</v>
      </c>
      <c r="J67" s="20" t="n">
        <v>5.9498355</v>
      </c>
      <c r="K67" s="18" t="n">
        <v>428.59430797</v>
      </c>
      <c r="L67" s="20" t="n">
        <v>10.72366248</v>
      </c>
      <c r="M67" s="18" t="n">
        <v>373.97828694</v>
      </c>
      <c r="N67" s="20" t="n">
        <v>9.74984386</v>
      </c>
      <c r="O67" s="18" t="s">
        <v>481</v>
      </c>
      <c r="P67" s="20" t="s">
        <v>481</v>
      </c>
      <c r="Q67" s="18" t="s">
        <v>481</v>
      </c>
      <c r="R67" s="20" t="s">
        <v>481</v>
      </c>
      <c r="S67" s="18" t="s">
        <v>481</v>
      </c>
      <c r="T67" s="20" t="s">
        <v>481</v>
      </c>
      <c r="U67" s="18" t="n">
        <v>290.01482797</v>
      </c>
      <c r="V67" s="20" t="n">
        <v>13.76555581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510.21323277</v>
      </c>
      <c r="F70" s="20" t="n">
        <v>3.9962678</v>
      </c>
      <c r="G70" s="18" t="n">
        <v>526.63362967</v>
      </c>
      <c r="H70" s="20" t="n">
        <v>3.78796229</v>
      </c>
      <c r="I70" s="18" t="n">
        <v>518.72336806</v>
      </c>
      <c r="J70" s="20" t="n">
        <v>4.37676859</v>
      </c>
      <c r="K70" s="18" t="n">
        <v>510.32731582</v>
      </c>
      <c r="L70" s="20" t="n">
        <v>10.52323504</v>
      </c>
      <c r="M70" s="18" t="n">
        <v>466.97627023</v>
      </c>
      <c r="N70" s="20" t="n">
        <v>9.217355270000001</v>
      </c>
      <c r="O70" s="18" t="s">
        <v>481</v>
      </c>
      <c r="P70" s="20" t="s">
        <v>481</v>
      </c>
      <c r="Q70" s="18" t="s">
        <v>481</v>
      </c>
      <c r="R70" s="20" t="s">
        <v>481</v>
      </c>
      <c r="S70" s="18" t="s">
        <v>481</v>
      </c>
      <c r="T70" s="20" t="s">
        <v>481</v>
      </c>
      <c r="U70" s="18" t="n">
        <v>467.72706027</v>
      </c>
      <c r="V70" s="20" t="n">
        <v>14.06624714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802</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528.5864231199999</v>
      </c>
      <c r="F7" s="20" t="n">
        <v>2.57849011</v>
      </c>
      <c r="G7" s="18" t="n">
        <v>514.5931227900001</v>
      </c>
      <c r="H7" s="20" t="n">
        <v>2.88660538</v>
      </c>
      <c r="I7" s="18" t="n">
        <v>497.78032151</v>
      </c>
      <c r="J7" s="20" t="n">
        <v>3.62094828</v>
      </c>
      <c r="K7" s="18" t="n">
        <v>488.32645393</v>
      </c>
      <c r="L7" s="20" t="n">
        <v>7.30876112</v>
      </c>
      <c r="M7" s="18" t="n">
        <v>442.83242745</v>
      </c>
      <c r="N7" s="20" t="n">
        <v>4.10655619</v>
      </c>
      <c r="O7" s="18" t="s">
        <v>481</v>
      </c>
      <c r="P7" s="20" t="s">
        <v>481</v>
      </c>
      <c r="Q7" s="18" t="s">
        <v>481</v>
      </c>
      <c r="R7" s="20" t="s">
        <v>481</v>
      </c>
      <c r="S7" s="18" t="s">
        <v>481</v>
      </c>
      <c r="T7" s="20" t="s">
        <v>481</v>
      </c>
      <c r="U7" s="18" t="n">
        <v>458.79934523</v>
      </c>
      <c r="V7" s="20" t="n">
        <v>10.25928406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(254.0/B9*100)</f>
        <v/>
      </c>
      <c r="D9" s="19" t="n">
        <v>5421</v>
      </c>
      <c r="E9" s="18" t="n">
        <v>559.88627192</v>
      </c>
      <c r="F9" s="20" t="n">
        <v>3.70739348</v>
      </c>
      <c r="G9" s="18" t="n">
        <v>567.66968146</v>
      </c>
      <c r="H9" s="20" t="n">
        <v>3.77704519</v>
      </c>
      <c r="I9" s="18" t="n">
        <v>570.50548459</v>
      </c>
      <c r="J9" s="20" t="n">
        <v>4.48824099</v>
      </c>
      <c r="K9" s="18" t="n">
        <v>536.5401466</v>
      </c>
      <c r="L9" s="20" t="n">
        <v>8.66036738</v>
      </c>
      <c r="M9" s="18" t="n">
        <v>428.37595021</v>
      </c>
      <c r="N9" s="20" t="n">
        <v>7.43283911</v>
      </c>
      <c r="O9" s="18" t="s">
        <v>481</v>
      </c>
      <c r="P9" s="20" t="s">
        <v>481</v>
      </c>
      <c r="Q9" s="18" t="s">
        <v>481</v>
      </c>
      <c r="R9" s="20" t="s">
        <v>481</v>
      </c>
      <c r="S9" s="18" t="s">
        <v>481</v>
      </c>
      <c r="T9" s="20" t="s">
        <v>481</v>
      </c>
      <c r="U9" s="18" t="n">
        <v>459.60771626</v>
      </c>
      <c r="V9" s="20" t="n">
        <v>12.25599845</v>
      </c>
    </row>
    <row r="10" spans="1:22">
      <c r="A10" s="15" t="s">
        <v>485</v>
      </c>
      <c r="B10" s="17" t="n">
        <v>13082</v>
      </c>
      <c r="C10" s="18">
        <f>(334.0/B10*100)</f>
        <v/>
      </c>
      <c r="D10" s="19" t="n">
        <v>12748</v>
      </c>
      <c r="E10" s="18" t="n">
        <v>546.66339764</v>
      </c>
      <c r="F10" s="20" t="n">
        <v>4.85053255</v>
      </c>
      <c r="G10" s="18" t="n">
        <v>538.93479013</v>
      </c>
      <c r="H10" s="20" t="n">
        <v>6.44475535</v>
      </c>
      <c r="I10" s="18" t="n">
        <v>531.8498941399999</v>
      </c>
      <c r="J10" s="20" t="n">
        <v>9.368707860000001</v>
      </c>
      <c r="K10" s="18" t="n">
        <v>545.64923336</v>
      </c>
      <c r="L10" s="20" t="n">
        <v>13.03711707</v>
      </c>
      <c r="M10" s="18" t="n">
        <v>465.45588109</v>
      </c>
      <c r="N10" s="20" t="n">
        <v>9.676067339999999</v>
      </c>
      <c r="O10" s="18" t="s">
        <v>481</v>
      </c>
      <c r="P10" s="20" t="s">
        <v>481</v>
      </c>
      <c r="Q10" s="18" t="s">
        <v>481</v>
      </c>
      <c r="R10" s="20" t="s">
        <v>481</v>
      </c>
      <c r="S10" s="18" t="s">
        <v>481</v>
      </c>
      <c r="T10" s="20" t="s">
        <v>481</v>
      </c>
      <c r="U10" s="18" t="n">
        <v>444.38554294</v>
      </c>
      <c r="V10" s="20" t="n">
        <v>18.06196764</v>
      </c>
    </row>
    <row r="11" spans="1:22">
      <c r="A11" s="15" t="s">
        <v>486</v>
      </c>
      <c r="B11" s="17" t="n">
        <v>7053</v>
      </c>
      <c r="C11" s="18">
        <f>(125.0/B11*100)</f>
        <v/>
      </c>
      <c r="D11" s="19" t="n">
        <v>6928</v>
      </c>
      <c r="E11" s="18" t="n">
        <v>432.34558022</v>
      </c>
      <c r="F11" s="20" t="n">
        <v>4.44246008</v>
      </c>
      <c r="G11" s="18" t="n">
        <v>450.62781117</v>
      </c>
      <c r="H11" s="20" t="n">
        <v>4.67995664</v>
      </c>
      <c r="I11" s="18" t="n">
        <v>440.44838071</v>
      </c>
      <c r="J11" s="20" t="n">
        <v>5.71280641</v>
      </c>
      <c r="K11" s="18" t="n">
        <v>431.45204999</v>
      </c>
      <c r="L11" s="20" t="n">
        <v>10.95885788</v>
      </c>
      <c r="M11" s="18" t="n">
        <v>398.4130612</v>
      </c>
      <c r="N11" s="20" t="n">
        <v>6.13425548</v>
      </c>
      <c r="O11" s="18" t="s">
        <v>481</v>
      </c>
      <c r="P11" s="20" t="s">
        <v>481</v>
      </c>
      <c r="Q11" s="18" t="s">
        <v>481</v>
      </c>
      <c r="R11" s="20" t="s">
        <v>481</v>
      </c>
      <c r="S11" s="18" t="s">
        <v>481</v>
      </c>
      <c r="T11" s="20" t="s">
        <v>481</v>
      </c>
      <c r="U11" s="18" t="n">
        <v>377.88640618</v>
      </c>
      <c r="V11" s="20" t="n">
        <v>11.79635943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(243.0/B23*100)</f>
        <v/>
      </c>
      <c r="D23" s="19" t="n">
        <v>11340</v>
      </c>
      <c r="E23" s="18" t="n">
        <v>479.88982854</v>
      </c>
      <c r="F23" s="20" t="n">
        <v>3.63774004</v>
      </c>
      <c r="G23" s="18" t="n">
        <v>488.69194233</v>
      </c>
      <c r="H23" s="20" t="n">
        <v>3.53076791</v>
      </c>
      <c r="I23" s="18" t="n">
        <v>496.94126471</v>
      </c>
      <c r="J23" s="20" t="n">
        <v>3.99344956</v>
      </c>
      <c r="K23" s="18" t="n">
        <v>495.53798862</v>
      </c>
      <c r="L23" s="20" t="n">
        <v>6.62483241</v>
      </c>
      <c r="M23" s="18" t="n">
        <v>451.72045622</v>
      </c>
      <c r="N23" s="20" t="n">
        <v>6.55553678</v>
      </c>
      <c r="O23" s="18" t="s">
        <v>481</v>
      </c>
      <c r="P23" s="20" t="s">
        <v>481</v>
      </c>
      <c r="Q23" s="18" t="s">
        <v>481</v>
      </c>
      <c r="R23" s="20" t="s">
        <v>481</v>
      </c>
      <c r="S23" s="18" t="s">
        <v>481</v>
      </c>
      <c r="T23" s="20" t="s">
        <v>481</v>
      </c>
      <c r="U23" s="18" t="n">
        <v>408.32466752</v>
      </c>
      <c r="V23" s="20" t="n">
        <v>14.7405428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517.65299105</v>
      </c>
      <c r="F29" s="20" t="n">
        <v>6.21433871</v>
      </c>
      <c r="G29" s="18" t="n">
        <v>512.2580424</v>
      </c>
      <c r="H29" s="20" t="n">
        <v>4.48173168</v>
      </c>
      <c r="I29" s="18" t="n">
        <v>498.45154422</v>
      </c>
      <c r="J29" s="20" t="n">
        <v>4.98358808</v>
      </c>
      <c r="K29" s="18" t="n">
        <v>500.40627448</v>
      </c>
      <c r="L29" s="20" t="n">
        <v>11.24329718</v>
      </c>
      <c r="M29" s="18" t="n">
        <v>516.6036689699999</v>
      </c>
      <c r="N29" s="20" t="n">
        <v>7.45309137</v>
      </c>
      <c r="O29" s="18" t="s">
        <v>481</v>
      </c>
      <c r="P29" s="20" t="s">
        <v>481</v>
      </c>
      <c r="Q29" s="18" t="s">
        <v>481</v>
      </c>
      <c r="R29" s="20" t="s">
        <v>481</v>
      </c>
      <c r="S29" s="18" t="s">
        <v>481</v>
      </c>
      <c r="T29" s="20" t="s">
        <v>481</v>
      </c>
      <c r="U29" s="18" t="n">
        <v>405.66020886</v>
      </c>
      <c r="V29" s="20" t="n">
        <v>22.80198895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483.64723693</v>
      </c>
      <c r="F32" s="20" t="n">
        <v>3.96034565</v>
      </c>
      <c r="G32" s="18" t="n">
        <v>490.16457565</v>
      </c>
      <c r="H32" s="20" t="n">
        <v>4.118453</v>
      </c>
      <c r="I32" s="18" t="n">
        <v>488.36277011</v>
      </c>
      <c r="J32" s="20" t="n">
        <v>4.16648964</v>
      </c>
      <c r="K32" s="18" t="n">
        <v>498.50684122</v>
      </c>
      <c r="L32" s="20" t="n">
        <v>8.47554813</v>
      </c>
      <c r="M32" s="18" t="n">
        <v>380.38332696</v>
      </c>
      <c r="N32" s="20" t="n">
        <v>15.24330447</v>
      </c>
      <c r="O32" s="18" t="s">
        <v>481</v>
      </c>
      <c r="P32" s="20" t="s">
        <v>481</v>
      </c>
      <c r="Q32" s="18" t="s">
        <v>481</v>
      </c>
      <c r="R32" s="20" t="s">
        <v>481</v>
      </c>
      <c r="S32" s="18" t="s">
        <v>481</v>
      </c>
      <c r="T32" s="20" t="s">
        <v>481</v>
      </c>
      <c r="U32" s="18" t="n">
        <v>405.33892281</v>
      </c>
      <c r="V32" s="20" t="n">
        <v>26.91089701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(101.0/B34*100)</f>
        <v/>
      </c>
      <c r="D34" s="19" t="n">
        <v>6249</v>
      </c>
      <c r="E34" s="18" t="n">
        <v>447.92744185</v>
      </c>
      <c r="F34" s="20" t="n">
        <v>5.71494327</v>
      </c>
      <c r="G34" s="18" t="n">
        <v>462.47609813</v>
      </c>
      <c r="H34" s="20" t="n">
        <v>5.60589589</v>
      </c>
      <c r="I34" s="18" t="n">
        <v>453.65945071</v>
      </c>
      <c r="J34" s="20" t="n">
        <v>5.41218332</v>
      </c>
      <c r="K34" s="18" t="n">
        <v>442.21349342</v>
      </c>
      <c r="L34" s="20" t="n">
        <v>7.97915532</v>
      </c>
      <c r="M34" s="18" t="n">
        <v>401.86232339</v>
      </c>
      <c r="N34" s="20" t="n">
        <v>16.21855775</v>
      </c>
      <c r="O34" s="18" t="s">
        <v>481</v>
      </c>
      <c r="P34" s="20" t="s">
        <v>481</v>
      </c>
      <c r="Q34" s="18" t="s">
        <v>481</v>
      </c>
      <c r="R34" s="20" t="s">
        <v>481</v>
      </c>
      <c r="S34" s="18" t="s">
        <v>481</v>
      </c>
      <c r="T34" s="20" t="s">
        <v>481</v>
      </c>
      <c r="U34" s="18" t="n">
        <v>336.42689405</v>
      </c>
      <c r="V34" s="20" t="n">
        <v>13.79738618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467.56443124</v>
      </c>
      <c r="F36" s="20" t="n">
        <v>4.34117426</v>
      </c>
      <c r="G36" s="18" t="n">
        <v>478.2904581</v>
      </c>
      <c r="H36" s="20" t="n">
        <v>4.57562485</v>
      </c>
      <c r="I36" s="18" t="n">
        <v>478.03412616</v>
      </c>
      <c r="J36" s="20" t="n">
        <v>4.45622702</v>
      </c>
      <c r="K36" s="18" t="n">
        <v>470.77897174</v>
      </c>
      <c r="L36" s="20" t="n">
        <v>7.59865917</v>
      </c>
      <c r="M36" s="18" t="n">
        <v>456.0384197</v>
      </c>
      <c r="N36" s="20" t="n">
        <v>5.45663556</v>
      </c>
      <c r="O36" s="18" t="s">
        <v>481</v>
      </c>
      <c r="P36" s="20" t="s">
        <v>481</v>
      </c>
      <c r="Q36" s="18" t="s">
        <v>481</v>
      </c>
      <c r="R36" s="20" t="s">
        <v>481</v>
      </c>
      <c r="S36" s="18" t="s">
        <v>481</v>
      </c>
      <c r="T36" s="20" t="s">
        <v>481</v>
      </c>
      <c r="U36" s="18" t="n">
        <v>394.61730153</v>
      </c>
      <c r="V36" s="20" t="n">
        <v>12.89790046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501.15685308</v>
      </c>
      <c r="F41" s="20" t="n">
        <v>4.56493417</v>
      </c>
      <c r="G41" s="18" t="n">
        <v>488.99028454</v>
      </c>
      <c r="H41" s="20" t="n">
        <v>4.45688898</v>
      </c>
      <c r="I41" s="18" t="n">
        <v>477.00499794</v>
      </c>
      <c r="J41" s="20" t="n">
        <v>5.56447799</v>
      </c>
      <c r="K41" s="18" t="n">
        <v>482.84255119</v>
      </c>
      <c r="L41" s="20" t="n">
        <v>9.41091638</v>
      </c>
      <c r="M41" s="18" t="n">
        <v>438.55310798</v>
      </c>
      <c r="N41" s="20" t="n">
        <v>9.115634030000001</v>
      </c>
      <c r="O41" s="18" t="s">
        <v>481</v>
      </c>
      <c r="P41" s="20" t="s">
        <v>481</v>
      </c>
      <c r="Q41" s="18" t="s">
        <v>481</v>
      </c>
      <c r="R41" s="20" t="s">
        <v>481</v>
      </c>
      <c r="S41" s="18" t="s">
        <v>481</v>
      </c>
      <c r="T41" s="20" t="s">
        <v>481</v>
      </c>
      <c r="U41" s="18" t="n">
        <v>409.23703579</v>
      </c>
      <c r="V41" s="20" t="n">
        <v>18.11037222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(1960.0/B46*100)</f>
        <v/>
      </c>
      <c r="D46" s="19" t="n">
        <v>21181</v>
      </c>
      <c r="E46" s="18" t="n">
        <v>408.13991047</v>
      </c>
      <c r="F46" s="20" t="n">
        <v>4.89163863</v>
      </c>
      <c r="G46" s="18" t="n">
        <v>416.29863211</v>
      </c>
      <c r="H46" s="20" t="n">
        <v>5.1238627</v>
      </c>
      <c r="I46" s="18" t="n">
        <v>411.46179208</v>
      </c>
      <c r="J46" s="20" t="n">
        <v>5.99497381</v>
      </c>
      <c r="K46" s="18" t="n">
        <v>412.74561183</v>
      </c>
      <c r="L46" s="20" t="n">
        <v>9.75199574</v>
      </c>
      <c r="M46" s="18" t="n">
        <v>350.24140933</v>
      </c>
      <c r="N46" s="20" t="n">
        <v>4.9033133</v>
      </c>
      <c r="O46" s="18" t="s">
        <v>481</v>
      </c>
      <c r="P46" s="20" t="s">
        <v>481</v>
      </c>
      <c r="Q46" s="18" t="s">
        <v>481</v>
      </c>
      <c r="R46" s="20" t="s">
        <v>481</v>
      </c>
      <c r="S46" s="18" t="s">
        <v>481</v>
      </c>
      <c r="T46" s="20" t="s">
        <v>481</v>
      </c>
      <c r="U46" s="18" t="n">
        <v>367.79678569</v>
      </c>
      <c r="V46" s="20" t="n">
        <v>8.409895260000001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584.54705606</v>
      </c>
      <c r="F48" s="20" t="n">
        <v>7.23755163</v>
      </c>
      <c r="G48" s="18" t="n">
        <v>568.77192591</v>
      </c>
      <c r="H48" s="20" t="n">
        <v>6.36539456</v>
      </c>
      <c r="I48" s="18" t="n">
        <v>542.2534896</v>
      </c>
      <c r="J48" s="20" t="n">
        <v>8.472115090000001</v>
      </c>
      <c r="K48" s="18" t="n">
        <v>518.85162102</v>
      </c>
      <c r="L48" s="20" t="n">
        <v>15.99504738</v>
      </c>
      <c r="M48" s="18" t="n">
        <v>530.0251022899999</v>
      </c>
      <c r="N48" s="20" t="n">
        <v>9.218625360000001</v>
      </c>
      <c r="O48" s="18" t="s">
        <v>481</v>
      </c>
      <c r="P48" s="20" t="s">
        <v>481</v>
      </c>
      <c r="Q48" s="18" t="s">
        <v>481</v>
      </c>
      <c r="R48" s="20" t="s">
        <v>481</v>
      </c>
      <c r="S48" s="18" t="s">
        <v>481</v>
      </c>
      <c r="T48" s="20" t="s">
        <v>481</v>
      </c>
      <c r="U48" s="18" t="n">
        <v>484.23857802</v>
      </c>
      <c r="V48" s="20" t="n">
        <v>24.43852596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(157.0/B61*100)</f>
        <v/>
      </c>
      <c r="D61" s="19" t="n">
        <v>6368</v>
      </c>
      <c r="E61" s="18" t="n">
        <v>464.98200463</v>
      </c>
      <c r="F61" s="20" t="n">
        <v>3.62724141</v>
      </c>
      <c r="G61" s="18" t="n">
        <v>456.4732762</v>
      </c>
      <c r="H61" s="20" t="n">
        <v>4.38645577</v>
      </c>
      <c r="I61" s="18" t="n">
        <v>443.90030451</v>
      </c>
      <c r="J61" s="20" t="n">
        <v>4.18185494</v>
      </c>
      <c r="K61" s="18" t="n">
        <v>425.33090943</v>
      </c>
      <c r="L61" s="20" t="n">
        <v>9.731701149999999</v>
      </c>
      <c r="M61" s="18" t="n">
        <v>352.1133783</v>
      </c>
      <c r="N61" s="20" t="n">
        <v>9.36685625</v>
      </c>
      <c r="O61" s="18" t="s">
        <v>481</v>
      </c>
      <c r="P61" s="20" t="s">
        <v>481</v>
      </c>
      <c r="Q61" s="18" t="s">
        <v>481</v>
      </c>
      <c r="R61" s="20" t="s">
        <v>481</v>
      </c>
      <c r="S61" s="18" t="s">
        <v>481</v>
      </c>
      <c r="T61" s="20" t="s">
        <v>481</v>
      </c>
      <c r="U61" s="18" t="n">
        <v>363.48654444</v>
      </c>
      <c r="V61" s="20" t="n">
        <v>15.66325427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(607.0/B67*100)</f>
        <v/>
      </c>
      <c r="D67" s="19" t="n">
        <v>6364</v>
      </c>
      <c r="E67" s="18" t="n">
        <v>404.4077652</v>
      </c>
      <c r="F67" s="20" t="n">
        <v>3.8245921</v>
      </c>
      <c r="G67" s="18" t="n">
        <v>434.39958687</v>
      </c>
      <c r="H67" s="20" t="n">
        <v>4.21852552</v>
      </c>
      <c r="I67" s="18" t="n">
        <v>424.75913066</v>
      </c>
      <c r="J67" s="20" t="n">
        <v>4.63456278</v>
      </c>
      <c r="K67" s="18" t="n">
        <v>419.0428498</v>
      </c>
      <c r="L67" s="20" t="n">
        <v>10.2713847</v>
      </c>
      <c r="M67" s="18" t="n">
        <v>373.97828694</v>
      </c>
      <c r="N67" s="20" t="n">
        <v>9.74984386</v>
      </c>
      <c r="O67" s="18" t="s">
        <v>481</v>
      </c>
      <c r="P67" s="20" t="s">
        <v>481</v>
      </c>
      <c r="Q67" s="18" t="s">
        <v>481</v>
      </c>
      <c r="R67" s="20" t="s">
        <v>481</v>
      </c>
      <c r="S67" s="18" t="s">
        <v>481</v>
      </c>
      <c r="T67" s="20" t="s">
        <v>481</v>
      </c>
      <c r="U67" s="18" t="n">
        <v>295.44172476</v>
      </c>
      <c r="V67" s="20" t="n">
        <v>10.66020478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516.4433381600001</v>
      </c>
      <c r="F70" s="20" t="n">
        <v>4.12629044</v>
      </c>
      <c r="G70" s="18" t="n">
        <v>521.85447121</v>
      </c>
      <c r="H70" s="20" t="n">
        <v>3.65466595</v>
      </c>
      <c r="I70" s="18" t="n">
        <v>513.57085932</v>
      </c>
      <c r="J70" s="20" t="n">
        <v>4.9176135</v>
      </c>
      <c r="K70" s="18" t="n">
        <v>500.49059099</v>
      </c>
      <c r="L70" s="20" t="n">
        <v>14.50728451</v>
      </c>
      <c r="M70" s="18" t="n">
        <v>466.97627023</v>
      </c>
      <c r="N70" s="20" t="n">
        <v>9.217355270000001</v>
      </c>
      <c r="O70" s="18" t="s">
        <v>481</v>
      </c>
      <c r="P70" s="20" t="s">
        <v>481</v>
      </c>
      <c r="Q70" s="18" t="s">
        <v>481</v>
      </c>
      <c r="R70" s="20" t="s">
        <v>481</v>
      </c>
      <c r="S70" s="18" t="s">
        <v>481</v>
      </c>
      <c r="T70" s="20" t="s">
        <v>481</v>
      </c>
      <c r="U70" s="18" t="n">
        <v>467.63333191</v>
      </c>
      <c r="V70" s="20" t="n">
        <v>12.32082294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803</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527.9390494199999</v>
      </c>
      <c r="F7" s="20" t="n">
        <v>2.50697023</v>
      </c>
      <c r="G7" s="18" t="n">
        <v>513.916373</v>
      </c>
      <c r="H7" s="20" t="n">
        <v>2.92935647</v>
      </c>
      <c r="I7" s="18" t="n">
        <v>496.36110439</v>
      </c>
      <c r="J7" s="20" t="n">
        <v>5.03245799</v>
      </c>
      <c r="K7" s="18" t="n">
        <v>472.58131792</v>
      </c>
      <c r="L7" s="20" t="n">
        <v>8.574473510000001</v>
      </c>
      <c r="M7" s="18" t="n">
        <v>442.83242745</v>
      </c>
      <c r="N7" s="20" t="n">
        <v>4.10655619</v>
      </c>
      <c r="O7" s="18" t="s">
        <v>481</v>
      </c>
      <c r="P7" s="20" t="s">
        <v>481</v>
      </c>
      <c r="Q7" s="18" t="s">
        <v>481</v>
      </c>
      <c r="R7" s="20" t="s">
        <v>481</v>
      </c>
      <c r="S7" s="18" t="s">
        <v>481</v>
      </c>
      <c r="T7" s="20" t="s">
        <v>481</v>
      </c>
      <c r="U7" s="18" t="n">
        <v>467.25524876</v>
      </c>
      <c r="V7" s="20" t="n">
        <v>9.163895719999999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(254.0/B9*100)</f>
        <v/>
      </c>
      <c r="D9" s="19" t="n">
        <v>5421</v>
      </c>
      <c r="E9" s="18" t="n">
        <v>529.4925323</v>
      </c>
      <c r="F9" s="20" t="n">
        <v>5.66326596</v>
      </c>
      <c r="G9" s="18" t="n">
        <v>558.80485325</v>
      </c>
      <c r="H9" s="20" t="n">
        <v>4.00308382</v>
      </c>
      <c r="I9" s="18" t="n">
        <v>578.02917167</v>
      </c>
      <c r="J9" s="20" t="n">
        <v>3.6157236</v>
      </c>
      <c r="K9" s="18" t="n">
        <v>571.14985512</v>
      </c>
      <c r="L9" s="20" t="n">
        <v>4.79371141</v>
      </c>
      <c r="M9" s="18" t="n">
        <v>428.37595021</v>
      </c>
      <c r="N9" s="20" t="n">
        <v>7.43283911</v>
      </c>
      <c r="O9" s="18" t="s">
        <v>481</v>
      </c>
      <c r="P9" s="20" t="s">
        <v>481</v>
      </c>
      <c r="Q9" s="18" t="s">
        <v>481</v>
      </c>
      <c r="R9" s="20" t="s">
        <v>481</v>
      </c>
      <c r="S9" s="18" t="s">
        <v>481</v>
      </c>
      <c r="T9" s="20" t="s">
        <v>481</v>
      </c>
      <c r="U9" s="18" t="n">
        <v>460.79414995</v>
      </c>
      <c r="V9" s="20" t="n">
        <v>10.7509734</v>
      </c>
    </row>
    <row r="10" spans="1:22">
      <c r="A10" s="15" t="s">
        <v>485</v>
      </c>
      <c r="B10" s="17" t="n">
        <v>13082</v>
      </c>
      <c r="C10" s="18">
        <f>(334.0/B10*100)</f>
        <v/>
      </c>
      <c r="D10" s="19" t="n">
        <v>12748</v>
      </c>
      <c r="E10" s="18" t="n">
        <v>546.73665744</v>
      </c>
      <c r="F10" s="20" t="n">
        <v>4.80649503</v>
      </c>
      <c r="G10" s="18" t="n">
        <v>539.33234051</v>
      </c>
      <c r="H10" s="20" t="n">
        <v>5.84973791</v>
      </c>
      <c r="I10" s="18" t="n">
        <v>530.80317832</v>
      </c>
      <c r="J10" s="20" t="n">
        <v>9.11470177</v>
      </c>
      <c r="K10" s="18" t="n">
        <v>546.96098578</v>
      </c>
      <c r="L10" s="20" t="n">
        <v>14.7244557</v>
      </c>
      <c r="M10" s="18" t="n">
        <v>465.45588109</v>
      </c>
      <c r="N10" s="20" t="n">
        <v>9.676067339999999</v>
      </c>
      <c r="O10" s="18" t="s">
        <v>481</v>
      </c>
      <c r="P10" s="20" t="s">
        <v>481</v>
      </c>
      <c r="Q10" s="18" t="s">
        <v>481</v>
      </c>
      <c r="R10" s="20" t="s">
        <v>481</v>
      </c>
      <c r="S10" s="18" t="s">
        <v>481</v>
      </c>
      <c r="T10" s="20" t="s">
        <v>481</v>
      </c>
      <c r="U10" s="18" t="n">
        <v>455.121489</v>
      </c>
      <c r="V10" s="20" t="n">
        <v>16.93856498</v>
      </c>
    </row>
    <row r="11" spans="1:22">
      <c r="A11" s="15" t="s">
        <v>486</v>
      </c>
      <c r="B11" s="17" t="n">
        <v>7053</v>
      </c>
      <c r="C11" s="18">
        <f>(125.0/B11*100)</f>
        <v/>
      </c>
      <c r="D11" s="19" t="n">
        <v>6928</v>
      </c>
      <c r="E11" s="18" t="n">
        <v>436.67163314</v>
      </c>
      <c r="F11" s="20" t="n">
        <v>4.16751439</v>
      </c>
      <c r="G11" s="18" t="n">
        <v>451.69680188</v>
      </c>
      <c r="H11" s="20" t="n">
        <v>4.83547279</v>
      </c>
      <c r="I11" s="18" t="n">
        <v>426.56909736</v>
      </c>
      <c r="J11" s="20" t="n">
        <v>8.056314690000001</v>
      </c>
      <c r="K11" s="18" t="n">
        <v>415.95998118</v>
      </c>
      <c r="L11" s="20" t="n">
        <v>13.48038829</v>
      </c>
      <c r="M11" s="18" t="n">
        <v>398.4130612</v>
      </c>
      <c r="N11" s="20" t="n">
        <v>6.13425548</v>
      </c>
      <c r="O11" s="18" t="s">
        <v>481</v>
      </c>
      <c r="P11" s="20" t="s">
        <v>481</v>
      </c>
      <c r="Q11" s="18" t="s">
        <v>481</v>
      </c>
      <c r="R11" s="20" t="s">
        <v>481</v>
      </c>
      <c r="S11" s="18" t="s">
        <v>481</v>
      </c>
      <c r="T11" s="20" t="s">
        <v>481</v>
      </c>
      <c r="U11" s="18" t="n">
        <v>381.6819406</v>
      </c>
      <c r="V11" s="20" t="n">
        <v>10.50616637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(243.0/B23*100)</f>
        <v/>
      </c>
      <c r="D23" s="19" t="n">
        <v>11340</v>
      </c>
      <c r="E23" s="18" t="n">
        <v>483.1262619</v>
      </c>
      <c r="F23" s="20" t="n">
        <v>3.90019257</v>
      </c>
      <c r="G23" s="18" t="n">
        <v>495.16401195</v>
      </c>
      <c r="H23" s="20" t="n">
        <v>3.9415059</v>
      </c>
      <c r="I23" s="18" t="n">
        <v>486.50830762</v>
      </c>
      <c r="J23" s="20" t="n">
        <v>4.29497</v>
      </c>
      <c r="K23" s="18" t="n">
        <v>490.00620099</v>
      </c>
      <c r="L23" s="20" t="n">
        <v>7.44441289</v>
      </c>
      <c r="M23" s="18" t="n">
        <v>451.72045622</v>
      </c>
      <c r="N23" s="20" t="n">
        <v>6.55553678</v>
      </c>
      <c r="O23" s="18" t="s">
        <v>481</v>
      </c>
      <c r="P23" s="20" t="s">
        <v>481</v>
      </c>
      <c r="Q23" s="18" t="s">
        <v>481</v>
      </c>
      <c r="R23" s="20" t="s">
        <v>481</v>
      </c>
      <c r="S23" s="18" t="s">
        <v>481</v>
      </c>
      <c r="T23" s="20" t="s">
        <v>481</v>
      </c>
      <c r="U23" s="18" t="n">
        <v>419.01527662</v>
      </c>
      <c r="V23" s="20" t="n">
        <v>13.84492454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483.60489518</v>
      </c>
      <c r="F29" s="20" t="n">
        <v>9.35368847</v>
      </c>
      <c r="G29" s="18" t="n">
        <v>505.02689859</v>
      </c>
      <c r="H29" s="20" t="n">
        <v>4.93545957</v>
      </c>
      <c r="I29" s="18" t="n">
        <v>516.87688745</v>
      </c>
      <c r="J29" s="20" t="n">
        <v>4.2184118</v>
      </c>
      <c r="K29" s="18" t="n">
        <v>523.67760437</v>
      </c>
      <c r="L29" s="20" t="n">
        <v>5.81832243</v>
      </c>
      <c r="M29" s="18" t="n">
        <v>516.6036689699999</v>
      </c>
      <c r="N29" s="20" t="n">
        <v>7.45309137</v>
      </c>
      <c r="O29" s="18" t="s">
        <v>481</v>
      </c>
      <c r="P29" s="20" t="s">
        <v>481</v>
      </c>
      <c r="Q29" s="18" t="s">
        <v>481</v>
      </c>
      <c r="R29" s="20" t="s">
        <v>481</v>
      </c>
      <c r="S29" s="18" t="s">
        <v>481</v>
      </c>
      <c r="T29" s="20" t="s">
        <v>481</v>
      </c>
      <c r="U29" s="18" t="n">
        <v>407.78213784</v>
      </c>
      <c r="V29" s="20" t="n">
        <v>19.69019763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482.76955779</v>
      </c>
      <c r="F32" s="20" t="n">
        <v>3.91689197</v>
      </c>
      <c r="G32" s="18" t="n">
        <v>494.06847199</v>
      </c>
      <c r="H32" s="20" t="n">
        <v>3.96780897</v>
      </c>
      <c r="I32" s="18" t="n">
        <v>484.96490306</v>
      </c>
      <c r="J32" s="20" t="n">
        <v>3.99862715</v>
      </c>
      <c r="K32" s="18" t="n">
        <v>495.57320233</v>
      </c>
      <c r="L32" s="20" t="n">
        <v>8.877837359999999</v>
      </c>
      <c r="M32" s="18" t="n">
        <v>380.38332696</v>
      </c>
      <c r="N32" s="20" t="n">
        <v>15.24330447</v>
      </c>
      <c r="O32" s="18" t="s">
        <v>481</v>
      </c>
      <c r="P32" s="20" t="s">
        <v>481</v>
      </c>
      <c r="Q32" s="18" t="s">
        <v>481</v>
      </c>
      <c r="R32" s="20" t="s">
        <v>481</v>
      </c>
      <c r="S32" s="18" t="s">
        <v>481</v>
      </c>
      <c r="T32" s="20" t="s">
        <v>481</v>
      </c>
      <c r="U32" s="18" t="n">
        <v>403.72934757</v>
      </c>
      <c r="V32" s="20" t="n">
        <v>18.34138132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(101.0/B34*100)</f>
        <v/>
      </c>
      <c r="D34" s="19" t="n">
        <v>6249</v>
      </c>
      <c r="E34" s="18" t="n">
        <v>428.839028</v>
      </c>
      <c r="F34" s="20" t="n">
        <v>6.43587267</v>
      </c>
      <c r="G34" s="18" t="n">
        <v>463.62375383</v>
      </c>
      <c r="H34" s="20" t="n">
        <v>5.8428808</v>
      </c>
      <c r="I34" s="18" t="n">
        <v>460.88380451</v>
      </c>
      <c r="J34" s="20" t="n">
        <v>5.33546009</v>
      </c>
      <c r="K34" s="18" t="n">
        <v>458.12286593</v>
      </c>
      <c r="L34" s="20" t="n">
        <v>6.77280835</v>
      </c>
      <c r="M34" s="18" t="n">
        <v>401.86232339</v>
      </c>
      <c r="N34" s="20" t="n">
        <v>16.21855775</v>
      </c>
      <c r="O34" s="18" t="s">
        <v>481</v>
      </c>
      <c r="P34" s="20" t="s">
        <v>481</v>
      </c>
      <c r="Q34" s="18" t="s">
        <v>481</v>
      </c>
      <c r="R34" s="20" t="s">
        <v>481</v>
      </c>
      <c r="S34" s="18" t="s">
        <v>481</v>
      </c>
      <c r="T34" s="20" t="s">
        <v>481</v>
      </c>
      <c r="U34" s="18" t="n">
        <v>340.28605727</v>
      </c>
      <c r="V34" s="20" t="n">
        <v>15.46073605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469.34054928</v>
      </c>
      <c r="F36" s="20" t="n">
        <v>4.34732518</v>
      </c>
      <c r="G36" s="18" t="n">
        <v>481.10055213</v>
      </c>
      <c r="H36" s="20" t="n">
        <v>3.9601116</v>
      </c>
      <c r="I36" s="18" t="n">
        <v>471.37538222</v>
      </c>
      <c r="J36" s="20" t="n">
        <v>5.27378906</v>
      </c>
      <c r="K36" s="18" t="n">
        <v>465.56728301</v>
      </c>
      <c r="L36" s="20" t="n">
        <v>9.070263669999999</v>
      </c>
      <c r="M36" s="18" t="n">
        <v>456.0384197</v>
      </c>
      <c r="N36" s="20" t="n">
        <v>5.45663556</v>
      </c>
      <c r="O36" s="18" t="s">
        <v>481</v>
      </c>
      <c r="P36" s="20" t="s">
        <v>481</v>
      </c>
      <c r="Q36" s="18" t="s">
        <v>481</v>
      </c>
      <c r="R36" s="20" t="s">
        <v>481</v>
      </c>
      <c r="S36" s="18" t="s">
        <v>481</v>
      </c>
      <c r="T36" s="20" t="s">
        <v>481</v>
      </c>
      <c r="U36" s="18" t="n">
        <v>411.70118178</v>
      </c>
      <c r="V36" s="20" t="n">
        <v>11.89132262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499.90943782</v>
      </c>
      <c r="F41" s="20" t="n">
        <v>4.34436308</v>
      </c>
      <c r="G41" s="18" t="n">
        <v>487.64141217</v>
      </c>
      <c r="H41" s="20" t="n">
        <v>4.58859868</v>
      </c>
      <c r="I41" s="18" t="n">
        <v>478.44249155</v>
      </c>
      <c r="J41" s="20" t="n">
        <v>5.71165693</v>
      </c>
      <c r="K41" s="18" t="n">
        <v>491.50348645</v>
      </c>
      <c r="L41" s="20" t="n">
        <v>11.38980626</v>
      </c>
      <c r="M41" s="18" t="n">
        <v>438.55310798</v>
      </c>
      <c r="N41" s="20" t="n">
        <v>9.115634030000001</v>
      </c>
      <c r="O41" s="18" t="s">
        <v>481</v>
      </c>
      <c r="P41" s="20" t="s">
        <v>481</v>
      </c>
      <c r="Q41" s="18" t="s">
        <v>481</v>
      </c>
      <c r="R41" s="20" t="s">
        <v>481</v>
      </c>
      <c r="S41" s="18" t="s">
        <v>481</v>
      </c>
      <c r="T41" s="20" t="s">
        <v>481</v>
      </c>
      <c r="U41" s="18" t="n">
        <v>424.44280747</v>
      </c>
      <c r="V41" s="20" t="n">
        <v>15.84626673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(1960.0/B46*100)</f>
        <v/>
      </c>
      <c r="D46" s="19" t="n">
        <v>21181</v>
      </c>
      <c r="E46" s="18" t="n">
        <v>413.23016074</v>
      </c>
      <c r="F46" s="20" t="n">
        <v>4.5358334</v>
      </c>
      <c r="G46" s="18" t="n">
        <v>418.16346984</v>
      </c>
      <c r="H46" s="20" t="n">
        <v>5.95564137</v>
      </c>
      <c r="I46" s="18" t="n">
        <v>401.21590307</v>
      </c>
      <c r="J46" s="20" t="n">
        <v>7.00540788</v>
      </c>
      <c r="K46" s="18" t="n">
        <v>380.96680871</v>
      </c>
      <c r="L46" s="20" t="n">
        <v>14.38573242</v>
      </c>
      <c r="M46" s="18" t="n">
        <v>350.24140933</v>
      </c>
      <c r="N46" s="20" t="n">
        <v>4.9033133</v>
      </c>
      <c r="O46" s="18" t="s">
        <v>481</v>
      </c>
      <c r="P46" s="20" t="s">
        <v>481</v>
      </c>
      <c r="Q46" s="18" t="s">
        <v>481</v>
      </c>
      <c r="R46" s="20" t="s">
        <v>481</v>
      </c>
      <c r="S46" s="18" t="s">
        <v>481</v>
      </c>
      <c r="T46" s="20" t="s">
        <v>481</v>
      </c>
      <c r="U46" s="18" t="n">
        <v>366.1490745</v>
      </c>
      <c r="V46" s="20" t="n">
        <v>8.194402999999999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576.87962327</v>
      </c>
      <c r="F48" s="20" t="n">
        <v>6.66546805</v>
      </c>
      <c r="G48" s="18" t="n">
        <v>567.97259515</v>
      </c>
      <c r="H48" s="20" t="n">
        <v>6.23615453</v>
      </c>
      <c r="I48" s="18" t="n">
        <v>553.42368007</v>
      </c>
      <c r="J48" s="20" t="n">
        <v>8.64894215</v>
      </c>
      <c r="K48" s="18" t="n">
        <v>536.16294647</v>
      </c>
      <c r="L48" s="20" t="n">
        <v>20.3335687</v>
      </c>
      <c r="M48" s="18" t="n">
        <v>530.0251022899999</v>
      </c>
      <c r="N48" s="20" t="n">
        <v>9.218625360000001</v>
      </c>
      <c r="O48" s="18" t="s">
        <v>481</v>
      </c>
      <c r="P48" s="20" t="s">
        <v>481</v>
      </c>
      <c r="Q48" s="18" t="s">
        <v>481</v>
      </c>
      <c r="R48" s="20" t="s">
        <v>481</v>
      </c>
      <c r="S48" s="18" t="s">
        <v>481</v>
      </c>
      <c r="T48" s="20" t="s">
        <v>481</v>
      </c>
      <c r="U48" s="18" t="n">
        <v>486.51984842</v>
      </c>
      <c r="V48" s="20" t="n">
        <v>25.98903726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(157.0/B61*100)</f>
        <v/>
      </c>
      <c r="D61" s="19" t="n">
        <v>6368</v>
      </c>
      <c r="E61" s="18" t="n">
        <v>466.37921157</v>
      </c>
      <c r="F61" s="20" t="n">
        <v>3.52156936</v>
      </c>
      <c r="G61" s="18" t="n">
        <v>454.74652884</v>
      </c>
      <c r="H61" s="20" t="n">
        <v>3.7215873</v>
      </c>
      <c r="I61" s="18" t="n">
        <v>443.50806479</v>
      </c>
      <c r="J61" s="20" t="n">
        <v>4.4758973</v>
      </c>
      <c r="K61" s="18" t="n">
        <v>416.74327983</v>
      </c>
      <c r="L61" s="20" t="n">
        <v>8.64591925</v>
      </c>
      <c r="M61" s="18" t="n">
        <v>352.1133783</v>
      </c>
      <c r="N61" s="20" t="n">
        <v>9.36685625</v>
      </c>
      <c r="O61" s="18" t="s">
        <v>481</v>
      </c>
      <c r="P61" s="20" t="s">
        <v>481</v>
      </c>
      <c r="Q61" s="18" t="s">
        <v>481</v>
      </c>
      <c r="R61" s="20" t="s">
        <v>481</v>
      </c>
      <c r="S61" s="18" t="s">
        <v>481</v>
      </c>
      <c r="T61" s="20" t="s">
        <v>481</v>
      </c>
      <c r="U61" s="18" t="n">
        <v>360.34875082</v>
      </c>
      <c r="V61" s="20" t="n">
        <v>15.92420891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(607.0/B67*100)</f>
        <v/>
      </c>
      <c r="D67" s="19" t="n">
        <v>6364</v>
      </c>
      <c r="E67" s="18" t="n">
        <v>407.74573016</v>
      </c>
      <c r="F67" s="20" t="n">
        <v>3.84991269</v>
      </c>
      <c r="G67" s="18" t="n">
        <v>438.0072749</v>
      </c>
      <c r="H67" s="20" t="n">
        <v>4.39804839</v>
      </c>
      <c r="I67" s="18" t="n">
        <v>415.30492781</v>
      </c>
      <c r="J67" s="20" t="n">
        <v>4.98841064</v>
      </c>
      <c r="K67" s="18" t="n">
        <v>408.6959394</v>
      </c>
      <c r="L67" s="20" t="n">
        <v>13.47831111</v>
      </c>
      <c r="M67" s="18" t="n">
        <v>373.97828694</v>
      </c>
      <c r="N67" s="20" t="n">
        <v>9.74984386</v>
      </c>
      <c r="O67" s="18" t="s">
        <v>481</v>
      </c>
      <c r="P67" s="20" t="s">
        <v>481</v>
      </c>
      <c r="Q67" s="18" t="s">
        <v>481</v>
      </c>
      <c r="R67" s="20" t="s">
        <v>481</v>
      </c>
      <c r="S67" s="18" t="s">
        <v>481</v>
      </c>
      <c r="T67" s="20" t="s">
        <v>481</v>
      </c>
      <c r="U67" s="18" t="n">
        <v>304.29302402</v>
      </c>
      <c r="V67" s="20" t="n">
        <v>10.00695937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515.96700741</v>
      </c>
      <c r="F70" s="20" t="n">
        <v>4.48576541</v>
      </c>
      <c r="G70" s="18" t="n">
        <v>525.86215416</v>
      </c>
      <c r="H70" s="20" t="n">
        <v>3.63244206</v>
      </c>
      <c r="I70" s="18" t="n">
        <v>508.35806063</v>
      </c>
      <c r="J70" s="20" t="n">
        <v>4.99430313</v>
      </c>
      <c r="K70" s="18" t="n">
        <v>497.62438516</v>
      </c>
      <c r="L70" s="20" t="n">
        <v>13.94305189</v>
      </c>
      <c r="M70" s="18" t="n">
        <v>466.97627023</v>
      </c>
      <c r="N70" s="20" t="n">
        <v>9.217355270000001</v>
      </c>
      <c r="O70" s="18" t="s">
        <v>481</v>
      </c>
      <c r="P70" s="20" t="s">
        <v>481</v>
      </c>
      <c r="Q70" s="18" t="s">
        <v>481</v>
      </c>
      <c r="R70" s="20" t="s">
        <v>481</v>
      </c>
      <c r="S70" s="18" t="s">
        <v>481</v>
      </c>
      <c r="T70" s="20" t="s">
        <v>481</v>
      </c>
      <c r="U70" s="18" t="n">
        <v>471.45972594</v>
      </c>
      <c r="V70" s="20" t="n">
        <v>10.7930637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804</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524.76596696</v>
      </c>
      <c r="F7" s="20" t="n">
        <v>2.80240438</v>
      </c>
      <c r="G7" s="18" t="n">
        <v>519.79743185</v>
      </c>
      <c r="H7" s="20" t="n">
        <v>2.7838167</v>
      </c>
      <c r="I7" s="18" t="n">
        <v>504.5288192</v>
      </c>
      <c r="J7" s="20" t="n">
        <v>3.69880957</v>
      </c>
      <c r="K7" s="18" t="n">
        <v>498.25600201</v>
      </c>
      <c r="L7" s="20" t="n">
        <v>6.15467431</v>
      </c>
      <c r="M7" s="18" t="n">
        <v>442.83242745</v>
      </c>
      <c r="N7" s="20" t="n">
        <v>4.10655619</v>
      </c>
      <c r="O7" s="18" t="s">
        <v>481</v>
      </c>
      <c r="P7" s="20" t="s">
        <v>481</v>
      </c>
      <c r="Q7" s="18" t="s">
        <v>481</v>
      </c>
      <c r="R7" s="20" t="s">
        <v>481</v>
      </c>
      <c r="S7" s="18" t="s">
        <v>481</v>
      </c>
      <c r="T7" s="20" t="s">
        <v>481</v>
      </c>
      <c r="U7" s="18" t="n">
        <v>463.05727757</v>
      </c>
      <c r="V7" s="20" t="n">
        <v>9.36146439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(254.0/B9*100)</f>
        <v/>
      </c>
      <c r="D9" s="19" t="n">
        <v>5421</v>
      </c>
      <c r="E9" s="18" t="n">
        <v>555.24192123</v>
      </c>
      <c r="F9" s="20" t="n">
        <v>4.64561246</v>
      </c>
      <c r="G9" s="18" t="n">
        <v>573.74883368</v>
      </c>
      <c r="H9" s="20" t="n">
        <v>3.84501159</v>
      </c>
      <c r="I9" s="18" t="n">
        <v>565.0159595699999</v>
      </c>
      <c r="J9" s="20" t="n">
        <v>4.20750593</v>
      </c>
      <c r="K9" s="18" t="n">
        <v>544.6151008000001</v>
      </c>
      <c r="L9" s="20" t="n">
        <v>8.04124478</v>
      </c>
      <c r="M9" s="18" t="n">
        <v>428.37595021</v>
      </c>
      <c r="N9" s="20" t="n">
        <v>7.43283911</v>
      </c>
      <c r="O9" s="18" t="s">
        <v>481</v>
      </c>
      <c r="P9" s="20" t="s">
        <v>481</v>
      </c>
      <c r="Q9" s="18" t="s">
        <v>481</v>
      </c>
      <c r="R9" s="20" t="s">
        <v>481</v>
      </c>
      <c r="S9" s="18" t="s">
        <v>481</v>
      </c>
      <c r="T9" s="20" t="s">
        <v>481</v>
      </c>
      <c r="U9" s="18" t="n">
        <v>456.96730943</v>
      </c>
      <c r="V9" s="20" t="n">
        <v>11.66955809</v>
      </c>
    </row>
    <row r="10" spans="1:22">
      <c r="A10" s="15" t="s">
        <v>485</v>
      </c>
      <c r="B10" s="17" t="n">
        <v>13082</v>
      </c>
      <c r="C10" s="18">
        <f>(334.0/B10*100)</f>
        <v/>
      </c>
      <c r="D10" s="19" t="n">
        <v>12748</v>
      </c>
      <c r="E10" s="18" t="n">
        <v>542.8568686</v>
      </c>
      <c r="F10" s="20" t="n">
        <v>5.26052873</v>
      </c>
      <c r="G10" s="18" t="n">
        <v>543.56919815</v>
      </c>
      <c r="H10" s="20" t="n">
        <v>4.90908913</v>
      </c>
      <c r="I10" s="18" t="n">
        <v>537.46352126</v>
      </c>
      <c r="J10" s="20" t="n">
        <v>8.380021599999999</v>
      </c>
      <c r="K10" s="18" t="n">
        <v>545.15760313</v>
      </c>
      <c r="L10" s="20" t="n">
        <v>11.02866085</v>
      </c>
      <c r="M10" s="18" t="n">
        <v>465.45588109</v>
      </c>
      <c r="N10" s="20" t="n">
        <v>9.676067339999999</v>
      </c>
      <c r="O10" s="18" t="s">
        <v>481</v>
      </c>
      <c r="P10" s="20" t="s">
        <v>481</v>
      </c>
      <c r="Q10" s="18" t="s">
        <v>481</v>
      </c>
      <c r="R10" s="20" t="s">
        <v>481</v>
      </c>
      <c r="S10" s="18" t="s">
        <v>481</v>
      </c>
      <c r="T10" s="20" t="s">
        <v>481</v>
      </c>
      <c r="U10" s="18" t="n">
        <v>443.99067359</v>
      </c>
      <c r="V10" s="20" t="n">
        <v>17.20796217</v>
      </c>
    </row>
    <row r="11" spans="1:22">
      <c r="A11" s="15" t="s">
        <v>486</v>
      </c>
      <c r="B11" s="17" t="n">
        <v>7053</v>
      </c>
      <c r="C11" s="18">
        <f>(125.0/B11*100)</f>
        <v/>
      </c>
      <c r="D11" s="19" t="n">
        <v>6928</v>
      </c>
      <c r="E11" s="18" t="n">
        <v>434.10585737</v>
      </c>
      <c r="F11" s="20" t="n">
        <v>4.53240544</v>
      </c>
      <c r="G11" s="18" t="n">
        <v>451.63765723</v>
      </c>
      <c r="H11" s="20" t="n">
        <v>4.82978363</v>
      </c>
      <c r="I11" s="18" t="n">
        <v>433.36400606</v>
      </c>
      <c r="J11" s="20" t="n">
        <v>6.14244796</v>
      </c>
      <c r="K11" s="18" t="n">
        <v>432.94735361</v>
      </c>
      <c r="L11" s="20" t="n">
        <v>9.796912620000001</v>
      </c>
      <c r="M11" s="18" t="n">
        <v>398.4130612</v>
      </c>
      <c r="N11" s="20" t="n">
        <v>6.13425548</v>
      </c>
      <c r="O11" s="18" t="s">
        <v>481</v>
      </c>
      <c r="P11" s="20" t="s">
        <v>481</v>
      </c>
      <c r="Q11" s="18" t="s">
        <v>481</v>
      </c>
      <c r="R11" s="20" t="s">
        <v>481</v>
      </c>
      <c r="S11" s="18" t="s">
        <v>481</v>
      </c>
      <c r="T11" s="20" t="s">
        <v>481</v>
      </c>
      <c r="U11" s="18" t="n">
        <v>379.73471649</v>
      </c>
      <c r="V11" s="20" t="n">
        <v>11.91321731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(243.0/B23*100)</f>
        <v/>
      </c>
      <c r="D23" s="19" t="n">
        <v>11340</v>
      </c>
      <c r="E23" s="18" t="n">
        <v>485.59351699</v>
      </c>
      <c r="F23" s="20" t="n">
        <v>3.74630338</v>
      </c>
      <c r="G23" s="18" t="n">
        <v>497.20053478</v>
      </c>
      <c r="H23" s="20" t="n">
        <v>3.68446315</v>
      </c>
      <c r="I23" s="18" t="n">
        <v>483.3463023</v>
      </c>
      <c r="J23" s="20" t="n">
        <v>4.39272355</v>
      </c>
      <c r="K23" s="18" t="n">
        <v>485.21803792</v>
      </c>
      <c r="L23" s="20" t="n">
        <v>5.90081854</v>
      </c>
      <c r="M23" s="18" t="n">
        <v>451.72045622</v>
      </c>
      <c r="N23" s="20" t="n">
        <v>6.55553678</v>
      </c>
      <c r="O23" s="18" t="s">
        <v>481</v>
      </c>
      <c r="P23" s="20" t="s">
        <v>481</v>
      </c>
      <c r="Q23" s="18" t="s">
        <v>481</v>
      </c>
      <c r="R23" s="20" t="s">
        <v>481</v>
      </c>
      <c r="S23" s="18" t="s">
        <v>481</v>
      </c>
      <c r="T23" s="20" t="s">
        <v>481</v>
      </c>
      <c r="U23" s="18" t="n">
        <v>409.57747717</v>
      </c>
      <c r="V23" s="20" t="n">
        <v>13.88507085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518.9491440199999</v>
      </c>
      <c r="F29" s="20" t="n">
        <v>6.91516801</v>
      </c>
      <c r="G29" s="18" t="n">
        <v>515.41323099</v>
      </c>
      <c r="H29" s="20" t="n">
        <v>4.21948225</v>
      </c>
      <c r="I29" s="18" t="n">
        <v>496.75911138</v>
      </c>
      <c r="J29" s="20" t="n">
        <v>4.81024234</v>
      </c>
      <c r="K29" s="18" t="n">
        <v>503.34089708</v>
      </c>
      <c r="L29" s="20" t="n">
        <v>9.53284764</v>
      </c>
      <c r="M29" s="18" t="n">
        <v>516.6036689699999</v>
      </c>
      <c r="N29" s="20" t="n">
        <v>7.45309137</v>
      </c>
      <c r="O29" s="18" t="s">
        <v>481</v>
      </c>
      <c r="P29" s="20" t="s">
        <v>481</v>
      </c>
      <c r="Q29" s="18" t="s">
        <v>481</v>
      </c>
      <c r="R29" s="20" t="s">
        <v>481</v>
      </c>
      <c r="S29" s="18" t="s">
        <v>481</v>
      </c>
      <c r="T29" s="20" t="s">
        <v>481</v>
      </c>
      <c r="U29" s="18" t="n">
        <v>420.72905522</v>
      </c>
      <c r="V29" s="20" t="n">
        <v>20.25538345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491.6235056</v>
      </c>
      <c r="F32" s="20" t="n">
        <v>3.94113282</v>
      </c>
      <c r="G32" s="18" t="n">
        <v>490.04628784</v>
      </c>
      <c r="H32" s="20" t="n">
        <v>4.27686938</v>
      </c>
      <c r="I32" s="18" t="n">
        <v>481.56622367</v>
      </c>
      <c r="J32" s="20" t="n">
        <v>4.0482614</v>
      </c>
      <c r="K32" s="18" t="n">
        <v>488.97757733</v>
      </c>
      <c r="L32" s="20" t="n">
        <v>5.83730301</v>
      </c>
      <c r="M32" s="18" t="n">
        <v>380.38332696</v>
      </c>
      <c r="N32" s="20" t="n">
        <v>15.24330447</v>
      </c>
      <c r="O32" s="18" t="s">
        <v>481</v>
      </c>
      <c r="P32" s="20" t="s">
        <v>481</v>
      </c>
      <c r="Q32" s="18" t="s">
        <v>481</v>
      </c>
      <c r="R32" s="20" t="s">
        <v>481</v>
      </c>
      <c r="S32" s="18" t="s">
        <v>481</v>
      </c>
      <c r="T32" s="20" t="s">
        <v>481</v>
      </c>
      <c r="U32" s="18" t="n">
        <v>397.40727333</v>
      </c>
      <c r="V32" s="20" t="n">
        <v>24.49487603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(101.0/B34*100)</f>
        <v/>
      </c>
      <c r="D34" s="19" t="n">
        <v>6249</v>
      </c>
      <c r="E34" s="18" t="n">
        <v>447.16777859</v>
      </c>
      <c r="F34" s="20" t="n">
        <v>6.82959438</v>
      </c>
      <c r="G34" s="18" t="n">
        <v>460.93687404</v>
      </c>
      <c r="H34" s="20" t="n">
        <v>5.83061814</v>
      </c>
      <c r="I34" s="18" t="n">
        <v>458.53592153</v>
      </c>
      <c r="J34" s="20" t="n">
        <v>4.66776864</v>
      </c>
      <c r="K34" s="18" t="n">
        <v>444.14240473</v>
      </c>
      <c r="L34" s="20" t="n">
        <v>7.27592081</v>
      </c>
      <c r="M34" s="18" t="n">
        <v>401.86232339</v>
      </c>
      <c r="N34" s="20" t="n">
        <v>16.21855775</v>
      </c>
      <c r="O34" s="18" t="s">
        <v>481</v>
      </c>
      <c r="P34" s="20" t="s">
        <v>481</v>
      </c>
      <c r="Q34" s="18" t="s">
        <v>481</v>
      </c>
      <c r="R34" s="20" t="s">
        <v>481</v>
      </c>
      <c r="S34" s="18" t="s">
        <v>481</v>
      </c>
      <c r="T34" s="20" t="s">
        <v>481</v>
      </c>
      <c r="U34" s="18" t="n">
        <v>331.00261806</v>
      </c>
      <c r="V34" s="20" t="n">
        <v>15.98713092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471.71257653</v>
      </c>
      <c r="F36" s="20" t="n">
        <v>4.35798858</v>
      </c>
      <c r="G36" s="18" t="n">
        <v>477.26263254</v>
      </c>
      <c r="H36" s="20" t="n">
        <v>3.95527009</v>
      </c>
      <c r="I36" s="18" t="n">
        <v>473.3606991</v>
      </c>
      <c r="J36" s="20" t="n">
        <v>4.70086058</v>
      </c>
      <c r="K36" s="18" t="n">
        <v>468.48125951</v>
      </c>
      <c r="L36" s="20" t="n">
        <v>7.70245151</v>
      </c>
      <c r="M36" s="18" t="n">
        <v>456.0384197</v>
      </c>
      <c r="N36" s="20" t="n">
        <v>5.45663556</v>
      </c>
      <c r="O36" s="18" t="s">
        <v>481</v>
      </c>
      <c r="P36" s="20" t="s">
        <v>481</v>
      </c>
      <c r="Q36" s="18" t="s">
        <v>481</v>
      </c>
      <c r="R36" s="20" t="s">
        <v>481</v>
      </c>
      <c r="S36" s="18" t="s">
        <v>481</v>
      </c>
      <c r="T36" s="20" t="s">
        <v>481</v>
      </c>
      <c r="U36" s="18" t="n">
        <v>405.42729338</v>
      </c>
      <c r="V36" s="20" t="n">
        <v>13.74126219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496.58031483</v>
      </c>
      <c r="F41" s="20" t="n">
        <v>4.6732677</v>
      </c>
      <c r="G41" s="18" t="n">
        <v>493.08353039</v>
      </c>
      <c r="H41" s="20" t="n">
        <v>4.59194907</v>
      </c>
      <c r="I41" s="18" t="n">
        <v>486.95080293</v>
      </c>
      <c r="J41" s="20" t="n">
        <v>4.77979314</v>
      </c>
      <c r="K41" s="18" t="n">
        <v>491.28815942</v>
      </c>
      <c r="L41" s="20" t="n">
        <v>8.67808949</v>
      </c>
      <c r="M41" s="18" t="n">
        <v>438.55310798</v>
      </c>
      <c r="N41" s="20" t="n">
        <v>9.115634030000001</v>
      </c>
      <c r="O41" s="18" t="s">
        <v>481</v>
      </c>
      <c r="P41" s="20" t="s">
        <v>481</v>
      </c>
      <c r="Q41" s="18" t="s">
        <v>481</v>
      </c>
      <c r="R41" s="20" t="s">
        <v>481</v>
      </c>
      <c r="S41" s="18" t="s">
        <v>481</v>
      </c>
      <c r="T41" s="20" t="s">
        <v>481</v>
      </c>
      <c r="U41" s="18" t="n">
        <v>424.76071651</v>
      </c>
      <c r="V41" s="20" t="n">
        <v>17.12259366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(1960.0/B46*100)</f>
        <v/>
      </c>
      <c r="D46" s="19" t="n">
        <v>21181</v>
      </c>
      <c r="E46" s="18" t="n">
        <v>414.21162122</v>
      </c>
      <c r="F46" s="20" t="n">
        <v>4.58407934</v>
      </c>
      <c r="G46" s="18" t="n">
        <v>417.24321125</v>
      </c>
      <c r="H46" s="20" t="n">
        <v>5.43763778</v>
      </c>
      <c r="I46" s="18" t="n">
        <v>401.34170671</v>
      </c>
      <c r="J46" s="20" t="n">
        <v>6.65307435</v>
      </c>
      <c r="K46" s="18" t="n">
        <v>395.28218029</v>
      </c>
      <c r="L46" s="20" t="n">
        <v>9.698607709999999</v>
      </c>
      <c r="M46" s="18" t="n">
        <v>350.24140933</v>
      </c>
      <c r="N46" s="20" t="n">
        <v>4.9033133</v>
      </c>
      <c r="O46" s="18" t="s">
        <v>481</v>
      </c>
      <c r="P46" s="20" t="s">
        <v>481</v>
      </c>
      <c r="Q46" s="18" t="s">
        <v>481</v>
      </c>
      <c r="R46" s="20" t="s">
        <v>481</v>
      </c>
      <c r="S46" s="18" t="s">
        <v>481</v>
      </c>
      <c r="T46" s="20" t="s">
        <v>481</v>
      </c>
      <c r="U46" s="18" t="n">
        <v>365.12685056</v>
      </c>
      <c r="V46" s="20" t="n">
        <v>8.28251908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566.9833167</v>
      </c>
      <c r="F48" s="20" t="n">
        <v>6.98536684</v>
      </c>
      <c r="G48" s="18" t="n">
        <v>583.27885815</v>
      </c>
      <c r="H48" s="20" t="n">
        <v>6.59662237</v>
      </c>
      <c r="I48" s="18" t="n">
        <v>558.7209807199999</v>
      </c>
      <c r="J48" s="20" t="n">
        <v>7.82066284</v>
      </c>
      <c r="K48" s="18" t="n">
        <v>548.91937427</v>
      </c>
      <c r="L48" s="20" t="n">
        <v>15.68987789</v>
      </c>
      <c r="M48" s="18" t="n">
        <v>530.0251022899999</v>
      </c>
      <c r="N48" s="20" t="n">
        <v>9.218625360000001</v>
      </c>
      <c r="O48" s="18" t="s">
        <v>481</v>
      </c>
      <c r="P48" s="20" t="s">
        <v>481</v>
      </c>
      <c r="Q48" s="18" t="s">
        <v>481</v>
      </c>
      <c r="R48" s="20" t="s">
        <v>481</v>
      </c>
      <c r="S48" s="18" t="s">
        <v>481</v>
      </c>
      <c r="T48" s="20" t="s">
        <v>481</v>
      </c>
      <c r="U48" s="18" t="n">
        <v>493.84416516</v>
      </c>
      <c r="V48" s="20" t="n">
        <v>28.06440055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(157.0/B61*100)</f>
        <v/>
      </c>
      <c r="D61" s="19" t="n">
        <v>6368</v>
      </c>
      <c r="E61" s="18" t="n">
        <v>462.48001912</v>
      </c>
      <c r="F61" s="20" t="n">
        <v>3.82389749</v>
      </c>
      <c r="G61" s="18" t="n">
        <v>462.91960798</v>
      </c>
      <c r="H61" s="20" t="n">
        <v>4.43160898</v>
      </c>
      <c r="I61" s="18" t="n">
        <v>443.68544805</v>
      </c>
      <c r="J61" s="20" t="n">
        <v>4.33446089</v>
      </c>
      <c r="K61" s="18" t="n">
        <v>440.85951461</v>
      </c>
      <c r="L61" s="20" t="n">
        <v>5.92124138</v>
      </c>
      <c r="M61" s="18" t="n">
        <v>352.1133783</v>
      </c>
      <c r="N61" s="20" t="n">
        <v>9.36685625</v>
      </c>
      <c r="O61" s="18" t="s">
        <v>481</v>
      </c>
      <c r="P61" s="20" t="s">
        <v>481</v>
      </c>
      <c r="Q61" s="18" t="s">
        <v>481</v>
      </c>
      <c r="R61" s="20" t="s">
        <v>481</v>
      </c>
      <c r="S61" s="18" t="s">
        <v>481</v>
      </c>
      <c r="T61" s="20" t="s">
        <v>481</v>
      </c>
      <c r="U61" s="18" t="n">
        <v>347.46464974</v>
      </c>
      <c r="V61" s="20" t="n">
        <v>14.63808296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(607.0/B67*100)</f>
        <v/>
      </c>
      <c r="D67" s="19" t="n">
        <v>6364</v>
      </c>
      <c r="E67" s="18" t="n">
        <v>404.06078386</v>
      </c>
      <c r="F67" s="20" t="n">
        <v>4.0365895</v>
      </c>
      <c r="G67" s="18" t="n">
        <v>430.73846253</v>
      </c>
      <c r="H67" s="20" t="n">
        <v>4.25383185</v>
      </c>
      <c r="I67" s="18" t="n">
        <v>430.24875544</v>
      </c>
      <c r="J67" s="20" t="n">
        <v>4.7962332</v>
      </c>
      <c r="K67" s="18" t="n">
        <v>435.75606348</v>
      </c>
      <c r="L67" s="20" t="n">
        <v>8.992536830000001</v>
      </c>
      <c r="M67" s="18" t="n">
        <v>373.97828694</v>
      </c>
      <c r="N67" s="20" t="n">
        <v>9.74984386</v>
      </c>
      <c r="O67" s="18" t="s">
        <v>481</v>
      </c>
      <c r="P67" s="20" t="s">
        <v>481</v>
      </c>
      <c r="Q67" s="18" t="s">
        <v>481</v>
      </c>
      <c r="R67" s="20" t="s">
        <v>481</v>
      </c>
      <c r="S67" s="18" t="s">
        <v>481</v>
      </c>
      <c r="T67" s="20" t="s">
        <v>481</v>
      </c>
      <c r="U67" s="18" t="n">
        <v>302.87265427</v>
      </c>
      <c r="V67" s="20" t="n">
        <v>11.4852352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516.11408207</v>
      </c>
      <c r="F70" s="20" t="n">
        <v>4.13496054</v>
      </c>
      <c r="G70" s="18" t="n">
        <v>526.86460287</v>
      </c>
      <c r="H70" s="20" t="n">
        <v>4.16328588</v>
      </c>
      <c r="I70" s="18" t="n">
        <v>512.94713208</v>
      </c>
      <c r="J70" s="20" t="n">
        <v>4.81652509</v>
      </c>
      <c r="K70" s="18" t="n">
        <v>499.33955315</v>
      </c>
      <c r="L70" s="20" t="n">
        <v>9.09156348</v>
      </c>
      <c r="M70" s="18" t="n">
        <v>466.97627023</v>
      </c>
      <c r="N70" s="20" t="n">
        <v>9.217355270000001</v>
      </c>
      <c r="O70" s="18" t="s">
        <v>481</v>
      </c>
      <c r="P70" s="20" t="s">
        <v>481</v>
      </c>
      <c r="Q70" s="18" t="s">
        <v>481</v>
      </c>
      <c r="R70" s="20" t="s">
        <v>481</v>
      </c>
      <c r="S70" s="18" t="s">
        <v>481</v>
      </c>
      <c r="T70" s="20" t="s">
        <v>481</v>
      </c>
      <c r="U70" s="18" t="n">
        <v>465.9114328</v>
      </c>
      <c r="V70" s="20" t="n">
        <v>12.19148044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805</v>
      </c>
    </row>
    <row customHeight="1" ht="30" r="4" spans="1:22">
      <c r="A4" s="6" t="n"/>
      <c r="B4" s="7" t="s">
        <v>462</v>
      </c>
      <c r="C4" s="7" t="s">
        <v>463</v>
      </c>
      <c r="D4" s="8" t="s">
        <v>462</v>
      </c>
      <c r="E4" s="9" t="s">
        <v>781</v>
      </c>
      <c r="F4" s="10" t="n"/>
      <c r="G4" s="9" t="s">
        <v>782</v>
      </c>
      <c r="H4" s="10" t="n"/>
      <c r="I4" s="9" t="s">
        <v>783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520.44171311</v>
      </c>
      <c r="F7" s="20" t="n">
        <v>2.89373644</v>
      </c>
      <c r="G7" s="18" t="n">
        <v>521.57301291</v>
      </c>
      <c r="H7" s="20" t="n">
        <v>2.70524026</v>
      </c>
      <c r="I7" s="18" t="n">
        <v>512.49405505</v>
      </c>
      <c r="J7" s="20" t="n">
        <v>3.29083738</v>
      </c>
      <c r="K7" s="18" t="n">
        <v>500.20065127</v>
      </c>
      <c r="L7" s="20" t="n">
        <v>5.3069194</v>
      </c>
      <c r="M7" s="18" t="n">
        <v>442.83242745</v>
      </c>
      <c r="N7" s="20" t="n">
        <v>4.10655619</v>
      </c>
      <c r="O7" s="18" t="s">
        <v>481</v>
      </c>
      <c r="P7" s="20" t="s">
        <v>481</v>
      </c>
      <c r="Q7" s="18" t="s">
        <v>481</v>
      </c>
      <c r="R7" s="20" t="s">
        <v>481</v>
      </c>
      <c r="S7" s="18" t="s">
        <v>481</v>
      </c>
      <c r="T7" s="20" t="s">
        <v>481</v>
      </c>
      <c r="U7" s="18" t="n">
        <v>465.96329688</v>
      </c>
      <c r="V7" s="20" t="n">
        <v>9.921695939999999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(254.0/B9*100)</f>
        <v/>
      </c>
      <c r="D9" s="19" t="n">
        <v>5421</v>
      </c>
      <c r="E9" s="18" t="n">
        <v>549.9379070700001</v>
      </c>
      <c r="F9" s="20" t="n">
        <v>4.2104692</v>
      </c>
      <c r="G9" s="18" t="n">
        <v>566.67514307</v>
      </c>
      <c r="H9" s="20" t="n">
        <v>3.97297</v>
      </c>
      <c r="I9" s="18" t="n">
        <v>573.01379581</v>
      </c>
      <c r="J9" s="20" t="n">
        <v>3.69287887</v>
      </c>
      <c r="K9" s="18" t="n">
        <v>562.53975252</v>
      </c>
      <c r="L9" s="20" t="n">
        <v>7.1112789</v>
      </c>
      <c r="M9" s="18" t="n">
        <v>428.37595021</v>
      </c>
      <c r="N9" s="20" t="n">
        <v>7.43283911</v>
      </c>
      <c r="O9" s="18" t="s">
        <v>481</v>
      </c>
      <c r="P9" s="20" t="s">
        <v>481</v>
      </c>
      <c r="Q9" s="18" t="s">
        <v>481</v>
      </c>
      <c r="R9" s="20" t="s">
        <v>481</v>
      </c>
      <c r="S9" s="18" t="s">
        <v>481</v>
      </c>
      <c r="T9" s="20" t="s">
        <v>481</v>
      </c>
      <c r="U9" s="18" t="n">
        <v>457.99698648</v>
      </c>
      <c r="V9" s="20" t="n">
        <v>11.82505187</v>
      </c>
    </row>
    <row r="10" spans="1:22">
      <c r="A10" s="15" t="s">
        <v>485</v>
      </c>
      <c r="B10" s="17" t="n">
        <v>13082</v>
      </c>
      <c r="C10" s="18">
        <f>(334.0/B10*100)</f>
        <v/>
      </c>
      <c r="D10" s="19" t="n">
        <v>12748</v>
      </c>
      <c r="E10" s="18" t="n">
        <v>541.14401016</v>
      </c>
      <c r="F10" s="20" t="n">
        <v>5.5701239</v>
      </c>
      <c r="G10" s="18" t="n">
        <v>545.29079834</v>
      </c>
      <c r="H10" s="20" t="n">
        <v>5.11181738</v>
      </c>
      <c r="I10" s="18" t="n">
        <v>541.11747293</v>
      </c>
      <c r="J10" s="20" t="n">
        <v>6.46035714</v>
      </c>
      <c r="K10" s="18" t="n">
        <v>540.62082851</v>
      </c>
      <c r="L10" s="20" t="n">
        <v>11.79207164</v>
      </c>
      <c r="M10" s="18" t="n">
        <v>465.45588109</v>
      </c>
      <c r="N10" s="20" t="n">
        <v>9.676067339999999</v>
      </c>
      <c r="O10" s="18" t="s">
        <v>481</v>
      </c>
      <c r="P10" s="20" t="s">
        <v>481</v>
      </c>
      <c r="Q10" s="18" t="s">
        <v>481</v>
      </c>
      <c r="R10" s="20" t="s">
        <v>481</v>
      </c>
      <c r="S10" s="18" t="s">
        <v>481</v>
      </c>
      <c r="T10" s="20" t="s">
        <v>481</v>
      </c>
      <c r="U10" s="18" t="n">
        <v>446.79611945</v>
      </c>
      <c r="V10" s="20" t="n">
        <v>15.85023145</v>
      </c>
    </row>
    <row r="11" spans="1:22">
      <c r="A11" s="15" t="s">
        <v>486</v>
      </c>
      <c r="B11" s="17" t="n">
        <v>7053</v>
      </c>
      <c r="C11" s="18">
        <f>(125.0/B11*100)</f>
        <v/>
      </c>
      <c r="D11" s="19" t="n">
        <v>6928</v>
      </c>
      <c r="E11" s="18" t="n">
        <v>431.09581418</v>
      </c>
      <c r="F11" s="20" t="n">
        <v>4.67131868</v>
      </c>
      <c r="G11" s="18" t="n">
        <v>448.61455781</v>
      </c>
      <c r="H11" s="20" t="n">
        <v>4.93791764</v>
      </c>
      <c r="I11" s="18" t="n">
        <v>443.33296055</v>
      </c>
      <c r="J11" s="20" t="n">
        <v>6.0999068</v>
      </c>
      <c r="K11" s="18" t="n">
        <v>440.67377766</v>
      </c>
      <c r="L11" s="20" t="n">
        <v>8.70517162</v>
      </c>
      <c r="M11" s="18" t="n">
        <v>398.4130612</v>
      </c>
      <c r="N11" s="20" t="n">
        <v>6.13425548</v>
      </c>
      <c r="O11" s="18" t="s">
        <v>481</v>
      </c>
      <c r="P11" s="20" t="s">
        <v>481</v>
      </c>
      <c r="Q11" s="18" t="s">
        <v>481</v>
      </c>
      <c r="R11" s="20" t="s">
        <v>481</v>
      </c>
      <c r="S11" s="18" t="s">
        <v>481</v>
      </c>
      <c r="T11" s="20" t="s">
        <v>481</v>
      </c>
      <c r="U11" s="18" t="n">
        <v>377.51721643</v>
      </c>
      <c r="V11" s="20" t="n">
        <v>11.9006115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(243.0/B23*100)</f>
        <v/>
      </c>
      <c r="D23" s="19" t="n">
        <v>11340</v>
      </c>
      <c r="E23" s="18" t="n">
        <v>485.63789449</v>
      </c>
      <c r="F23" s="20" t="n">
        <v>3.41560707</v>
      </c>
      <c r="G23" s="18" t="n">
        <v>492.95637365</v>
      </c>
      <c r="H23" s="20" t="n">
        <v>3.43454264</v>
      </c>
      <c r="I23" s="18" t="n">
        <v>486.18892701</v>
      </c>
      <c r="J23" s="20" t="n">
        <v>4.81183454</v>
      </c>
      <c r="K23" s="18" t="n">
        <v>493.82250913</v>
      </c>
      <c r="L23" s="20" t="n">
        <v>5.51037147</v>
      </c>
      <c r="M23" s="18" t="n">
        <v>451.72045622</v>
      </c>
      <c r="N23" s="20" t="n">
        <v>6.55553678</v>
      </c>
      <c r="O23" s="18" t="s">
        <v>481</v>
      </c>
      <c r="P23" s="20" t="s">
        <v>481</v>
      </c>
      <c r="Q23" s="18" t="s">
        <v>481</v>
      </c>
      <c r="R23" s="20" t="s">
        <v>481</v>
      </c>
      <c r="S23" s="18" t="s">
        <v>481</v>
      </c>
      <c r="T23" s="20" t="s">
        <v>481</v>
      </c>
      <c r="U23" s="18" t="n">
        <v>421.24605789</v>
      </c>
      <c r="V23" s="20" t="n">
        <v>12.92750716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505.67694831</v>
      </c>
      <c r="F29" s="20" t="n">
        <v>6.96516186</v>
      </c>
      <c r="G29" s="18" t="n">
        <v>511.86656477</v>
      </c>
      <c r="H29" s="20" t="n">
        <v>4.31594629</v>
      </c>
      <c r="I29" s="18" t="n">
        <v>504.76644213</v>
      </c>
      <c r="J29" s="20" t="n">
        <v>4.43030303</v>
      </c>
      <c r="K29" s="18" t="n">
        <v>523.0680028199999</v>
      </c>
      <c r="L29" s="20" t="n">
        <v>7.25338647</v>
      </c>
      <c r="M29" s="18" t="n">
        <v>516.6036689699999</v>
      </c>
      <c r="N29" s="20" t="n">
        <v>7.45309137</v>
      </c>
      <c r="O29" s="18" t="s">
        <v>481</v>
      </c>
      <c r="P29" s="20" t="s">
        <v>481</v>
      </c>
      <c r="Q29" s="18" t="s">
        <v>481</v>
      </c>
      <c r="R29" s="20" t="s">
        <v>481</v>
      </c>
      <c r="S29" s="18" t="s">
        <v>481</v>
      </c>
      <c r="T29" s="20" t="s">
        <v>481</v>
      </c>
      <c r="U29" s="18" t="n">
        <v>403.8384182</v>
      </c>
      <c r="V29" s="20" t="n">
        <v>19.82571607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485.18742498</v>
      </c>
      <c r="F32" s="20" t="n">
        <v>3.74362231</v>
      </c>
      <c r="G32" s="18" t="n">
        <v>488.57148301</v>
      </c>
      <c r="H32" s="20" t="n">
        <v>4.10939905</v>
      </c>
      <c r="I32" s="18" t="n">
        <v>490.9436744</v>
      </c>
      <c r="J32" s="20" t="n">
        <v>4.45614799</v>
      </c>
      <c r="K32" s="18" t="n">
        <v>490.64860413</v>
      </c>
      <c r="L32" s="20" t="n">
        <v>6.65049101</v>
      </c>
      <c r="M32" s="18" t="n">
        <v>380.38332696</v>
      </c>
      <c r="N32" s="20" t="n">
        <v>15.24330447</v>
      </c>
      <c r="O32" s="18" t="s">
        <v>481</v>
      </c>
      <c r="P32" s="20" t="s">
        <v>481</v>
      </c>
      <c r="Q32" s="18" t="s">
        <v>481</v>
      </c>
      <c r="R32" s="20" t="s">
        <v>481</v>
      </c>
      <c r="S32" s="18" t="s">
        <v>481</v>
      </c>
      <c r="T32" s="20" t="s">
        <v>481</v>
      </c>
      <c r="U32" s="18" t="n">
        <v>404.91850254</v>
      </c>
      <c r="V32" s="20" t="n">
        <v>20.45139693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(101.0/B34*100)</f>
        <v/>
      </c>
      <c r="D34" s="19" t="n">
        <v>6249</v>
      </c>
      <c r="E34" s="18" t="n">
        <v>449.48514519</v>
      </c>
      <c r="F34" s="20" t="n">
        <v>5.89093285</v>
      </c>
      <c r="G34" s="18" t="n">
        <v>467.42410211</v>
      </c>
      <c r="H34" s="20" t="n">
        <v>5.56262647</v>
      </c>
      <c r="I34" s="18" t="n">
        <v>450.73720513</v>
      </c>
      <c r="J34" s="20" t="n">
        <v>5.01361018</v>
      </c>
      <c r="K34" s="18" t="n">
        <v>433.25604379</v>
      </c>
      <c r="L34" s="20" t="n">
        <v>7.89758363</v>
      </c>
      <c r="M34" s="18" t="n">
        <v>401.86232339</v>
      </c>
      <c r="N34" s="20" t="n">
        <v>16.21855775</v>
      </c>
      <c r="O34" s="18" t="s">
        <v>481</v>
      </c>
      <c r="P34" s="20" t="s">
        <v>481</v>
      </c>
      <c r="Q34" s="18" t="s">
        <v>481</v>
      </c>
      <c r="R34" s="20" t="s">
        <v>481</v>
      </c>
      <c r="S34" s="18" t="s">
        <v>481</v>
      </c>
      <c r="T34" s="20" t="s">
        <v>481</v>
      </c>
      <c r="U34" s="18" t="n">
        <v>337.30299644</v>
      </c>
      <c r="V34" s="20" t="n">
        <v>14.88667692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465.99482075</v>
      </c>
      <c r="F36" s="20" t="n">
        <v>4.47109451</v>
      </c>
      <c r="G36" s="18" t="n">
        <v>474.12099166</v>
      </c>
      <c r="H36" s="20" t="n">
        <v>4.26303248</v>
      </c>
      <c r="I36" s="18" t="n">
        <v>480.97717737</v>
      </c>
      <c r="J36" s="20" t="n">
        <v>4.3045639</v>
      </c>
      <c r="K36" s="18" t="n">
        <v>479.23051885</v>
      </c>
      <c r="L36" s="20" t="n">
        <v>6.92474425</v>
      </c>
      <c r="M36" s="18" t="n">
        <v>456.0384197</v>
      </c>
      <c r="N36" s="20" t="n">
        <v>5.45663556</v>
      </c>
      <c r="O36" s="18" t="s">
        <v>481</v>
      </c>
      <c r="P36" s="20" t="s">
        <v>481</v>
      </c>
      <c r="Q36" s="18" t="s">
        <v>481</v>
      </c>
      <c r="R36" s="20" t="s">
        <v>481</v>
      </c>
      <c r="S36" s="18" t="s">
        <v>481</v>
      </c>
      <c r="T36" s="20" t="s">
        <v>481</v>
      </c>
      <c r="U36" s="18" t="n">
        <v>399.72782088</v>
      </c>
      <c r="V36" s="20" t="n">
        <v>12.74387653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492.22203977</v>
      </c>
      <c r="F41" s="20" t="n">
        <v>4.56750825</v>
      </c>
      <c r="G41" s="18" t="n">
        <v>496.39535491</v>
      </c>
      <c r="H41" s="20" t="n">
        <v>4.42442193</v>
      </c>
      <c r="I41" s="18" t="n">
        <v>491.54179422</v>
      </c>
      <c r="J41" s="20" t="n">
        <v>4.61443477</v>
      </c>
      <c r="K41" s="18" t="n">
        <v>500.764397</v>
      </c>
      <c r="L41" s="20" t="n">
        <v>7.9661517</v>
      </c>
      <c r="M41" s="18" t="n">
        <v>438.55310798</v>
      </c>
      <c r="N41" s="20" t="n">
        <v>9.115634030000001</v>
      </c>
      <c r="O41" s="18" t="s">
        <v>481</v>
      </c>
      <c r="P41" s="20" t="s">
        <v>481</v>
      </c>
      <c r="Q41" s="18" t="s">
        <v>481</v>
      </c>
      <c r="R41" s="20" t="s">
        <v>481</v>
      </c>
      <c r="S41" s="18" t="s">
        <v>481</v>
      </c>
      <c r="T41" s="20" t="s">
        <v>481</v>
      </c>
      <c r="U41" s="18" t="n">
        <v>422.91269267</v>
      </c>
      <c r="V41" s="20" t="n">
        <v>14.26952383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(1960.0/B46*100)</f>
        <v/>
      </c>
      <c r="D46" s="19" t="n">
        <v>21181</v>
      </c>
      <c r="E46" s="18" t="n">
        <v>407.81351973</v>
      </c>
      <c r="F46" s="20" t="n">
        <v>4.33952984</v>
      </c>
      <c r="G46" s="18" t="n">
        <v>420.53546544</v>
      </c>
      <c r="H46" s="20" t="n">
        <v>5.32028384</v>
      </c>
      <c r="I46" s="18" t="n">
        <v>419.25167933</v>
      </c>
      <c r="J46" s="20" t="n">
        <v>6.96000802</v>
      </c>
      <c r="K46" s="18" t="n">
        <v>404.31837687</v>
      </c>
      <c r="L46" s="20" t="n">
        <v>10.10752819</v>
      </c>
      <c r="M46" s="18" t="n">
        <v>350.24140933</v>
      </c>
      <c r="N46" s="20" t="n">
        <v>4.9033133</v>
      </c>
      <c r="O46" s="18" t="s">
        <v>481</v>
      </c>
      <c r="P46" s="20" t="s">
        <v>481</v>
      </c>
      <c r="Q46" s="18" t="s">
        <v>481</v>
      </c>
      <c r="R46" s="20" t="s">
        <v>481</v>
      </c>
      <c r="S46" s="18" t="s">
        <v>481</v>
      </c>
      <c r="T46" s="20" t="s">
        <v>481</v>
      </c>
      <c r="U46" s="18" t="n">
        <v>361.64834601</v>
      </c>
      <c r="V46" s="20" t="n">
        <v>8.018459460000001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573.73175764</v>
      </c>
      <c r="F48" s="20" t="n">
        <v>6.7058236</v>
      </c>
      <c r="G48" s="18" t="n">
        <v>579.17523153</v>
      </c>
      <c r="H48" s="20" t="n">
        <v>6.62454567</v>
      </c>
      <c r="I48" s="18" t="n">
        <v>555.93618642</v>
      </c>
      <c r="J48" s="20" t="n">
        <v>7.95266576</v>
      </c>
      <c r="K48" s="18" t="n">
        <v>538.65804666</v>
      </c>
      <c r="L48" s="20" t="n">
        <v>10.94417693</v>
      </c>
      <c r="M48" s="18" t="n">
        <v>530.0251022899999</v>
      </c>
      <c r="N48" s="20" t="n">
        <v>9.218625360000001</v>
      </c>
      <c r="O48" s="18" t="s">
        <v>481</v>
      </c>
      <c r="P48" s="20" t="s">
        <v>481</v>
      </c>
      <c r="Q48" s="18" t="s">
        <v>481</v>
      </c>
      <c r="R48" s="20" t="s">
        <v>481</v>
      </c>
      <c r="S48" s="18" t="s">
        <v>481</v>
      </c>
      <c r="T48" s="20" t="s">
        <v>481</v>
      </c>
      <c r="U48" s="18" t="n">
        <v>469.11813203</v>
      </c>
      <c r="V48" s="20" t="n">
        <v>25.92497572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(157.0/B61*100)</f>
        <v/>
      </c>
      <c r="D61" s="19" t="n">
        <v>6368</v>
      </c>
      <c r="E61" s="18" t="n">
        <v>461.59387629</v>
      </c>
      <c r="F61" s="20" t="n">
        <v>3.74958828</v>
      </c>
      <c r="G61" s="18" t="n">
        <v>462.00547352</v>
      </c>
      <c r="H61" s="20" t="n">
        <v>4.45447471</v>
      </c>
      <c r="I61" s="18" t="n">
        <v>449.43516648</v>
      </c>
      <c r="J61" s="20" t="n">
        <v>4.4505033</v>
      </c>
      <c r="K61" s="18" t="n">
        <v>433.33000918</v>
      </c>
      <c r="L61" s="20" t="n">
        <v>7.04032257</v>
      </c>
      <c r="M61" s="18" t="n">
        <v>352.1133783</v>
      </c>
      <c r="N61" s="20" t="n">
        <v>9.36685625</v>
      </c>
      <c r="O61" s="18" t="s">
        <v>481</v>
      </c>
      <c r="P61" s="20" t="s">
        <v>481</v>
      </c>
      <c r="Q61" s="18" t="s">
        <v>481</v>
      </c>
      <c r="R61" s="20" t="s">
        <v>481</v>
      </c>
      <c r="S61" s="18" t="s">
        <v>481</v>
      </c>
      <c r="T61" s="20" t="s">
        <v>481</v>
      </c>
      <c r="U61" s="18" t="n">
        <v>355.29757829</v>
      </c>
      <c r="V61" s="20" t="n">
        <v>14.16355742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(607.0/B67*100)</f>
        <v/>
      </c>
      <c r="D67" s="19" t="n">
        <v>6364</v>
      </c>
      <c r="E67" s="18" t="n">
        <v>409.58573305</v>
      </c>
      <c r="F67" s="20" t="n">
        <v>3.47211389</v>
      </c>
      <c r="G67" s="18" t="n">
        <v>436.35784935</v>
      </c>
      <c r="H67" s="20" t="n">
        <v>4.67522371</v>
      </c>
      <c r="I67" s="18" t="n">
        <v>416.95282764</v>
      </c>
      <c r="J67" s="20" t="n">
        <v>4.68553282</v>
      </c>
      <c r="K67" s="18" t="n">
        <v>420.73953632</v>
      </c>
      <c r="L67" s="20" t="n">
        <v>12.10348971</v>
      </c>
      <c r="M67" s="18" t="n">
        <v>373.97828694</v>
      </c>
      <c r="N67" s="20" t="n">
        <v>9.74984386</v>
      </c>
      <c r="O67" s="18" t="s">
        <v>481</v>
      </c>
      <c r="P67" s="20" t="s">
        <v>481</v>
      </c>
      <c r="Q67" s="18" t="s">
        <v>481</v>
      </c>
      <c r="R67" s="20" t="s">
        <v>481</v>
      </c>
      <c r="S67" s="18" t="s">
        <v>481</v>
      </c>
      <c r="T67" s="20" t="s">
        <v>481</v>
      </c>
      <c r="U67" s="18" t="n">
        <v>299.10998857</v>
      </c>
      <c r="V67" s="20" t="n">
        <v>10.16635425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516.93046807</v>
      </c>
      <c r="F70" s="20" t="n">
        <v>4.23301908</v>
      </c>
      <c r="G70" s="18" t="n">
        <v>520.85374576</v>
      </c>
      <c r="H70" s="20" t="n">
        <v>4.61505575</v>
      </c>
      <c r="I70" s="18" t="n">
        <v>519.12857167</v>
      </c>
      <c r="J70" s="20" t="n">
        <v>4.39023644</v>
      </c>
      <c r="K70" s="18" t="n">
        <v>500.3160725</v>
      </c>
      <c r="L70" s="20" t="n">
        <v>8.800473480000001</v>
      </c>
      <c r="M70" s="18" t="n">
        <v>466.97627023</v>
      </c>
      <c r="N70" s="20" t="n">
        <v>9.217355270000001</v>
      </c>
      <c r="O70" s="18" t="s">
        <v>481</v>
      </c>
      <c r="P70" s="20" t="s">
        <v>481</v>
      </c>
      <c r="Q70" s="18" t="s">
        <v>481</v>
      </c>
      <c r="R70" s="20" t="s">
        <v>481</v>
      </c>
      <c r="S70" s="18" t="s">
        <v>481</v>
      </c>
      <c r="T70" s="20" t="s">
        <v>481</v>
      </c>
      <c r="U70" s="18" t="n">
        <v>464.0519755</v>
      </c>
      <c r="V70" s="20" t="n">
        <v>11.12699018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806</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452.14900664</v>
      </c>
      <c r="F7" s="20" t="n">
        <v>6.1915806</v>
      </c>
      <c r="G7" s="18" t="n">
        <v>481.55565336</v>
      </c>
      <c r="H7" s="20" t="n">
        <v>3.06238438</v>
      </c>
      <c r="I7" s="18" t="n">
        <v>522.61923753</v>
      </c>
      <c r="J7" s="20" t="n">
        <v>2.76729688</v>
      </c>
      <c r="K7" s="18" t="n">
        <v>551.47947327</v>
      </c>
      <c r="L7" s="20" t="n">
        <v>2.73965015</v>
      </c>
      <c r="M7" s="18" t="n">
        <v>442.83242745</v>
      </c>
      <c r="N7" s="20" t="n">
        <v>4.10655619</v>
      </c>
      <c r="O7" s="18" t="s">
        <v>481</v>
      </c>
      <c r="P7" s="20" t="s">
        <v>481</v>
      </c>
      <c r="Q7" s="18" t="s">
        <v>481</v>
      </c>
      <c r="R7" s="20" t="s">
        <v>481</v>
      </c>
      <c r="S7" s="18" t="s">
        <v>481</v>
      </c>
      <c r="T7" s="20" t="s">
        <v>481</v>
      </c>
      <c r="U7" s="18" t="n">
        <v>464.14129595</v>
      </c>
      <c r="V7" s="20" t="n">
        <v>9.52948623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(132.0/B9*100)</f>
        <v/>
      </c>
      <c r="D9" s="19" t="n">
        <v>5543</v>
      </c>
      <c r="E9" s="18" t="n">
        <v>530.32295531</v>
      </c>
      <c r="F9" s="20" t="n">
        <v>5.221461</v>
      </c>
      <c r="G9" s="18" t="n">
        <v>562.8696463700001</v>
      </c>
      <c r="H9" s="20" t="n">
        <v>3.23240546</v>
      </c>
      <c r="I9" s="18" t="n">
        <v>586.48869545</v>
      </c>
      <c r="J9" s="20" t="n">
        <v>3.77029657</v>
      </c>
      <c r="K9" s="18" t="n">
        <v>578.7654589799999</v>
      </c>
      <c r="L9" s="20" t="n">
        <v>6.65929496</v>
      </c>
      <c r="M9" s="18" t="n">
        <v>428.37595021</v>
      </c>
      <c r="N9" s="20" t="n">
        <v>7.43283911</v>
      </c>
      <c r="O9" s="18" t="s">
        <v>481</v>
      </c>
      <c r="P9" s="20" t="s">
        <v>481</v>
      </c>
      <c r="Q9" s="18" t="n">
        <v>363.74174124</v>
      </c>
      <c r="R9" s="20" t="n">
        <v>33.3778787</v>
      </c>
      <c r="S9" s="18" t="s">
        <v>481</v>
      </c>
      <c r="T9" s="20" t="s">
        <v>481</v>
      </c>
      <c r="U9" s="18" t="n">
        <v>457.52184842</v>
      </c>
      <c r="V9" s="20" t="n">
        <v>10.86687563</v>
      </c>
    </row>
    <row r="10" spans="1:22">
      <c r="A10" s="15" t="s">
        <v>485</v>
      </c>
      <c r="B10" s="17" t="n">
        <v>13082</v>
      </c>
      <c r="C10" s="18">
        <f>(336.0/B10*100)</f>
        <v/>
      </c>
      <c r="D10" s="19" t="n">
        <v>12746</v>
      </c>
      <c r="E10" s="18" t="n">
        <v>498.6831684</v>
      </c>
      <c r="F10" s="20" t="n">
        <v>9.950902490000001</v>
      </c>
      <c r="G10" s="18" t="n">
        <v>514.96625982</v>
      </c>
      <c r="H10" s="20" t="n">
        <v>5.77236154</v>
      </c>
      <c r="I10" s="18" t="n">
        <v>537.5037849</v>
      </c>
      <c r="J10" s="20" t="n">
        <v>5.05709731</v>
      </c>
      <c r="K10" s="18" t="n">
        <v>573.24247287</v>
      </c>
      <c r="L10" s="20" t="n">
        <v>5.6825633</v>
      </c>
      <c r="M10" s="18" t="n">
        <v>465.45588109</v>
      </c>
      <c r="N10" s="20" t="n">
        <v>9.676067339999999</v>
      </c>
      <c r="O10" s="18" t="s">
        <v>481</v>
      </c>
      <c r="P10" s="20" t="s">
        <v>481</v>
      </c>
      <c r="Q10" s="18" t="s">
        <v>481</v>
      </c>
      <c r="R10" s="20" t="s">
        <v>481</v>
      </c>
      <c r="S10" s="18" t="s">
        <v>481</v>
      </c>
      <c r="T10" s="20" t="s">
        <v>481</v>
      </c>
      <c r="U10" s="18" t="n">
        <v>442.65038766</v>
      </c>
      <c r="V10" s="20" t="n">
        <v>19.21652354</v>
      </c>
    </row>
    <row r="11" spans="1:22">
      <c r="A11" s="15" t="s">
        <v>486</v>
      </c>
      <c r="B11" s="17" t="n">
        <v>7053</v>
      </c>
      <c r="C11" s="18">
        <f>(136.0/B11*100)</f>
        <v/>
      </c>
      <c r="D11" s="19" t="n">
        <v>6917</v>
      </c>
      <c r="E11" s="18" t="n">
        <v>409.55287579</v>
      </c>
      <c r="F11" s="20" t="n">
        <v>6.50839046</v>
      </c>
      <c r="G11" s="18" t="n">
        <v>426.73036588</v>
      </c>
      <c r="H11" s="20" t="n">
        <v>4.01345755</v>
      </c>
      <c r="I11" s="18" t="n">
        <v>451.41911732</v>
      </c>
      <c r="J11" s="20" t="n">
        <v>5.45143747</v>
      </c>
      <c r="K11" s="18" t="n">
        <v>460.42537448</v>
      </c>
      <c r="L11" s="20" t="n">
        <v>5.70517373</v>
      </c>
      <c r="M11" s="18" t="n">
        <v>398.4130612</v>
      </c>
      <c r="N11" s="20" t="n">
        <v>6.13425548</v>
      </c>
      <c r="O11" s="18" t="s">
        <v>481</v>
      </c>
      <c r="P11" s="20" t="s">
        <v>481</v>
      </c>
      <c r="Q11" s="18" t="s">
        <v>481</v>
      </c>
      <c r="R11" s="20" t="s">
        <v>481</v>
      </c>
      <c r="S11" s="18" t="s">
        <v>481</v>
      </c>
      <c r="T11" s="20" t="s">
        <v>481</v>
      </c>
      <c r="U11" s="18" t="n">
        <v>377.5325066</v>
      </c>
      <c r="V11" s="20" t="n">
        <v>12.43527795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(246.0/B23*100)</f>
        <v/>
      </c>
      <c r="D23" s="19" t="n">
        <v>11337</v>
      </c>
      <c r="E23" s="18" t="n">
        <v>442.22032087</v>
      </c>
      <c r="F23" s="20" t="n">
        <v>5.86327869</v>
      </c>
      <c r="G23" s="18" t="n">
        <v>464.14027137</v>
      </c>
      <c r="H23" s="20" t="n">
        <v>3.15216997</v>
      </c>
      <c r="I23" s="18" t="n">
        <v>497.63453624</v>
      </c>
      <c r="J23" s="20" t="n">
        <v>3.72751198</v>
      </c>
      <c r="K23" s="18" t="n">
        <v>525.47687271</v>
      </c>
      <c r="L23" s="20" t="n">
        <v>4.24768596</v>
      </c>
      <c r="M23" s="18" t="n">
        <v>451.72045622</v>
      </c>
      <c r="N23" s="20" t="n">
        <v>6.55553678</v>
      </c>
      <c r="O23" s="18" t="s">
        <v>481</v>
      </c>
      <c r="P23" s="20" t="s">
        <v>481</v>
      </c>
      <c r="Q23" s="18" t="s">
        <v>481</v>
      </c>
      <c r="R23" s="20" t="s">
        <v>481</v>
      </c>
      <c r="S23" s="18" t="s">
        <v>481</v>
      </c>
      <c r="T23" s="20" t="s">
        <v>481</v>
      </c>
      <c r="U23" s="18" t="n">
        <v>406.99875443</v>
      </c>
      <c r="V23" s="20" t="n">
        <v>13.61681366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476.33946536</v>
      </c>
      <c r="F29" s="20" t="n">
        <v>5.79639736</v>
      </c>
      <c r="G29" s="18" t="n">
        <v>509.25243727</v>
      </c>
      <c r="H29" s="20" t="n">
        <v>3.88689437</v>
      </c>
      <c r="I29" s="18" t="n">
        <v>545.92650441</v>
      </c>
      <c r="J29" s="20" t="n">
        <v>4.73215143</v>
      </c>
      <c r="K29" s="18" t="n">
        <v>556.77839987</v>
      </c>
      <c r="L29" s="20" t="n">
        <v>9.77452532</v>
      </c>
      <c r="M29" s="18" t="n">
        <v>516.6036689699999</v>
      </c>
      <c r="N29" s="20" t="n">
        <v>7.45309137</v>
      </c>
      <c r="O29" s="18" t="s">
        <v>481</v>
      </c>
      <c r="P29" s="20" t="s">
        <v>481</v>
      </c>
      <c r="Q29" s="18" t="n">
        <v>312.41250141</v>
      </c>
      <c r="R29" s="20" t="n">
        <v>62.61666854</v>
      </c>
      <c r="S29" s="18" t="s">
        <v>481</v>
      </c>
      <c r="T29" s="20" t="s">
        <v>481</v>
      </c>
      <c r="U29" s="18" t="n">
        <v>439.25231849</v>
      </c>
      <c r="V29" s="20" t="n">
        <v>13.04077866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450.53729782</v>
      </c>
      <c r="F32" s="20" t="n">
        <v>7.8958958</v>
      </c>
      <c r="G32" s="18" t="n">
        <v>469.69667698</v>
      </c>
      <c r="H32" s="20" t="n">
        <v>3.4494381</v>
      </c>
      <c r="I32" s="18" t="n">
        <v>491.77470543</v>
      </c>
      <c r="J32" s="20" t="n">
        <v>3.9200963</v>
      </c>
      <c r="K32" s="18" t="n">
        <v>512.6367956300001</v>
      </c>
      <c r="L32" s="20" t="n">
        <v>3.95744673</v>
      </c>
      <c r="M32" s="18" t="n">
        <v>380.38332696</v>
      </c>
      <c r="N32" s="20" t="n">
        <v>15.24330447</v>
      </c>
      <c r="O32" s="18" t="s">
        <v>481</v>
      </c>
      <c r="P32" s="20" t="s">
        <v>481</v>
      </c>
      <c r="Q32" s="18" t="s">
        <v>481</v>
      </c>
      <c r="R32" s="20" t="s">
        <v>481</v>
      </c>
      <c r="S32" s="18" t="s">
        <v>481</v>
      </c>
      <c r="T32" s="20" t="s">
        <v>481</v>
      </c>
      <c r="U32" s="18" t="n">
        <v>404.19881457</v>
      </c>
      <c r="V32" s="20" t="n">
        <v>21.66488235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(76.0/B34*100)</f>
        <v/>
      </c>
      <c r="D34" s="19" t="n">
        <v>6274</v>
      </c>
      <c r="E34" s="18" t="n">
        <v>429.49626464</v>
      </c>
      <c r="F34" s="20" t="n">
        <v>5.56753941</v>
      </c>
      <c r="G34" s="18" t="n">
        <v>456.82556796</v>
      </c>
      <c r="H34" s="20" t="n">
        <v>4.89868443</v>
      </c>
      <c r="I34" s="18" t="n">
        <v>471.88779543</v>
      </c>
      <c r="J34" s="20" t="n">
        <v>6.3583669</v>
      </c>
      <c r="K34" s="18" t="n">
        <v>448.23749972</v>
      </c>
      <c r="L34" s="20" t="n">
        <v>6.84691793</v>
      </c>
      <c r="M34" s="18" t="n">
        <v>401.86232339</v>
      </c>
      <c r="N34" s="20" t="n">
        <v>16.21855775</v>
      </c>
      <c r="O34" s="18" t="s">
        <v>481</v>
      </c>
      <c r="P34" s="20" t="s">
        <v>481</v>
      </c>
      <c r="Q34" s="18" t="n">
        <v>425.79595373</v>
      </c>
      <c r="R34" s="20" t="n">
        <v>68.66277131</v>
      </c>
      <c r="S34" s="18" t="s">
        <v>481</v>
      </c>
      <c r="T34" s="20" t="s">
        <v>481</v>
      </c>
      <c r="U34" s="18" t="n">
        <v>352.81368524</v>
      </c>
      <c r="V34" s="20" t="n">
        <v>12.15950715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428.98267643</v>
      </c>
      <c r="F36" s="20" t="n">
        <v>6.24905529</v>
      </c>
      <c r="G36" s="18" t="n">
        <v>451.10686352</v>
      </c>
      <c r="H36" s="20" t="n">
        <v>4.05607395</v>
      </c>
      <c r="I36" s="18" t="n">
        <v>491.41488173</v>
      </c>
      <c r="J36" s="20" t="n">
        <v>3.57893364</v>
      </c>
      <c r="K36" s="18" t="n">
        <v>502.78323741</v>
      </c>
      <c r="L36" s="20" t="n">
        <v>5.00195313</v>
      </c>
      <c r="M36" s="18" t="n">
        <v>456.0384197</v>
      </c>
      <c r="N36" s="20" t="n">
        <v>5.45663556</v>
      </c>
      <c r="O36" s="18" t="s">
        <v>481</v>
      </c>
      <c r="P36" s="20" t="s">
        <v>481</v>
      </c>
      <c r="Q36" s="18" t="s">
        <v>481</v>
      </c>
      <c r="R36" s="20" t="s">
        <v>481</v>
      </c>
      <c r="S36" s="18" t="s">
        <v>481</v>
      </c>
      <c r="T36" s="20" t="s">
        <v>481</v>
      </c>
      <c r="U36" s="18" t="n">
        <v>388.70908013</v>
      </c>
      <c r="V36" s="20" t="n">
        <v>13.74125391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(51.0/B41*100)</f>
        <v/>
      </c>
      <c r="D41" s="19" t="n">
        <v>5661</v>
      </c>
      <c r="E41" s="18" t="n">
        <v>449.07675163</v>
      </c>
      <c r="F41" s="20" t="n">
        <v>7.38731666</v>
      </c>
      <c r="G41" s="18" t="n">
        <v>462.01395372</v>
      </c>
      <c r="H41" s="20" t="n">
        <v>4.06666644</v>
      </c>
      <c r="I41" s="18" t="n">
        <v>500.32786236</v>
      </c>
      <c r="J41" s="20" t="n">
        <v>4.7585807</v>
      </c>
      <c r="K41" s="18" t="n">
        <v>524.15476978</v>
      </c>
      <c r="L41" s="20" t="n">
        <v>4.24859926</v>
      </c>
      <c r="M41" s="18" t="n">
        <v>438.55310798</v>
      </c>
      <c r="N41" s="20" t="n">
        <v>9.115634030000001</v>
      </c>
      <c r="O41" s="18" t="s">
        <v>481</v>
      </c>
      <c r="P41" s="20" t="s">
        <v>481</v>
      </c>
      <c r="Q41" s="18" t="n">
        <v>394.70031876</v>
      </c>
      <c r="R41" s="20" t="n">
        <v>62.09586627</v>
      </c>
      <c r="S41" s="18" t="s">
        <v>481</v>
      </c>
      <c r="T41" s="20" t="s">
        <v>481</v>
      </c>
      <c r="U41" s="18" t="n">
        <v>429.6755045</v>
      </c>
      <c r="V41" s="20" t="n">
        <v>16.98894868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(2000.0/B46*100)</f>
        <v/>
      </c>
      <c r="D46" s="19" t="n">
        <v>21141</v>
      </c>
      <c r="E46" s="18" t="n">
        <v>381.20374365</v>
      </c>
      <c r="F46" s="20" t="n">
        <v>5.57072025</v>
      </c>
      <c r="G46" s="18" t="n">
        <v>403.76085096</v>
      </c>
      <c r="H46" s="20" t="n">
        <v>4.86485374</v>
      </c>
      <c r="I46" s="18" t="n">
        <v>428.0734982</v>
      </c>
      <c r="J46" s="20" t="n">
        <v>5.89124786</v>
      </c>
      <c r="K46" s="18" t="n">
        <v>435.18309449</v>
      </c>
      <c r="L46" s="20" t="n">
        <v>7.228982</v>
      </c>
      <c r="M46" s="18" t="n">
        <v>350.24140933</v>
      </c>
      <c r="N46" s="20" t="n">
        <v>4.9033133</v>
      </c>
      <c r="O46" s="18" t="s">
        <v>481</v>
      </c>
      <c r="P46" s="20" t="s">
        <v>481</v>
      </c>
      <c r="Q46" s="18" t="s">
        <v>481</v>
      </c>
      <c r="R46" s="20" t="s">
        <v>481</v>
      </c>
      <c r="S46" s="18" t="s">
        <v>481</v>
      </c>
      <c r="T46" s="20" t="s">
        <v>481</v>
      </c>
      <c r="U46" s="18" t="n">
        <v>371.32045541</v>
      </c>
      <c r="V46" s="20" t="n">
        <v>7.48640922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526.52793691</v>
      </c>
      <c r="F48" s="20" t="n">
        <v>7.22077301</v>
      </c>
      <c r="G48" s="18" t="n">
        <v>542.35881553</v>
      </c>
      <c r="H48" s="20" t="n">
        <v>6.43141496</v>
      </c>
      <c r="I48" s="18" t="n">
        <v>587.14582047</v>
      </c>
      <c r="J48" s="20" t="n">
        <v>6.35491732</v>
      </c>
      <c r="K48" s="18" t="n">
        <v>603.72687415</v>
      </c>
      <c r="L48" s="20" t="n">
        <v>7.82517591</v>
      </c>
      <c r="M48" s="18" t="n">
        <v>530.0251022899999</v>
      </c>
      <c r="N48" s="20" t="n">
        <v>9.218625360000001</v>
      </c>
      <c r="O48" s="18" t="s">
        <v>481</v>
      </c>
      <c r="P48" s="20" t="s">
        <v>481</v>
      </c>
      <c r="Q48" s="18" t="s">
        <v>481</v>
      </c>
      <c r="R48" s="20" t="s">
        <v>481</v>
      </c>
      <c r="S48" s="18" t="s">
        <v>481</v>
      </c>
      <c r="T48" s="20" t="s">
        <v>481</v>
      </c>
      <c r="U48" s="18" t="n">
        <v>476.4124189</v>
      </c>
      <c r="V48" s="20" t="n">
        <v>25.11544231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(163.0/B61*100)</f>
        <v/>
      </c>
      <c r="D61" s="19" t="n">
        <v>6362</v>
      </c>
      <c r="E61" s="18" t="n">
        <v>437.41825463</v>
      </c>
      <c r="F61" s="20" t="n">
        <v>5.28560404</v>
      </c>
      <c r="G61" s="18" t="n">
        <v>452.84869592</v>
      </c>
      <c r="H61" s="20" t="n">
        <v>3.0775857</v>
      </c>
      <c r="I61" s="18" t="n">
        <v>469.38157969</v>
      </c>
      <c r="J61" s="20" t="n">
        <v>5.16184639</v>
      </c>
      <c r="K61" s="18" t="n">
        <v>460.70821486</v>
      </c>
      <c r="L61" s="20" t="n">
        <v>5.39200244</v>
      </c>
      <c r="M61" s="18" t="n">
        <v>352.1133783</v>
      </c>
      <c r="N61" s="20" t="n">
        <v>9.36685625</v>
      </c>
      <c r="O61" s="18" t="s">
        <v>481</v>
      </c>
      <c r="P61" s="20" t="s">
        <v>481</v>
      </c>
      <c r="Q61" s="18" t="s">
        <v>481</v>
      </c>
      <c r="R61" s="20" t="s">
        <v>481</v>
      </c>
      <c r="S61" s="18" t="s">
        <v>481</v>
      </c>
      <c r="T61" s="20" t="s">
        <v>481</v>
      </c>
      <c r="U61" s="18" t="n">
        <v>353.74612092</v>
      </c>
      <c r="V61" s="20" t="n">
        <v>14.20087098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(648.0/B67*100)</f>
        <v/>
      </c>
      <c r="D67" s="19" t="n">
        <v>6323</v>
      </c>
      <c r="E67" s="18" t="n">
        <v>380.74913789</v>
      </c>
      <c r="F67" s="20" t="n">
        <v>7.00330106</v>
      </c>
      <c r="G67" s="18" t="n">
        <v>405.56755253</v>
      </c>
      <c r="H67" s="20" t="n">
        <v>3.79029274</v>
      </c>
      <c r="I67" s="18" t="n">
        <v>428.41958008</v>
      </c>
      <c r="J67" s="20" t="n">
        <v>4.41316233</v>
      </c>
      <c r="K67" s="18" t="n">
        <v>430.82701975</v>
      </c>
      <c r="L67" s="20" t="n">
        <v>5.1783406</v>
      </c>
      <c r="M67" s="18" t="n">
        <v>373.97828694</v>
      </c>
      <c r="N67" s="20" t="n">
        <v>9.74984386</v>
      </c>
      <c r="O67" s="18" t="s">
        <v>481</v>
      </c>
      <c r="P67" s="20" t="s">
        <v>481</v>
      </c>
      <c r="Q67" s="18" t="s">
        <v>481</v>
      </c>
      <c r="R67" s="20" t="s">
        <v>481</v>
      </c>
      <c r="S67" s="18" t="s">
        <v>481</v>
      </c>
      <c r="T67" s="20" t="s">
        <v>481</v>
      </c>
      <c r="U67" s="18" t="n">
        <v>311.72356679</v>
      </c>
      <c r="V67" s="20" t="n">
        <v>11.80702123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481.88634022</v>
      </c>
      <c r="F70" s="20" t="n">
        <v>6.90338414</v>
      </c>
      <c r="G70" s="18" t="n">
        <v>494.41839754</v>
      </c>
      <c r="H70" s="20" t="n">
        <v>5.13116122</v>
      </c>
      <c r="I70" s="18" t="n">
        <v>514.07929533</v>
      </c>
      <c r="J70" s="20" t="n">
        <v>4.02767744</v>
      </c>
      <c r="K70" s="18" t="n">
        <v>534.64334696</v>
      </c>
      <c r="L70" s="20" t="n">
        <v>4.07741013</v>
      </c>
      <c r="M70" s="18" t="n">
        <v>466.97627023</v>
      </c>
      <c r="N70" s="20" t="n">
        <v>9.217355270000001</v>
      </c>
      <c r="O70" s="18" t="s">
        <v>481</v>
      </c>
      <c r="P70" s="20" t="s">
        <v>481</v>
      </c>
      <c r="Q70" s="18" t="s">
        <v>481</v>
      </c>
      <c r="R70" s="20" t="s">
        <v>481</v>
      </c>
      <c r="S70" s="18" t="s">
        <v>481</v>
      </c>
      <c r="T70" s="20" t="s">
        <v>481</v>
      </c>
      <c r="U70" s="18" t="n">
        <v>470.98699673</v>
      </c>
      <c r="V70" s="20" t="n">
        <v>12.28385477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809</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518.16390257</v>
      </c>
      <c r="F7" s="20" t="n">
        <v>3.75578292</v>
      </c>
      <c r="G7" s="18" t="n">
        <v>513.56958006</v>
      </c>
      <c r="H7" s="20" t="n">
        <v>2.68021793</v>
      </c>
      <c r="I7" s="18" t="n">
        <v>522.00299946</v>
      </c>
      <c r="J7" s="20" t="n">
        <v>2.84477462</v>
      </c>
      <c r="K7" s="18" t="n">
        <v>520.37384196</v>
      </c>
      <c r="L7" s="20" t="n">
        <v>3.93509949</v>
      </c>
      <c r="M7" s="18" t="n">
        <v>442.83242745</v>
      </c>
      <c r="N7" s="20" t="n">
        <v>4.10655619</v>
      </c>
      <c r="O7" s="18" t="s">
        <v>481</v>
      </c>
      <c r="P7" s="20" t="s">
        <v>481</v>
      </c>
      <c r="Q7" s="18" t="s">
        <v>481</v>
      </c>
      <c r="R7" s="20" t="s">
        <v>481</v>
      </c>
      <c r="S7" s="18" t="s">
        <v>481</v>
      </c>
      <c r="T7" s="20" t="s">
        <v>481</v>
      </c>
      <c r="U7" s="18" t="n">
        <v>465.77139981</v>
      </c>
      <c r="V7" s="20" t="n">
        <v>8.591469719999999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(132.0/B9*100)</f>
        <v/>
      </c>
      <c r="D9" s="19" t="n">
        <v>5543</v>
      </c>
      <c r="E9" s="18" t="n">
        <v>569.9310014</v>
      </c>
      <c r="F9" s="20" t="n">
        <v>4.03805381</v>
      </c>
      <c r="G9" s="18" t="n">
        <v>563.4310286</v>
      </c>
      <c r="H9" s="20" t="n">
        <v>3.06759102</v>
      </c>
      <c r="I9" s="18" t="n">
        <v>562.77503902</v>
      </c>
      <c r="J9" s="20" t="n">
        <v>5.03599218</v>
      </c>
      <c r="K9" s="18" t="n">
        <v>549.94050986</v>
      </c>
      <c r="L9" s="20" t="n">
        <v>7.51020188</v>
      </c>
      <c r="M9" s="18" t="n">
        <v>428.37595021</v>
      </c>
      <c r="N9" s="20" t="n">
        <v>7.43283911</v>
      </c>
      <c r="O9" s="18" t="s">
        <v>481</v>
      </c>
      <c r="P9" s="20" t="s">
        <v>481</v>
      </c>
      <c r="Q9" s="18" t="n">
        <v>363.74174124</v>
      </c>
      <c r="R9" s="20" t="n">
        <v>33.3778787</v>
      </c>
      <c r="S9" s="18" t="s">
        <v>481</v>
      </c>
      <c r="T9" s="20" t="s">
        <v>481</v>
      </c>
      <c r="U9" s="18" t="n">
        <v>461.74678231</v>
      </c>
      <c r="V9" s="20" t="n">
        <v>11.22619347</v>
      </c>
    </row>
    <row r="10" spans="1:22">
      <c r="A10" s="15" t="s">
        <v>485</v>
      </c>
      <c r="B10" s="17" t="n">
        <v>13082</v>
      </c>
      <c r="C10" s="18">
        <f>(336.0/B10*100)</f>
        <v/>
      </c>
      <c r="D10" s="19" t="n">
        <v>12746</v>
      </c>
      <c r="E10" s="18" t="n">
        <v>547.23068409</v>
      </c>
      <c r="F10" s="20" t="n">
        <v>7.18315467</v>
      </c>
      <c r="G10" s="18" t="n">
        <v>536.73804267</v>
      </c>
      <c r="H10" s="20" t="n">
        <v>5.38153498</v>
      </c>
      <c r="I10" s="18" t="n">
        <v>544.56532163</v>
      </c>
      <c r="J10" s="20" t="n">
        <v>5.0923487</v>
      </c>
      <c r="K10" s="18" t="n">
        <v>546.90681949</v>
      </c>
      <c r="L10" s="20" t="n">
        <v>7.1428153</v>
      </c>
      <c r="M10" s="18" t="n">
        <v>465.45588109</v>
      </c>
      <c r="N10" s="20" t="n">
        <v>9.676067339999999</v>
      </c>
      <c r="O10" s="18" t="s">
        <v>481</v>
      </c>
      <c r="P10" s="20" t="s">
        <v>481</v>
      </c>
      <c r="Q10" s="18" t="s">
        <v>481</v>
      </c>
      <c r="R10" s="20" t="s">
        <v>481</v>
      </c>
      <c r="S10" s="18" t="s">
        <v>481</v>
      </c>
      <c r="T10" s="20" t="s">
        <v>481</v>
      </c>
      <c r="U10" s="18" t="n">
        <v>439.40200598</v>
      </c>
      <c r="V10" s="20" t="n">
        <v>17.5331772</v>
      </c>
    </row>
    <row r="11" spans="1:22">
      <c r="A11" s="15" t="s">
        <v>486</v>
      </c>
      <c r="B11" s="17" t="n">
        <v>7053</v>
      </c>
      <c r="C11" s="18">
        <f>(136.0/B11*100)</f>
        <v/>
      </c>
      <c r="D11" s="19" t="n">
        <v>6917</v>
      </c>
      <c r="E11" s="18" t="n">
        <v>444.42675288</v>
      </c>
      <c r="F11" s="20" t="n">
        <v>4.01532689</v>
      </c>
      <c r="G11" s="18" t="n">
        <v>443.27972503</v>
      </c>
      <c r="H11" s="20" t="n">
        <v>4.68856882</v>
      </c>
      <c r="I11" s="18" t="n">
        <v>427.7197285</v>
      </c>
      <c r="J11" s="20" t="n">
        <v>7.04048503</v>
      </c>
      <c r="K11" s="18" t="n">
        <v>432.11088451</v>
      </c>
      <c r="L11" s="20" t="n">
        <v>7.99765483</v>
      </c>
      <c r="M11" s="18" t="n">
        <v>398.4130612</v>
      </c>
      <c r="N11" s="20" t="n">
        <v>6.13425548</v>
      </c>
      <c r="O11" s="18" t="s">
        <v>481</v>
      </c>
      <c r="P11" s="20" t="s">
        <v>481</v>
      </c>
      <c r="Q11" s="18" t="s">
        <v>481</v>
      </c>
      <c r="R11" s="20" t="s">
        <v>481</v>
      </c>
      <c r="S11" s="18" t="s">
        <v>481</v>
      </c>
      <c r="T11" s="20" t="s">
        <v>481</v>
      </c>
      <c r="U11" s="18" t="n">
        <v>376.05651065</v>
      </c>
      <c r="V11" s="20" t="n">
        <v>11.78320925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(246.0/B23*100)</f>
        <v/>
      </c>
      <c r="D23" s="19" t="n">
        <v>11337</v>
      </c>
      <c r="E23" s="18" t="n">
        <v>491.03047794</v>
      </c>
      <c r="F23" s="20" t="n">
        <v>4.69870112</v>
      </c>
      <c r="G23" s="18" t="n">
        <v>485.33629525</v>
      </c>
      <c r="H23" s="20" t="n">
        <v>3.70372949</v>
      </c>
      <c r="I23" s="18" t="n">
        <v>489.02271938</v>
      </c>
      <c r="J23" s="20" t="n">
        <v>3.92243985</v>
      </c>
      <c r="K23" s="18" t="n">
        <v>499.22158051</v>
      </c>
      <c r="L23" s="20" t="n">
        <v>4.75831945</v>
      </c>
      <c r="M23" s="18" t="n">
        <v>451.72045622</v>
      </c>
      <c r="N23" s="20" t="n">
        <v>6.55553678</v>
      </c>
      <c r="O23" s="18" t="s">
        <v>481</v>
      </c>
      <c r="P23" s="20" t="s">
        <v>481</v>
      </c>
      <c r="Q23" s="18" t="s">
        <v>481</v>
      </c>
      <c r="R23" s="20" t="s">
        <v>481</v>
      </c>
      <c r="S23" s="18" t="s">
        <v>481</v>
      </c>
      <c r="T23" s="20" t="s">
        <v>481</v>
      </c>
      <c r="U23" s="18" t="n">
        <v>410.31617079</v>
      </c>
      <c r="V23" s="20" t="n">
        <v>13.00207232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533.54859464</v>
      </c>
      <c r="F29" s="20" t="n">
        <v>4.1879259</v>
      </c>
      <c r="G29" s="18" t="n">
        <v>507.86406049</v>
      </c>
      <c r="H29" s="20" t="n">
        <v>3.86122576</v>
      </c>
      <c r="I29" s="18" t="n">
        <v>507.97916557</v>
      </c>
      <c r="J29" s="20" t="n">
        <v>5.72675619</v>
      </c>
      <c r="K29" s="18" t="n">
        <v>503.21369183</v>
      </c>
      <c r="L29" s="20" t="n">
        <v>12.18571906</v>
      </c>
      <c r="M29" s="18" t="n">
        <v>516.6036689699999</v>
      </c>
      <c r="N29" s="20" t="n">
        <v>7.45309137</v>
      </c>
      <c r="O29" s="18" t="s">
        <v>481</v>
      </c>
      <c r="P29" s="20" t="s">
        <v>481</v>
      </c>
      <c r="Q29" s="18" t="n">
        <v>312.41250141</v>
      </c>
      <c r="R29" s="20" t="n">
        <v>62.61666854</v>
      </c>
      <c r="S29" s="18" t="s">
        <v>481</v>
      </c>
      <c r="T29" s="20" t="s">
        <v>481</v>
      </c>
      <c r="U29" s="18" t="n">
        <v>435.65448805</v>
      </c>
      <c r="V29" s="20" t="n">
        <v>14.30422076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500.46584071</v>
      </c>
      <c r="F32" s="20" t="n">
        <v>4.90337088</v>
      </c>
      <c r="G32" s="18" t="n">
        <v>487.82074185</v>
      </c>
      <c r="H32" s="20" t="n">
        <v>3.62858592</v>
      </c>
      <c r="I32" s="18" t="n">
        <v>484.32957715</v>
      </c>
      <c r="J32" s="20" t="n">
        <v>3.77485512</v>
      </c>
      <c r="K32" s="18" t="n">
        <v>480.87453786</v>
      </c>
      <c r="L32" s="20" t="n">
        <v>5.7564791</v>
      </c>
      <c r="M32" s="18" t="n">
        <v>380.38332696</v>
      </c>
      <c r="N32" s="20" t="n">
        <v>15.24330447</v>
      </c>
      <c r="O32" s="18" t="s">
        <v>481</v>
      </c>
      <c r="P32" s="20" t="s">
        <v>481</v>
      </c>
      <c r="Q32" s="18" t="s">
        <v>481</v>
      </c>
      <c r="R32" s="20" t="s">
        <v>481</v>
      </c>
      <c r="S32" s="18" t="s">
        <v>481</v>
      </c>
      <c r="T32" s="20" t="s">
        <v>481</v>
      </c>
      <c r="U32" s="18" t="n">
        <v>407.1437279</v>
      </c>
      <c r="V32" s="20" t="n">
        <v>24.10709399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(76.0/B34*100)</f>
        <v/>
      </c>
      <c r="D34" s="19" t="n">
        <v>6274</v>
      </c>
      <c r="E34" s="18" t="n">
        <v>460.86828503</v>
      </c>
      <c r="F34" s="20" t="n">
        <v>6.39150052</v>
      </c>
      <c r="G34" s="18" t="n">
        <v>448.9317206</v>
      </c>
      <c r="H34" s="20" t="n">
        <v>4.92298072</v>
      </c>
      <c r="I34" s="18" t="n">
        <v>459.97952741</v>
      </c>
      <c r="J34" s="20" t="n">
        <v>4.58472384</v>
      </c>
      <c r="K34" s="18" t="n">
        <v>441.18556285</v>
      </c>
      <c r="L34" s="20" t="n">
        <v>6.82187095</v>
      </c>
      <c r="M34" s="18" t="n">
        <v>401.86232339</v>
      </c>
      <c r="N34" s="20" t="n">
        <v>16.21855775</v>
      </c>
      <c r="O34" s="18" t="s">
        <v>481</v>
      </c>
      <c r="P34" s="20" t="s">
        <v>481</v>
      </c>
      <c r="Q34" s="18" t="n">
        <v>425.79595373</v>
      </c>
      <c r="R34" s="20" t="n">
        <v>68.66277131</v>
      </c>
      <c r="S34" s="18" t="s">
        <v>481</v>
      </c>
      <c r="T34" s="20" t="s">
        <v>481</v>
      </c>
      <c r="U34" s="18" t="n">
        <v>341.36946799</v>
      </c>
      <c r="V34" s="20" t="n">
        <v>13.3107673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480.48030005</v>
      </c>
      <c r="F36" s="20" t="n">
        <v>4.12270927</v>
      </c>
      <c r="G36" s="18" t="n">
        <v>471.29384281</v>
      </c>
      <c r="H36" s="20" t="n">
        <v>4.50785048</v>
      </c>
      <c r="I36" s="18" t="n">
        <v>475.25106144</v>
      </c>
      <c r="J36" s="20" t="n">
        <v>4.93806517</v>
      </c>
      <c r="K36" s="18" t="n">
        <v>464.2148551</v>
      </c>
      <c r="L36" s="20" t="n">
        <v>7.34503701</v>
      </c>
      <c r="M36" s="18" t="n">
        <v>456.0384197</v>
      </c>
      <c r="N36" s="20" t="n">
        <v>5.45663556</v>
      </c>
      <c r="O36" s="18" t="s">
        <v>481</v>
      </c>
      <c r="P36" s="20" t="s">
        <v>481</v>
      </c>
      <c r="Q36" s="18" t="s">
        <v>481</v>
      </c>
      <c r="R36" s="20" t="s">
        <v>481</v>
      </c>
      <c r="S36" s="18" t="s">
        <v>481</v>
      </c>
      <c r="T36" s="20" t="s">
        <v>481</v>
      </c>
      <c r="U36" s="18" t="n">
        <v>384.71729953</v>
      </c>
      <c r="V36" s="20" t="n">
        <v>12.826298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(51.0/B41*100)</f>
        <v/>
      </c>
      <c r="D41" s="19" t="n">
        <v>5661</v>
      </c>
      <c r="E41" s="18" t="n">
        <v>509.87585184</v>
      </c>
      <c r="F41" s="20" t="n">
        <v>6.30074713</v>
      </c>
      <c r="G41" s="18" t="n">
        <v>486.04050373</v>
      </c>
      <c r="H41" s="20" t="n">
        <v>4.44284897</v>
      </c>
      <c r="I41" s="18" t="n">
        <v>498.03001206</v>
      </c>
      <c r="J41" s="20" t="n">
        <v>4.47462829</v>
      </c>
      <c r="K41" s="18" t="n">
        <v>492.73967241</v>
      </c>
      <c r="L41" s="20" t="n">
        <v>5.53168997</v>
      </c>
      <c r="M41" s="18" t="n">
        <v>438.55310798</v>
      </c>
      <c r="N41" s="20" t="n">
        <v>9.115634030000001</v>
      </c>
      <c r="O41" s="18" t="s">
        <v>481</v>
      </c>
      <c r="P41" s="20" t="s">
        <v>481</v>
      </c>
      <c r="Q41" s="18" t="n">
        <v>394.70031876</v>
      </c>
      <c r="R41" s="20" t="n">
        <v>62.09586627</v>
      </c>
      <c r="S41" s="18" t="s">
        <v>481</v>
      </c>
      <c r="T41" s="20" t="s">
        <v>481</v>
      </c>
      <c r="U41" s="18" t="n">
        <v>424.62332879</v>
      </c>
      <c r="V41" s="20" t="n">
        <v>14.31859479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(2000.0/B46*100)</f>
        <v/>
      </c>
      <c r="D46" s="19" t="n">
        <v>21141</v>
      </c>
      <c r="E46" s="18" t="n">
        <v>404.63008501</v>
      </c>
      <c r="F46" s="20" t="n">
        <v>5.18432658</v>
      </c>
      <c r="G46" s="18" t="n">
        <v>417.52403209</v>
      </c>
      <c r="H46" s="20" t="n">
        <v>4.91229827</v>
      </c>
      <c r="I46" s="18" t="n">
        <v>410.30176511</v>
      </c>
      <c r="J46" s="20" t="n">
        <v>6.2329157</v>
      </c>
      <c r="K46" s="18" t="n">
        <v>422.39458543</v>
      </c>
      <c r="L46" s="20" t="n">
        <v>9.325884240000001</v>
      </c>
      <c r="M46" s="18" t="n">
        <v>350.24140933</v>
      </c>
      <c r="N46" s="20" t="n">
        <v>4.9033133</v>
      </c>
      <c r="O46" s="18" t="s">
        <v>481</v>
      </c>
      <c r="P46" s="20" t="s">
        <v>481</v>
      </c>
      <c r="Q46" s="18" t="s">
        <v>481</v>
      </c>
      <c r="R46" s="20" t="s">
        <v>481</v>
      </c>
      <c r="S46" s="18" t="s">
        <v>481</v>
      </c>
      <c r="T46" s="20" t="s">
        <v>481</v>
      </c>
      <c r="U46" s="18" t="n">
        <v>366.48168399</v>
      </c>
      <c r="V46" s="20" t="n">
        <v>7.09346098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570.34342875</v>
      </c>
      <c r="F48" s="20" t="n">
        <v>8.93805264</v>
      </c>
      <c r="G48" s="18" t="n">
        <v>563.83249947</v>
      </c>
      <c r="H48" s="20" t="n">
        <v>7.29463346</v>
      </c>
      <c r="I48" s="18" t="n">
        <v>570.48306202</v>
      </c>
      <c r="J48" s="20" t="n">
        <v>6.32442137</v>
      </c>
      <c r="K48" s="18" t="n">
        <v>578.61059421</v>
      </c>
      <c r="L48" s="20" t="n">
        <v>8.06431991</v>
      </c>
      <c r="M48" s="18" t="n">
        <v>530.0251022899999</v>
      </c>
      <c r="N48" s="20" t="n">
        <v>9.218625360000001</v>
      </c>
      <c r="O48" s="18" t="s">
        <v>481</v>
      </c>
      <c r="P48" s="20" t="s">
        <v>481</v>
      </c>
      <c r="Q48" s="18" t="s">
        <v>481</v>
      </c>
      <c r="R48" s="20" t="s">
        <v>481</v>
      </c>
      <c r="S48" s="18" t="s">
        <v>481</v>
      </c>
      <c r="T48" s="20" t="s">
        <v>481</v>
      </c>
      <c r="U48" s="18" t="n">
        <v>504.321699</v>
      </c>
      <c r="V48" s="20" t="n">
        <v>25.29128688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(163.0/B61*100)</f>
        <v/>
      </c>
      <c r="D61" s="19" t="n">
        <v>6362</v>
      </c>
      <c r="E61" s="18" t="n">
        <v>453.35601548</v>
      </c>
      <c r="F61" s="20" t="n">
        <v>4.35020508</v>
      </c>
      <c r="G61" s="18" t="n">
        <v>457.56081432</v>
      </c>
      <c r="H61" s="20" t="n">
        <v>3.80433574</v>
      </c>
      <c r="I61" s="18" t="n">
        <v>456.3658516</v>
      </c>
      <c r="J61" s="20" t="n">
        <v>4.38024023</v>
      </c>
      <c r="K61" s="18" t="n">
        <v>456.91412542</v>
      </c>
      <c r="L61" s="20" t="n">
        <v>4.97865952</v>
      </c>
      <c r="M61" s="18" t="n">
        <v>352.1133783</v>
      </c>
      <c r="N61" s="20" t="n">
        <v>9.36685625</v>
      </c>
      <c r="O61" s="18" t="s">
        <v>481</v>
      </c>
      <c r="P61" s="20" t="s">
        <v>481</v>
      </c>
      <c r="Q61" s="18" t="s">
        <v>481</v>
      </c>
      <c r="R61" s="20" t="s">
        <v>481</v>
      </c>
      <c r="S61" s="18" t="s">
        <v>481</v>
      </c>
      <c r="T61" s="20" t="s">
        <v>481</v>
      </c>
      <c r="U61" s="18" t="n">
        <v>363.54391139</v>
      </c>
      <c r="V61" s="20" t="n">
        <v>15.70323749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(648.0/B67*100)</f>
        <v/>
      </c>
      <c r="D67" s="19" t="n">
        <v>6323</v>
      </c>
      <c r="E67" s="18" t="n">
        <v>432.43719678</v>
      </c>
      <c r="F67" s="20" t="n">
        <v>5.24720247</v>
      </c>
      <c r="G67" s="18" t="n">
        <v>420.98462657</v>
      </c>
      <c r="H67" s="20" t="n">
        <v>4.28968575</v>
      </c>
      <c r="I67" s="18" t="n">
        <v>415.26106951</v>
      </c>
      <c r="J67" s="20" t="n">
        <v>4.40422556</v>
      </c>
      <c r="K67" s="18" t="n">
        <v>400.95873578</v>
      </c>
      <c r="L67" s="20" t="n">
        <v>5.41746874</v>
      </c>
      <c r="M67" s="18" t="n">
        <v>373.97828694</v>
      </c>
      <c r="N67" s="20" t="n">
        <v>9.74984386</v>
      </c>
      <c r="O67" s="18" t="s">
        <v>481</v>
      </c>
      <c r="P67" s="20" t="s">
        <v>481</v>
      </c>
      <c r="Q67" s="18" t="s">
        <v>481</v>
      </c>
      <c r="R67" s="20" t="s">
        <v>481</v>
      </c>
      <c r="S67" s="18" t="s">
        <v>481</v>
      </c>
      <c r="T67" s="20" t="s">
        <v>481</v>
      </c>
      <c r="U67" s="18" t="n">
        <v>310.81744936</v>
      </c>
      <c r="V67" s="20" t="n">
        <v>9.86018646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511.74797171</v>
      </c>
      <c r="F70" s="20" t="n">
        <v>5.12696105</v>
      </c>
      <c r="G70" s="18" t="n">
        <v>516.97357515</v>
      </c>
      <c r="H70" s="20" t="n">
        <v>4.24465342</v>
      </c>
      <c r="I70" s="18" t="n">
        <v>516.34446514</v>
      </c>
      <c r="J70" s="20" t="n">
        <v>3.30449574</v>
      </c>
      <c r="K70" s="18" t="n">
        <v>524.63722368</v>
      </c>
      <c r="L70" s="20" t="n">
        <v>5.67431974</v>
      </c>
      <c r="M70" s="18" t="n">
        <v>466.97627023</v>
      </c>
      <c r="N70" s="20" t="n">
        <v>9.217355270000001</v>
      </c>
      <c r="O70" s="18" t="s">
        <v>481</v>
      </c>
      <c r="P70" s="20" t="s">
        <v>481</v>
      </c>
      <c r="Q70" s="18" t="s">
        <v>481</v>
      </c>
      <c r="R70" s="20" t="s">
        <v>481</v>
      </c>
      <c r="S70" s="18" t="s">
        <v>481</v>
      </c>
      <c r="T70" s="20" t="s">
        <v>481</v>
      </c>
      <c r="U70" s="18" t="n">
        <v>471.26543942</v>
      </c>
      <c r="V70" s="20" t="n">
        <v>12.06733345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810</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493.13200483</v>
      </c>
      <c r="F7" s="20" t="n">
        <v>4.9938123</v>
      </c>
      <c r="G7" s="18" t="n">
        <v>500.07690876</v>
      </c>
      <c r="H7" s="20" t="n">
        <v>3.22429235</v>
      </c>
      <c r="I7" s="18" t="n">
        <v>525.5253208</v>
      </c>
      <c r="J7" s="20" t="n">
        <v>2.56551497</v>
      </c>
      <c r="K7" s="18" t="n">
        <v>532.05097381</v>
      </c>
      <c r="L7" s="20" t="n">
        <v>2.96463996</v>
      </c>
      <c r="M7" s="18" t="n">
        <v>442.83242745</v>
      </c>
      <c r="N7" s="20" t="n">
        <v>4.10655619</v>
      </c>
      <c r="O7" s="18" t="s">
        <v>481</v>
      </c>
      <c r="P7" s="20" t="s">
        <v>481</v>
      </c>
      <c r="Q7" s="18" t="s">
        <v>481</v>
      </c>
      <c r="R7" s="20" t="s">
        <v>481</v>
      </c>
      <c r="S7" s="18" t="s">
        <v>481</v>
      </c>
      <c r="T7" s="20" t="s">
        <v>481</v>
      </c>
      <c r="U7" s="18" t="n">
        <v>462.9688764</v>
      </c>
      <c r="V7" s="20" t="n">
        <v>9.08243609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(132.0/B9*100)</f>
        <v/>
      </c>
      <c r="D9" s="19" t="n">
        <v>5543</v>
      </c>
      <c r="E9" s="18" t="n">
        <v>534.43104533</v>
      </c>
      <c r="F9" s="20" t="n">
        <v>6.59806679</v>
      </c>
      <c r="G9" s="18" t="n">
        <v>560.96668192</v>
      </c>
      <c r="H9" s="20" t="n">
        <v>3.82681426</v>
      </c>
      <c r="I9" s="18" t="n">
        <v>577.3348395</v>
      </c>
      <c r="J9" s="20" t="n">
        <v>3.59924193</v>
      </c>
      <c r="K9" s="18" t="n">
        <v>562.5660267</v>
      </c>
      <c r="L9" s="20" t="n">
        <v>6.01418592</v>
      </c>
      <c r="M9" s="18" t="n">
        <v>428.37595021</v>
      </c>
      <c r="N9" s="20" t="n">
        <v>7.43283911</v>
      </c>
      <c r="O9" s="18" t="s">
        <v>481</v>
      </c>
      <c r="P9" s="20" t="s">
        <v>481</v>
      </c>
      <c r="Q9" s="18" t="n">
        <v>363.74174124</v>
      </c>
      <c r="R9" s="20" t="n">
        <v>33.3778787</v>
      </c>
      <c r="S9" s="18" t="s">
        <v>481</v>
      </c>
      <c r="T9" s="20" t="s">
        <v>481</v>
      </c>
      <c r="U9" s="18" t="n">
        <v>462.27376951</v>
      </c>
      <c r="V9" s="20" t="n">
        <v>11.44943198</v>
      </c>
    </row>
    <row r="10" spans="1:22">
      <c r="A10" s="15" t="s">
        <v>485</v>
      </c>
      <c r="B10" s="17" t="n">
        <v>13082</v>
      </c>
      <c r="C10" s="18">
        <f>(336.0/B10*100)</f>
        <v/>
      </c>
      <c r="D10" s="19" t="n">
        <v>12746</v>
      </c>
      <c r="E10" s="18" t="n">
        <v>526.3516029</v>
      </c>
      <c r="F10" s="20" t="n">
        <v>8.677179020000001</v>
      </c>
      <c r="G10" s="18" t="n">
        <v>525.94414684</v>
      </c>
      <c r="H10" s="20" t="n">
        <v>6.99553396</v>
      </c>
      <c r="I10" s="18" t="n">
        <v>543.9860000800001</v>
      </c>
      <c r="J10" s="20" t="n">
        <v>5.64502159</v>
      </c>
      <c r="K10" s="18" t="n">
        <v>559.71129263</v>
      </c>
      <c r="L10" s="20" t="n">
        <v>5.44386337</v>
      </c>
      <c r="M10" s="18" t="n">
        <v>465.45588109</v>
      </c>
      <c r="N10" s="20" t="n">
        <v>9.676067339999999</v>
      </c>
      <c r="O10" s="18" t="s">
        <v>481</v>
      </c>
      <c r="P10" s="20" t="s">
        <v>481</v>
      </c>
      <c r="Q10" s="18" t="s">
        <v>481</v>
      </c>
      <c r="R10" s="20" t="s">
        <v>481</v>
      </c>
      <c r="S10" s="18" t="s">
        <v>481</v>
      </c>
      <c r="T10" s="20" t="s">
        <v>481</v>
      </c>
      <c r="U10" s="18" t="n">
        <v>441.97826673</v>
      </c>
      <c r="V10" s="20" t="n">
        <v>16.6832289</v>
      </c>
    </row>
    <row r="11" spans="1:22">
      <c r="A11" s="15" t="s">
        <v>486</v>
      </c>
      <c r="B11" s="17" t="n">
        <v>7053</v>
      </c>
      <c r="C11" s="18">
        <f>(136.0/B11*100)</f>
        <v/>
      </c>
      <c r="D11" s="19" t="n">
        <v>6917</v>
      </c>
      <c r="E11" s="18" t="n">
        <v>421.72710225</v>
      </c>
      <c r="F11" s="20" t="n">
        <v>5.85596848</v>
      </c>
      <c r="G11" s="18" t="n">
        <v>432.63351402</v>
      </c>
      <c r="H11" s="20" t="n">
        <v>4.29765567</v>
      </c>
      <c r="I11" s="18" t="n">
        <v>446.87501068</v>
      </c>
      <c r="J11" s="20" t="n">
        <v>4.98076659</v>
      </c>
      <c r="K11" s="18" t="n">
        <v>452.7340612</v>
      </c>
      <c r="L11" s="20" t="n">
        <v>6.23404417</v>
      </c>
      <c r="M11" s="18" t="n">
        <v>398.4130612</v>
      </c>
      <c r="N11" s="20" t="n">
        <v>6.13425548</v>
      </c>
      <c r="O11" s="18" t="s">
        <v>481</v>
      </c>
      <c r="P11" s="20" t="s">
        <v>481</v>
      </c>
      <c r="Q11" s="18" t="s">
        <v>481</v>
      </c>
      <c r="R11" s="20" t="s">
        <v>481</v>
      </c>
      <c r="S11" s="18" t="s">
        <v>481</v>
      </c>
      <c r="T11" s="20" t="s">
        <v>481</v>
      </c>
      <c r="U11" s="18" t="n">
        <v>375.9409688</v>
      </c>
      <c r="V11" s="20" t="n">
        <v>11.13767804</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(246.0/B23*100)</f>
        <v/>
      </c>
      <c r="D23" s="19" t="n">
        <v>11337</v>
      </c>
      <c r="E23" s="18" t="n">
        <v>491.00780896</v>
      </c>
      <c r="F23" s="20" t="n">
        <v>3.83252456</v>
      </c>
      <c r="G23" s="18" t="n">
        <v>483.85843324</v>
      </c>
      <c r="H23" s="20" t="n">
        <v>3.72409048</v>
      </c>
      <c r="I23" s="18" t="n">
        <v>490.40439088</v>
      </c>
      <c r="J23" s="20" t="n">
        <v>3.73268359</v>
      </c>
      <c r="K23" s="18" t="n">
        <v>502.92549799</v>
      </c>
      <c r="L23" s="20" t="n">
        <v>5.31440005</v>
      </c>
      <c r="M23" s="18" t="n">
        <v>451.72045622</v>
      </c>
      <c r="N23" s="20" t="n">
        <v>6.55553678</v>
      </c>
      <c r="O23" s="18" t="s">
        <v>481</v>
      </c>
      <c r="P23" s="20" t="s">
        <v>481</v>
      </c>
      <c r="Q23" s="18" t="s">
        <v>481</v>
      </c>
      <c r="R23" s="20" t="s">
        <v>481</v>
      </c>
      <c r="S23" s="18" t="s">
        <v>481</v>
      </c>
      <c r="T23" s="20" t="s">
        <v>481</v>
      </c>
      <c r="U23" s="18" t="n">
        <v>414.63292367</v>
      </c>
      <c r="V23" s="20" t="n">
        <v>13.8057054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498.5909384</v>
      </c>
      <c r="F29" s="20" t="n">
        <v>8.017793960000001</v>
      </c>
      <c r="G29" s="18" t="n">
        <v>490.29535182</v>
      </c>
      <c r="H29" s="20" t="n">
        <v>5.07203743</v>
      </c>
      <c r="I29" s="18" t="n">
        <v>519.25732633</v>
      </c>
      <c r="J29" s="20" t="n">
        <v>3.90664342</v>
      </c>
      <c r="K29" s="18" t="n">
        <v>554.57036255</v>
      </c>
      <c r="L29" s="20" t="n">
        <v>5.87933693</v>
      </c>
      <c r="M29" s="18" t="n">
        <v>516.6036689699999</v>
      </c>
      <c r="N29" s="20" t="n">
        <v>7.45309137</v>
      </c>
      <c r="O29" s="18" t="s">
        <v>481</v>
      </c>
      <c r="P29" s="20" t="s">
        <v>481</v>
      </c>
      <c r="Q29" s="18" t="n">
        <v>312.41250141</v>
      </c>
      <c r="R29" s="20" t="n">
        <v>62.61666854</v>
      </c>
      <c r="S29" s="18" t="s">
        <v>481</v>
      </c>
      <c r="T29" s="20" t="s">
        <v>481</v>
      </c>
      <c r="U29" s="18" t="n">
        <v>434.58946924</v>
      </c>
      <c r="V29" s="20" t="n">
        <v>15.49191998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460.74978697</v>
      </c>
      <c r="F32" s="20" t="n">
        <v>5.77553682</v>
      </c>
      <c r="G32" s="18" t="n">
        <v>486.66983229</v>
      </c>
      <c r="H32" s="20" t="n">
        <v>4.39541775</v>
      </c>
      <c r="I32" s="18" t="n">
        <v>491.19844096</v>
      </c>
      <c r="J32" s="20" t="n">
        <v>3.885844</v>
      </c>
      <c r="K32" s="18" t="n">
        <v>498.00789219</v>
      </c>
      <c r="L32" s="20" t="n">
        <v>4.41616356</v>
      </c>
      <c r="M32" s="18" t="n">
        <v>380.38332696</v>
      </c>
      <c r="N32" s="20" t="n">
        <v>15.24330447</v>
      </c>
      <c r="O32" s="18" t="s">
        <v>481</v>
      </c>
      <c r="P32" s="20" t="s">
        <v>481</v>
      </c>
      <c r="Q32" s="18" t="s">
        <v>481</v>
      </c>
      <c r="R32" s="20" t="s">
        <v>481</v>
      </c>
      <c r="S32" s="18" t="s">
        <v>481</v>
      </c>
      <c r="T32" s="20" t="s">
        <v>481</v>
      </c>
      <c r="U32" s="18" t="n">
        <v>411.10724583</v>
      </c>
      <c r="V32" s="20" t="n">
        <v>20.77251948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(76.0/B34*100)</f>
        <v/>
      </c>
      <c r="D34" s="19" t="n">
        <v>6274</v>
      </c>
      <c r="E34" s="18" t="n">
        <v>446.77542108</v>
      </c>
      <c r="F34" s="20" t="n">
        <v>6.82891184</v>
      </c>
      <c r="G34" s="18" t="n">
        <v>452.21940355</v>
      </c>
      <c r="H34" s="20" t="n">
        <v>5.03467584</v>
      </c>
      <c r="I34" s="18" t="n">
        <v>463.01415313</v>
      </c>
      <c r="J34" s="20" t="n">
        <v>4.76642718</v>
      </c>
      <c r="K34" s="18" t="n">
        <v>444.78222994</v>
      </c>
      <c r="L34" s="20" t="n">
        <v>7.51311377</v>
      </c>
      <c r="M34" s="18" t="n">
        <v>401.86232339</v>
      </c>
      <c r="N34" s="20" t="n">
        <v>16.21855775</v>
      </c>
      <c r="O34" s="18" t="s">
        <v>481</v>
      </c>
      <c r="P34" s="20" t="s">
        <v>481</v>
      </c>
      <c r="Q34" s="18" t="n">
        <v>425.79595373</v>
      </c>
      <c r="R34" s="20" t="n">
        <v>68.66277131</v>
      </c>
      <c r="S34" s="18" t="s">
        <v>481</v>
      </c>
      <c r="T34" s="20" t="s">
        <v>481</v>
      </c>
      <c r="U34" s="18" t="n">
        <v>344.77103295</v>
      </c>
      <c r="V34" s="20" t="n">
        <v>13.07625595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444.60564744</v>
      </c>
      <c r="F36" s="20" t="n">
        <v>6.41110164</v>
      </c>
      <c r="G36" s="18" t="n">
        <v>460.5122795</v>
      </c>
      <c r="H36" s="20" t="n">
        <v>4.78969625</v>
      </c>
      <c r="I36" s="18" t="n">
        <v>474.36820873</v>
      </c>
      <c r="J36" s="20" t="n">
        <v>4.04102935</v>
      </c>
      <c r="K36" s="18" t="n">
        <v>491.58404355</v>
      </c>
      <c r="L36" s="20" t="n">
        <v>4.30406514</v>
      </c>
      <c r="M36" s="18" t="n">
        <v>456.0384197</v>
      </c>
      <c r="N36" s="20" t="n">
        <v>5.45663556</v>
      </c>
      <c r="O36" s="18" t="s">
        <v>481</v>
      </c>
      <c r="P36" s="20" t="s">
        <v>481</v>
      </c>
      <c r="Q36" s="18" t="s">
        <v>481</v>
      </c>
      <c r="R36" s="20" t="s">
        <v>481</v>
      </c>
      <c r="S36" s="18" t="s">
        <v>481</v>
      </c>
      <c r="T36" s="20" t="s">
        <v>481</v>
      </c>
      <c r="U36" s="18" t="n">
        <v>390.424963</v>
      </c>
      <c r="V36" s="20" t="n">
        <v>13.74517871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(51.0/B41*100)</f>
        <v/>
      </c>
      <c r="D41" s="19" t="n">
        <v>5661</v>
      </c>
      <c r="E41" s="18" t="n">
        <v>473.93819092</v>
      </c>
      <c r="F41" s="20" t="n">
        <v>6.82491592</v>
      </c>
      <c r="G41" s="18" t="n">
        <v>470.03796518</v>
      </c>
      <c r="H41" s="20" t="n">
        <v>4.69282763</v>
      </c>
      <c r="I41" s="18" t="n">
        <v>503.65756243</v>
      </c>
      <c r="J41" s="20" t="n">
        <v>4.25311874</v>
      </c>
      <c r="K41" s="18" t="n">
        <v>511.03541428</v>
      </c>
      <c r="L41" s="20" t="n">
        <v>4.65288217</v>
      </c>
      <c r="M41" s="18" t="n">
        <v>438.55310798</v>
      </c>
      <c r="N41" s="20" t="n">
        <v>9.115634030000001</v>
      </c>
      <c r="O41" s="18" t="s">
        <v>481</v>
      </c>
      <c r="P41" s="20" t="s">
        <v>481</v>
      </c>
      <c r="Q41" s="18" t="n">
        <v>394.70031876</v>
      </c>
      <c r="R41" s="20" t="n">
        <v>62.09586627</v>
      </c>
      <c r="S41" s="18" t="s">
        <v>481</v>
      </c>
      <c r="T41" s="20" t="s">
        <v>481</v>
      </c>
      <c r="U41" s="18" t="n">
        <v>414.73423141</v>
      </c>
      <c r="V41" s="20" t="n">
        <v>14.69375171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(2000.0/B46*100)</f>
        <v/>
      </c>
      <c r="D46" s="19" t="n">
        <v>21141</v>
      </c>
      <c r="E46" s="18" t="n">
        <v>389.23243522</v>
      </c>
      <c r="F46" s="20" t="n">
        <v>5.47985928</v>
      </c>
      <c r="G46" s="18" t="n">
        <v>413.38931337</v>
      </c>
      <c r="H46" s="20" t="n">
        <v>4.534813</v>
      </c>
      <c r="I46" s="18" t="n">
        <v>417.7238562</v>
      </c>
      <c r="J46" s="20" t="n">
        <v>5.43863735</v>
      </c>
      <c r="K46" s="18" t="n">
        <v>426.7306734</v>
      </c>
      <c r="L46" s="20" t="n">
        <v>7.52326136</v>
      </c>
      <c r="M46" s="18" t="n">
        <v>350.24140933</v>
      </c>
      <c r="N46" s="20" t="n">
        <v>4.9033133</v>
      </c>
      <c r="O46" s="18" t="s">
        <v>481</v>
      </c>
      <c r="P46" s="20" t="s">
        <v>481</v>
      </c>
      <c r="Q46" s="18" t="s">
        <v>481</v>
      </c>
      <c r="R46" s="20" t="s">
        <v>481</v>
      </c>
      <c r="S46" s="18" t="s">
        <v>481</v>
      </c>
      <c r="T46" s="20" t="s">
        <v>481</v>
      </c>
      <c r="U46" s="18" t="n">
        <v>366.61057544</v>
      </c>
      <c r="V46" s="20" t="n">
        <v>7.16608865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566.24402605</v>
      </c>
      <c r="F48" s="20" t="n">
        <v>7.89339777</v>
      </c>
      <c r="G48" s="18" t="n">
        <v>562.5951347500001</v>
      </c>
      <c r="H48" s="20" t="n">
        <v>6.80298519</v>
      </c>
      <c r="I48" s="18" t="n">
        <v>575.1186361699999</v>
      </c>
      <c r="J48" s="20" t="n">
        <v>7.68599548</v>
      </c>
      <c r="K48" s="18" t="n">
        <v>579.0247231</v>
      </c>
      <c r="L48" s="20" t="n">
        <v>7.92802104</v>
      </c>
      <c r="M48" s="18" t="n">
        <v>530.0251022899999</v>
      </c>
      <c r="N48" s="20" t="n">
        <v>9.218625360000001</v>
      </c>
      <c r="O48" s="18" t="s">
        <v>481</v>
      </c>
      <c r="P48" s="20" t="s">
        <v>481</v>
      </c>
      <c r="Q48" s="18" t="s">
        <v>481</v>
      </c>
      <c r="R48" s="20" t="s">
        <v>481</v>
      </c>
      <c r="S48" s="18" t="s">
        <v>481</v>
      </c>
      <c r="T48" s="20" t="s">
        <v>481</v>
      </c>
      <c r="U48" s="18" t="n">
        <v>488.58729404</v>
      </c>
      <c r="V48" s="20" t="n">
        <v>25.66186608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(163.0/B61*100)</f>
        <v/>
      </c>
      <c r="D61" s="19" t="n">
        <v>6362</v>
      </c>
      <c r="E61" s="18" t="n">
        <v>444.68368375</v>
      </c>
      <c r="F61" s="20" t="n">
        <v>4.40137254</v>
      </c>
      <c r="G61" s="18" t="n">
        <v>447.35033476</v>
      </c>
      <c r="H61" s="20" t="n">
        <v>3.65456277</v>
      </c>
      <c r="I61" s="18" t="n">
        <v>459.40902505</v>
      </c>
      <c r="J61" s="20" t="n">
        <v>4.17344802</v>
      </c>
      <c r="K61" s="18" t="n">
        <v>470.42495753</v>
      </c>
      <c r="L61" s="20" t="n">
        <v>4.97084784</v>
      </c>
      <c r="M61" s="18" t="n">
        <v>352.1133783</v>
      </c>
      <c r="N61" s="20" t="n">
        <v>9.36685625</v>
      </c>
      <c r="O61" s="18" t="s">
        <v>481</v>
      </c>
      <c r="P61" s="20" t="s">
        <v>481</v>
      </c>
      <c r="Q61" s="18" t="s">
        <v>481</v>
      </c>
      <c r="R61" s="20" t="s">
        <v>481</v>
      </c>
      <c r="S61" s="18" t="s">
        <v>481</v>
      </c>
      <c r="T61" s="20" t="s">
        <v>481</v>
      </c>
      <c r="U61" s="18" t="n">
        <v>368.15635236</v>
      </c>
      <c r="V61" s="20" t="n">
        <v>12.71098694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(648.0/B67*100)</f>
        <v/>
      </c>
      <c r="D67" s="19" t="n">
        <v>6323</v>
      </c>
      <c r="E67" s="18" t="n">
        <v>424.98683558</v>
      </c>
      <c r="F67" s="20" t="n">
        <v>5.44636391</v>
      </c>
      <c r="G67" s="18" t="n">
        <v>419.52969883</v>
      </c>
      <c r="H67" s="20" t="n">
        <v>4.01520921</v>
      </c>
      <c r="I67" s="18" t="n">
        <v>418.62273202</v>
      </c>
      <c r="J67" s="20" t="n">
        <v>4.32808509</v>
      </c>
      <c r="K67" s="18" t="n">
        <v>407.53573162</v>
      </c>
      <c r="L67" s="20" t="n">
        <v>5.45369757</v>
      </c>
      <c r="M67" s="18" t="n">
        <v>373.97828694</v>
      </c>
      <c r="N67" s="20" t="n">
        <v>9.74984386</v>
      </c>
      <c r="O67" s="18" t="s">
        <v>481</v>
      </c>
      <c r="P67" s="20" t="s">
        <v>481</v>
      </c>
      <c r="Q67" s="18" t="s">
        <v>481</v>
      </c>
      <c r="R67" s="20" t="s">
        <v>481</v>
      </c>
      <c r="S67" s="18" t="s">
        <v>481</v>
      </c>
      <c r="T67" s="20" t="s">
        <v>481</v>
      </c>
      <c r="U67" s="18" t="n">
        <v>336.84851929</v>
      </c>
      <c r="V67" s="20" t="n">
        <v>11.15637836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500.50177742</v>
      </c>
      <c r="F70" s="20" t="n">
        <v>5.88896784</v>
      </c>
      <c r="G70" s="18" t="n">
        <v>519.05211118</v>
      </c>
      <c r="H70" s="20" t="n">
        <v>3.58040357</v>
      </c>
      <c r="I70" s="18" t="n">
        <v>516.32291702</v>
      </c>
      <c r="J70" s="20" t="n">
        <v>3.95993242</v>
      </c>
      <c r="K70" s="18" t="n">
        <v>527.6356654</v>
      </c>
      <c r="L70" s="20" t="n">
        <v>5.17899978</v>
      </c>
      <c r="M70" s="18" t="n">
        <v>466.97627023</v>
      </c>
      <c r="N70" s="20" t="n">
        <v>9.217355270000001</v>
      </c>
      <c r="O70" s="18" t="s">
        <v>481</v>
      </c>
      <c r="P70" s="20" t="s">
        <v>481</v>
      </c>
      <c r="Q70" s="18" t="s">
        <v>481</v>
      </c>
      <c r="R70" s="20" t="s">
        <v>481</v>
      </c>
      <c r="S70" s="18" t="s">
        <v>481</v>
      </c>
      <c r="T70" s="20" t="s">
        <v>481</v>
      </c>
      <c r="U70" s="18" t="n">
        <v>468.06488828</v>
      </c>
      <c r="V70" s="20" t="n">
        <v>11.18094874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811</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476.77352674</v>
      </c>
      <c r="F7" s="20" t="n">
        <v>5.15326305</v>
      </c>
      <c r="G7" s="18" t="n">
        <v>503.36729215</v>
      </c>
      <c r="H7" s="20" t="n">
        <v>3.10752508</v>
      </c>
      <c r="I7" s="18" t="n">
        <v>529.44774237</v>
      </c>
      <c r="J7" s="20" t="n">
        <v>2.62415765</v>
      </c>
      <c r="K7" s="18" t="n">
        <v>527.72721819</v>
      </c>
      <c r="L7" s="20" t="n">
        <v>3.10323364</v>
      </c>
      <c r="M7" s="18" t="n">
        <v>442.83242745</v>
      </c>
      <c r="N7" s="20" t="n">
        <v>4.10655619</v>
      </c>
      <c r="O7" s="18" t="s">
        <v>481</v>
      </c>
      <c r="P7" s="20" t="s">
        <v>481</v>
      </c>
      <c r="Q7" s="18" t="s">
        <v>481</v>
      </c>
      <c r="R7" s="20" t="s">
        <v>481</v>
      </c>
      <c r="S7" s="18" t="s">
        <v>481</v>
      </c>
      <c r="T7" s="20" t="s">
        <v>481</v>
      </c>
      <c r="U7" s="18" t="n">
        <v>457.63933743</v>
      </c>
      <c r="V7" s="20" t="n">
        <v>9.279447940000001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(132.0/B9*100)</f>
        <v/>
      </c>
      <c r="D9" s="19" t="n">
        <v>5543</v>
      </c>
      <c r="E9" s="18" t="n">
        <v>548.8296771300001</v>
      </c>
      <c r="F9" s="20" t="n">
        <v>4.89037527</v>
      </c>
      <c r="G9" s="18" t="n">
        <v>567.1854846700001</v>
      </c>
      <c r="H9" s="20" t="n">
        <v>3.2921255</v>
      </c>
      <c r="I9" s="18" t="n">
        <v>574.40917542</v>
      </c>
      <c r="J9" s="20" t="n">
        <v>4.18088187</v>
      </c>
      <c r="K9" s="18" t="n">
        <v>554.21916236</v>
      </c>
      <c r="L9" s="20" t="n">
        <v>7.12773838</v>
      </c>
      <c r="M9" s="18" t="n">
        <v>428.37595021</v>
      </c>
      <c r="N9" s="20" t="n">
        <v>7.43283911</v>
      </c>
      <c r="O9" s="18" t="s">
        <v>481</v>
      </c>
      <c r="P9" s="20" t="s">
        <v>481</v>
      </c>
      <c r="Q9" s="18" t="n">
        <v>363.74174124</v>
      </c>
      <c r="R9" s="20" t="n">
        <v>33.3778787</v>
      </c>
      <c r="S9" s="18" t="s">
        <v>481</v>
      </c>
      <c r="T9" s="20" t="s">
        <v>481</v>
      </c>
      <c r="U9" s="18" t="n">
        <v>461.22490058</v>
      </c>
      <c r="V9" s="20" t="n">
        <v>10.56938946</v>
      </c>
    </row>
    <row r="10" spans="1:22">
      <c r="A10" s="15" t="s">
        <v>485</v>
      </c>
      <c r="B10" s="17" t="n">
        <v>13082</v>
      </c>
      <c r="C10" s="18">
        <f>(336.0/B10*100)</f>
        <v/>
      </c>
      <c r="D10" s="19" t="n">
        <v>12746</v>
      </c>
      <c r="E10" s="18" t="n">
        <v>521.34584397</v>
      </c>
      <c r="F10" s="20" t="n">
        <v>7.99783188</v>
      </c>
      <c r="G10" s="18" t="n">
        <v>530.72254364</v>
      </c>
      <c r="H10" s="20" t="n">
        <v>5.89000731</v>
      </c>
      <c r="I10" s="18" t="n">
        <v>545.40240276</v>
      </c>
      <c r="J10" s="20" t="n">
        <v>5.27690773</v>
      </c>
      <c r="K10" s="18" t="n">
        <v>554.91847897</v>
      </c>
      <c r="L10" s="20" t="n">
        <v>5.91946412</v>
      </c>
      <c r="M10" s="18" t="n">
        <v>465.45588109</v>
      </c>
      <c r="N10" s="20" t="n">
        <v>9.676067339999999</v>
      </c>
      <c r="O10" s="18" t="s">
        <v>481</v>
      </c>
      <c r="P10" s="20" t="s">
        <v>481</v>
      </c>
      <c r="Q10" s="18" t="s">
        <v>481</v>
      </c>
      <c r="R10" s="20" t="s">
        <v>481</v>
      </c>
      <c r="S10" s="18" t="s">
        <v>481</v>
      </c>
      <c r="T10" s="20" t="s">
        <v>481</v>
      </c>
      <c r="U10" s="18" t="n">
        <v>443.40320772</v>
      </c>
      <c r="V10" s="20" t="n">
        <v>17.28358717</v>
      </c>
    </row>
    <row r="11" spans="1:22">
      <c r="A11" s="15" t="s">
        <v>486</v>
      </c>
      <c r="B11" s="17" t="n">
        <v>7053</v>
      </c>
      <c r="C11" s="18">
        <f>(136.0/B11*100)</f>
        <v/>
      </c>
      <c r="D11" s="19" t="n">
        <v>6917</v>
      </c>
      <c r="E11" s="18" t="n">
        <v>424.19473924</v>
      </c>
      <c r="F11" s="20" t="n">
        <v>6.57798803</v>
      </c>
      <c r="G11" s="18" t="n">
        <v>428.69954316</v>
      </c>
      <c r="H11" s="20" t="n">
        <v>4.47568683</v>
      </c>
      <c r="I11" s="18" t="n">
        <v>444.91365478</v>
      </c>
      <c r="J11" s="20" t="n">
        <v>4.78744022</v>
      </c>
      <c r="K11" s="18" t="n">
        <v>450.0157789</v>
      </c>
      <c r="L11" s="20" t="n">
        <v>5.04462986</v>
      </c>
      <c r="M11" s="18" t="n">
        <v>398.4130612</v>
      </c>
      <c r="N11" s="20" t="n">
        <v>6.13425548</v>
      </c>
      <c r="O11" s="18" t="s">
        <v>481</v>
      </c>
      <c r="P11" s="20" t="s">
        <v>481</v>
      </c>
      <c r="Q11" s="18" t="s">
        <v>481</v>
      </c>
      <c r="R11" s="20" t="s">
        <v>481</v>
      </c>
      <c r="S11" s="18" t="s">
        <v>481</v>
      </c>
      <c r="T11" s="20" t="s">
        <v>481</v>
      </c>
      <c r="U11" s="18" t="n">
        <v>376.06136696</v>
      </c>
      <c r="V11" s="20" t="n">
        <v>11.07671343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(246.0/B23*100)</f>
        <v/>
      </c>
      <c r="D23" s="19" t="n">
        <v>11337</v>
      </c>
      <c r="E23" s="18" t="n">
        <v>475.24854685</v>
      </c>
      <c r="F23" s="20" t="n">
        <v>4.32881315</v>
      </c>
      <c r="G23" s="18" t="n">
        <v>482.01624423</v>
      </c>
      <c r="H23" s="20" t="n">
        <v>4.01362657</v>
      </c>
      <c r="I23" s="18" t="n">
        <v>499.47170604</v>
      </c>
      <c r="J23" s="20" t="n">
        <v>4.04184889</v>
      </c>
      <c r="K23" s="18" t="n">
        <v>502.67752721</v>
      </c>
      <c r="L23" s="20" t="n">
        <v>6.00733076</v>
      </c>
      <c r="M23" s="18" t="n">
        <v>451.72045622</v>
      </c>
      <c r="N23" s="20" t="n">
        <v>6.55553678</v>
      </c>
      <c r="O23" s="18" t="s">
        <v>481</v>
      </c>
      <c r="P23" s="20" t="s">
        <v>481</v>
      </c>
      <c r="Q23" s="18" t="s">
        <v>481</v>
      </c>
      <c r="R23" s="20" t="s">
        <v>481</v>
      </c>
      <c r="S23" s="18" t="s">
        <v>481</v>
      </c>
      <c r="T23" s="20" t="s">
        <v>481</v>
      </c>
      <c r="U23" s="18" t="n">
        <v>410.56167304</v>
      </c>
      <c r="V23" s="20" t="n">
        <v>11.4564014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500.18217403</v>
      </c>
      <c r="F29" s="20" t="n">
        <v>5.42423581</v>
      </c>
      <c r="G29" s="18" t="n">
        <v>515.73869344</v>
      </c>
      <c r="H29" s="20" t="n">
        <v>3.53874615</v>
      </c>
      <c r="I29" s="18" t="n">
        <v>531.6897321</v>
      </c>
      <c r="J29" s="20" t="n">
        <v>5.39304338</v>
      </c>
      <c r="K29" s="18" t="n">
        <v>519.2157102</v>
      </c>
      <c r="L29" s="20" t="n">
        <v>10.84317658</v>
      </c>
      <c r="M29" s="18" t="n">
        <v>516.6036689699999</v>
      </c>
      <c r="N29" s="20" t="n">
        <v>7.45309137</v>
      </c>
      <c r="O29" s="18" t="s">
        <v>481</v>
      </c>
      <c r="P29" s="20" t="s">
        <v>481</v>
      </c>
      <c r="Q29" s="18" t="n">
        <v>312.41250141</v>
      </c>
      <c r="R29" s="20" t="n">
        <v>62.61666854</v>
      </c>
      <c r="S29" s="18" t="s">
        <v>481</v>
      </c>
      <c r="T29" s="20" t="s">
        <v>481</v>
      </c>
      <c r="U29" s="18" t="n">
        <v>429.94325966</v>
      </c>
      <c r="V29" s="20" t="n">
        <v>13.51929101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446.06252354</v>
      </c>
      <c r="F32" s="20" t="n">
        <v>7.78663914</v>
      </c>
      <c r="G32" s="18" t="n">
        <v>470.10490018</v>
      </c>
      <c r="H32" s="20" t="n">
        <v>4.52636425</v>
      </c>
      <c r="I32" s="18" t="n">
        <v>488.24950261</v>
      </c>
      <c r="J32" s="20" t="n">
        <v>3.61378704</v>
      </c>
      <c r="K32" s="18" t="n">
        <v>507.4270159</v>
      </c>
      <c r="L32" s="20" t="n">
        <v>3.99384961</v>
      </c>
      <c r="M32" s="18" t="n">
        <v>380.38332696</v>
      </c>
      <c r="N32" s="20" t="n">
        <v>15.24330447</v>
      </c>
      <c r="O32" s="18" t="s">
        <v>481</v>
      </c>
      <c r="P32" s="20" t="s">
        <v>481</v>
      </c>
      <c r="Q32" s="18" t="s">
        <v>481</v>
      </c>
      <c r="R32" s="20" t="s">
        <v>481</v>
      </c>
      <c r="S32" s="18" t="s">
        <v>481</v>
      </c>
      <c r="T32" s="20" t="s">
        <v>481</v>
      </c>
      <c r="U32" s="18" t="n">
        <v>413.5199854</v>
      </c>
      <c r="V32" s="20" t="n">
        <v>21.63055487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(76.0/B34*100)</f>
        <v/>
      </c>
      <c r="D34" s="19" t="n">
        <v>6274</v>
      </c>
      <c r="E34" s="18" t="n">
        <v>454.14213907</v>
      </c>
      <c r="F34" s="20" t="n">
        <v>5.4416263</v>
      </c>
      <c r="G34" s="18" t="n">
        <v>458.02301093</v>
      </c>
      <c r="H34" s="20" t="n">
        <v>5.05281896</v>
      </c>
      <c r="I34" s="18" t="n">
        <v>461.61587792</v>
      </c>
      <c r="J34" s="20" t="n">
        <v>4.98286983</v>
      </c>
      <c r="K34" s="18" t="n">
        <v>428.22278912</v>
      </c>
      <c r="L34" s="20" t="n">
        <v>8.481737649999999</v>
      </c>
      <c r="M34" s="18" t="n">
        <v>401.86232339</v>
      </c>
      <c r="N34" s="20" t="n">
        <v>16.21855775</v>
      </c>
      <c r="O34" s="18" t="s">
        <v>481</v>
      </c>
      <c r="P34" s="20" t="s">
        <v>481</v>
      </c>
      <c r="Q34" s="18" t="n">
        <v>425.79595373</v>
      </c>
      <c r="R34" s="20" t="n">
        <v>68.66277131</v>
      </c>
      <c r="S34" s="18" t="s">
        <v>481</v>
      </c>
      <c r="T34" s="20" t="s">
        <v>481</v>
      </c>
      <c r="U34" s="18" t="n">
        <v>355.18191805</v>
      </c>
      <c r="V34" s="20" t="n">
        <v>12.41705832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(55.0/B36*100)</f>
        <v/>
      </c>
      <c r="D36" s="19" t="n">
        <v>6681</v>
      </c>
      <c r="E36" s="18" t="n">
        <v>468.46062746</v>
      </c>
      <c r="F36" s="20" t="n">
        <v>6.84590857</v>
      </c>
      <c r="G36" s="18" t="n">
        <v>468.66715676</v>
      </c>
      <c r="H36" s="20" t="n">
        <v>3.86797819</v>
      </c>
      <c r="I36" s="18" t="n">
        <v>480.60758936</v>
      </c>
      <c r="J36" s="20" t="n">
        <v>3.67259466</v>
      </c>
      <c r="K36" s="18" t="n">
        <v>477.05588375</v>
      </c>
      <c r="L36" s="20" t="n">
        <v>5.59017592</v>
      </c>
      <c r="M36" s="18" t="n">
        <v>456.0384197</v>
      </c>
      <c r="N36" s="20" t="n">
        <v>5.45663556</v>
      </c>
      <c r="O36" s="18" t="s">
        <v>481</v>
      </c>
      <c r="P36" s="20" t="s">
        <v>481</v>
      </c>
      <c r="Q36" s="18" t="s">
        <v>481</v>
      </c>
      <c r="R36" s="20" t="s">
        <v>481</v>
      </c>
      <c r="S36" s="18" t="s">
        <v>481</v>
      </c>
      <c r="T36" s="20" t="s">
        <v>481</v>
      </c>
      <c r="U36" s="18" t="n">
        <v>390.1450002</v>
      </c>
      <c r="V36" s="20" t="n">
        <v>13.15915243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(51.0/B41*100)</f>
        <v/>
      </c>
      <c r="D41" s="19" t="n">
        <v>5661</v>
      </c>
      <c r="E41" s="18" t="n">
        <v>468.92546648</v>
      </c>
      <c r="F41" s="20" t="n">
        <v>6.93372851</v>
      </c>
      <c r="G41" s="18" t="n">
        <v>470.67545969</v>
      </c>
      <c r="H41" s="20" t="n">
        <v>4.61232103</v>
      </c>
      <c r="I41" s="18" t="n">
        <v>501.82533161</v>
      </c>
      <c r="J41" s="20" t="n">
        <v>4.13490628</v>
      </c>
      <c r="K41" s="18" t="n">
        <v>510.89551853</v>
      </c>
      <c r="L41" s="20" t="n">
        <v>4.46908459</v>
      </c>
      <c r="M41" s="18" t="n">
        <v>438.55310798</v>
      </c>
      <c r="N41" s="20" t="n">
        <v>9.115634030000001</v>
      </c>
      <c r="O41" s="18" t="s">
        <v>481</v>
      </c>
      <c r="P41" s="20" t="s">
        <v>481</v>
      </c>
      <c r="Q41" s="18" t="n">
        <v>394.70031876</v>
      </c>
      <c r="R41" s="20" t="n">
        <v>62.09586627</v>
      </c>
      <c r="S41" s="18" t="s">
        <v>481</v>
      </c>
      <c r="T41" s="20" t="s">
        <v>481</v>
      </c>
      <c r="U41" s="18" t="n">
        <v>415.78982244</v>
      </c>
      <c r="V41" s="20" t="n">
        <v>12.95022309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(2000.0/B46*100)</f>
        <v/>
      </c>
      <c r="D46" s="19" t="n">
        <v>21141</v>
      </c>
      <c r="E46" s="18" t="n">
        <v>389.72448867</v>
      </c>
      <c r="F46" s="20" t="n">
        <v>5.49385113</v>
      </c>
      <c r="G46" s="18" t="n">
        <v>403.70378861</v>
      </c>
      <c r="H46" s="20" t="n">
        <v>4.9232332</v>
      </c>
      <c r="I46" s="18" t="n">
        <v>423.84047808</v>
      </c>
      <c r="J46" s="20" t="n">
        <v>4.6638791</v>
      </c>
      <c r="K46" s="18" t="n">
        <v>423.96925585</v>
      </c>
      <c r="L46" s="20" t="n">
        <v>6.69044875</v>
      </c>
      <c r="M46" s="18" t="n">
        <v>350.24140933</v>
      </c>
      <c r="N46" s="20" t="n">
        <v>4.9033133</v>
      </c>
      <c r="O46" s="18" t="s">
        <v>481</v>
      </c>
      <c r="P46" s="20" t="s">
        <v>481</v>
      </c>
      <c r="Q46" s="18" t="s">
        <v>481</v>
      </c>
      <c r="R46" s="20" t="s">
        <v>481</v>
      </c>
      <c r="S46" s="18" t="s">
        <v>481</v>
      </c>
      <c r="T46" s="20" t="s">
        <v>481</v>
      </c>
      <c r="U46" s="18" t="n">
        <v>366.99047673</v>
      </c>
      <c r="V46" s="20" t="n">
        <v>7.16532885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528.49209088</v>
      </c>
      <c r="F48" s="20" t="n">
        <v>8.188852049999999</v>
      </c>
      <c r="G48" s="18" t="n">
        <v>548.50823514</v>
      </c>
      <c r="H48" s="20" t="n">
        <v>6.20466432</v>
      </c>
      <c r="I48" s="18" t="n">
        <v>598.12711412</v>
      </c>
      <c r="J48" s="20" t="n">
        <v>6.29801701</v>
      </c>
      <c r="K48" s="18" t="n">
        <v>590.40138447</v>
      </c>
      <c r="L48" s="20" t="n">
        <v>8.99088289</v>
      </c>
      <c r="M48" s="18" t="n">
        <v>530.0251022899999</v>
      </c>
      <c r="N48" s="20" t="n">
        <v>9.218625360000001</v>
      </c>
      <c r="O48" s="18" t="s">
        <v>481</v>
      </c>
      <c r="P48" s="20" t="s">
        <v>481</v>
      </c>
      <c r="Q48" s="18" t="s">
        <v>481</v>
      </c>
      <c r="R48" s="20" t="s">
        <v>481</v>
      </c>
      <c r="S48" s="18" t="s">
        <v>481</v>
      </c>
      <c r="T48" s="20" t="s">
        <v>481</v>
      </c>
      <c r="U48" s="18" t="n">
        <v>484.45088463</v>
      </c>
      <c r="V48" s="20" t="n">
        <v>24.73666317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(163.0/B61*100)</f>
        <v/>
      </c>
      <c r="D61" s="19" t="n">
        <v>6362</v>
      </c>
      <c r="E61" s="18" t="n">
        <v>448.9327317</v>
      </c>
      <c r="F61" s="20" t="n">
        <v>4.60429765</v>
      </c>
      <c r="G61" s="18" t="n">
        <v>456.73218886</v>
      </c>
      <c r="H61" s="20" t="n">
        <v>3.92610771</v>
      </c>
      <c r="I61" s="18" t="n">
        <v>466.0111827</v>
      </c>
      <c r="J61" s="20" t="n">
        <v>4.60556712</v>
      </c>
      <c r="K61" s="18" t="n">
        <v>449.84414796</v>
      </c>
      <c r="L61" s="20" t="n">
        <v>4.68241129</v>
      </c>
      <c r="M61" s="18" t="n">
        <v>352.1133783</v>
      </c>
      <c r="N61" s="20" t="n">
        <v>9.36685625</v>
      </c>
      <c r="O61" s="18" t="s">
        <v>481</v>
      </c>
      <c r="P61" s="20" t="s">
        <v>481</v>
      </c>
      <c r="Q61" s="18" t="s">
        <v>481</v>
      </c>
      <c r="R61" s="20" t="s">
        <v>481</v>
      </c>
      <c r="S61" s="18" t="s">
        <v>481</v>
      </c>
      <c r="T61" s="20" t="s">
        <v>481</v>
      </c>
      <c r="U61" s="18" t="n">
        <v>362.02802477</v>
      </c>
      <c r="V61" s="20" t="n">
        <v>11.35546993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(648.0/B67*100)</f>
        <v/>
      </c>
      <c r="D67" s="19" t="n">
        <v>6323</v>
      </c>
      <c r="E67" s="18" t="n">
        <v>418.76041306</v>
      </c>
      <c r="F67" s="20" t="n">
        <v>5.89248779</v>
      </c>
      <c r="G67" s="18" t="n">
        <v>418.59291084</v>
      </c>
      <c r="H67" s="20" t="n">
        <v>3.92178093</v>
      </c>
      <c r="I67" s="18" t="n">
        <v>422.52218007</v>
      </c>
      <c r="J67" s="20" t="n">
        <v>4.64311894</v>
      </c>
      <c r="K67" s="18" t="n">
        <v>413.72482395</v>
      </c>
      <c r="L67" s="20" t="n">
        <v>4.90282589</v>
      </c>
      <c r="M67" s="18" t="n">
        <v>373.97828694</v>
      </c>
      <c r="N67" s="20" t="n">
        <v>9.74984386</v>
      </c>
      <c r="O67" s="18" t="s">
        <v>481</v>
      </c>
      <c r="P67" s="20" t="s">
        <v>481</v>
      </c>
      <c r="Q67" s="18" t="s">
        <v>481</v>
      </c>
      <c r="R67" s="20" t="s">
        <v>481</v>
      </c>
      <c r="S67" s="18" t="s">
        <v>481</v>
      </c>
      <c r="T67" s="20" t="s">
        <v>481</v>
      </c>
      <c r="U67" s="18" t="n">
        <v>316.73739893</v>
      </c>
      <c r="V67" s="20" t="n">
        <v>10.21952413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497.08235882</v>
      </c>
      <c r="F70" s="20" t="n">
        <v>6.51400752</v>
      </c>
      <c r="G70" s="18" t="n">
        <v>511.66579031</v>
      </c>
      <c r="H70" s="20" t="n">
        <v>5.16893026</v>
      </c>
      <c r="I70" s="18" t="n">
        <v>520.55211286</v>
      </c>
      <c r="J70" s="20" t="n">
        <v>3.58262777</v>
      </c>
      <c r="K70" s="18" t="n">
        <v>524.53936747</v>
      </c>
      <c r="L70" s="20" t="n">
        <v>4.14240625</v>
      </c>
      <c r="M70" s="18" t="n">
        <v>466.97627023</v>
      </c>
      <c r="N70" s="20" t="n">
        <v>9.217355270000001</v>
      </c>
      <c r="O70" s="18" t="s">
        <v>481</v>
      </c>
      <c r="P70" s="20" t="s">
        <v>481</v>
      </c>
      <c r="Q70" s="18" t="s">
        <v>481</v>
      </c>
      <c r="R70" s="20" t="s">
        <v>481</v>
      </c>
      <c r="S70" s="18" t="s">
        <v>481</v>
      </c>
      <c r="T70" s="20" t="s">
        <v>481</v>
      </c>
      <c r="U70" s="18" t="n">
        <v>466.4266469</v>
      </c>
      <c r="V70" s="20" t="n">
        <v>12.46796248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812</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520.15287378</v>
      </c>
      <c r="F7" s="20" t="n">
        <v>3.04214244</v>
      </c>
      <c r="G7" s="18" t="n">
        <v>521.0252606400001</v>
      </c>
      <c r="H7" s="20" t="n">
        <v>2.44975329</v>
      </c>
      <c r="I7" s="18" t="n">
        <v>519.45581579</v>
      </c>
      <c r="J7" s="20" t="n">
        <v>3.63020201</v>
      </c>
      <c r="K7" s="18" t="n">
        <v>470.98600587</v>
      </c>
      <c r="L7" s="20" t="n">
        <v>5.94707535</v>
      </c>
      <c r="M7" s="18" t="n">
        <v>442.83242745</v>
      </c>
      <c r="N7" s="20" t="n">
        <v>4.10655619</v>
      </c>
      <c r="O7" s="18" t="s">
        <v>481</v>
      </c>
      <c r="P7" s="20" t="s">
        <v>481</v>
      </c>
      <c r="Q7" s="18" t="s">
        <v>481</v>
      </c>
      <c r="R7" s="20" t="s">
        <v>481</v>
      </c>
      <c r="S7" s="18" t="s">
        <v>481</v>
      </c>
      <c r="T7" s="20" t="s">
        <v>481</v>
      </c>
      <c r="U7" s="18" t="n">
        <v>467.69735572</v>
      </c>
      <c r="V7" s="20" t="n">
        <v>9.012336360000001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(134.0/B9*100)</f>
        <v/>
      </c>
      <c r="D9" s="19" t="n">
        <v>5541</v>
      </c>
      <c r="E9" s="18" t="n">
        <v>570.32095611</v>
      </c>
      <c r="F9" s="20" t="n">
        <v>3.92702284</v>
      </c>
      <c r="G9" s="18" t="n">
        <v>564.0652073700001</v>
      </c>
      <c r="H9" s="20" t="n">
        <v>3.71308989</v>
      </c>
      <c r="I9" s="18" t="n">
        <v>561.85360386</v>
      </c>
      <c r="J9" s="20" t="n">
        <v>5.57646571</v>
      </c>
      <c r="K9" s="18" t="n">
        <v>512.89670171</v>
      </c>
      <c r="L9" s="20" t="n">
        <v>9.05962201</v>
      </c>
      <c r="M9" s="18" t="n">
        <v>428.37595021</v>
      </c>
      <c r="N9" s="20" t="n">
        <v>7.43283911</v>
      </c>
      <c r="O9" s="18" t="s">
        <v>481</v>
      </c>
      <c r="P9" s="20" t="s">
        <v>481</v>
      </c>
      <c r="Q9" s="18" t="n">
        <v>363.74174124</v>
      </c>
      <c r="R9" s="20" t="n">
        <v>33.3778787</v>
      </c>
      <c r="S9" s="18" t="s">
        <v>481</v>
      </c>
      <c r="T9" s="20" t="s">
        <v>481</v>
      </c>
      <c r="U9" s="18" t="n">
        <v>460.24080193</v>
      </c>
      <c r="V9" s="20" t="n">
        <v>11.36569795</v>
      </c>
    </row>
    <row r="10" spans="1:22">
      <c r="A10" s="15" t="s">
        <v>485</v>
      </c>
      <c r="B10" s="17" t="n">
        <v>13082</v>
      </c>
      <c r="C10" s="18">
        <f>(336.0/B10*100)</f>
        <v/>
      </c>
      <c r="D10" s="19" t="n">
        <v>12746</v>
      </c>
      <c r="E10" s="18" t="n">
        <v>541.0273433999999</v>
      </c>
      <c r="F10" s="20" t="n">
        <v>7.43680843</v>
      </c>
      <c r="G10" s="18" t="n">
        <v>548.26437056</v>
      </c>
      <c r="H10" s="20" t="n">
        <v>4.751955</v>
      </c>
      <c r="I10" s="18" t="n">
        <v>540.41848483</v>
      </c>
      <c r="J10" s="20" t="n">
        <v>6.39245447</v>
      </c>
      <c r="K10" s="18" t="n">
        <v>516.801584</v>
      </c>
      <c r="L10" s="20" t="n">
        <v>9.439315819999999</v>
      </c>
      <c r="M10" s="18" t="n">
        <v>465.45588109</v>
      </c>
      <c r="N10" s="20" t="n">
        <v>9.676067339999999</v>
      </c>
      <c r="O10" s="18" t="s">
        <v>481</v>
      </c>
      <c r="P10" s="20" t="s">
        <v>481</v>
      </c>
      <c r="Q10" s="18" t="s">
        <v>481</v>
      </c>
      <c r="R10" s="20" t="s">
        <v>481</v>
      </c>
      <c r="S10" s="18" t="s">
        <v>481</v>
      </c>
      <c r="T10" s="20" t="s">
        <v>481</v>
      </c>
      <c r="U10" s="18" t="n">
        <v>445.69843836</v>
      </c>
      <c r="V10" s="20" t="n">
        <v>17.30359694</v>
      </c>
    </row>
    <row r="11" spans="1:22">
      <c r="A11" s="15" t="s">
        <v>486</v>
      </c>
      <c r="B11" s="17" t="n">
        <v>7053</v>
      </c>
      <c r="C11" s="18">
        <f>(139.0/B11*100)</f>
        <v/>
      </c>
      <c r="D11" s="19" t="n">
        <v>6914</v>
      </c>
      <c r="E11" s="18" t="n">
        <v>445.043402</v>
      </c>
      <c r="F11" s="20" t="n">
        <v>5.64720844</v>
      </c>
      <c r="G11" s="18" t="n">
        <v>443.67904056</v>
      </c>
      <c r="H11" s="20" t="n">
        <v>4.535365</v>
      </c>
      <c r="I11" s="18" t="n">
        <v>430.7732047</v>
      </c>
      <c r="J11" s="20" t="n">
        <v>4.85443516</v>
      </c>
      <c r="K11" s="18" t="n">
        <v>429.40289255</v>
      </c>
      <c r="L11" s="20" t="n">
        <v>7.24122252</v>
      </c>
      <c r="M11" s="18" t="n">
        <v>398.4130612</v>
      </c>
      <c r="N11" s="20" t="n">
        <v>6.13425548</v>
      </c>
      <c r="O11" s="18" t="s">
        <v>481</v>
      </c>
      <c r="P11" s="20" t="s">
        <v>481</v>
      </c>
      <c r="Q11" s="18" t="s">
        <v>481</v>
      </c>
      <c r="R11" s="20" t="s">
        <v>481</v>
      </c>
      <c r="S11" s="18" t="s">
        <v>481</v>
      </c>
      <c r="T11" s="20" t="s">
        <v>481</v>
      </c>
      <c r="U11" s="18" t="n">
        <v>379.55886527</v>
      </c>
      <c r="V11" s="20" t="n">
        <v>13.29312912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(251.0/B23*100)</f>
        <v/>
      </c>
      <c r="D23" s="19" t="n">
        <v>11332</v>
      </c>
      <c r="E23" s="18" t="n">
        <v>492.54108635</v>
      </c>
      <c r="F23" s="20" t="n">
        <v>5.02484302</v>
      </c>
      <c r="G23" s="18" t="n">
        <v>490.14447342</v>
      </c>
      <c r="H23" s="20" t="n">
        <v>3.26572027</v>
      </c>
      <c r="I23" s="18" t="n">
        <v>489.56264387</v>
      </c>
      <c r="J23" s="20" t="n">
        <v>3.97694722</v>
      </c>
      <c r="K23" s="18" t="n">
        <v>475.12477916</v>
      </c>
      <c r="L23" s="20" t="n">
        <v>7.07702467</v>
      </c>
      <c r="M23" s="18" t="n">
        <v>451.72045622</v>
      </c>
      <c r="N23" s="20" t="n">
        <v>6.55553678</v>
      </c>
      <c r="O23" s="18" t="s">
        <v>481</v>
      </c>
      <c r="P23" s="20" t="s">
        <v>481</v>
      </c>
      <c r="Q23" s="18" t="s">
        <v>481</v>
      </c>
      <c r="R23" s="20" t="s">
        <v>481</v>
      </c>
      <c r="S23" s="18" t="s">
        <v>481</v>
      </c>
      <c r="T23" s="20" t="s">
        <v>481</v>
      </c>
      <c r="U23" s="18" t="n">
        <v>409.69386525</v>
      </c>
      <c r="V23" s="20" t="n">
        <v>16.33211931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527.89916621</v>
      </c>
      <c r="F29" s="20" t="n">
        <v>5.10916999</v>
      </c>
      <c r="G29" s="18" t="n">
        <v>518.81519721</v>
      </c>
      <c r="H29" s="20" t="n">
        <v>4.1097224</v>
      </c>
      <c r="I29" s="18" t="n">
        <v>507.23920487</v>
      </c>
      <c r="J29" s="20" t="n">
        <v>5.18557404</v>
      </c>
      <c r="K29" s="18" t="n">
        <v>468.91256843</v>
      </c>
      <c r="L29" s="20" t="n">
        <v>14.17058335</v>
      </c>
      <c r="M29" s="18" t="n">
        <v>516.6036689699999</v>
      </c>
      <c r="N29" s="20" t="n">
        <v>7.45309137</v>
      </c>
      <c r="O29" s="18" t="s">
        <v>481</v>
      </c>
      <c r="P29" s="20" t="s">
        <v>481</v>
      </c>
      <c r="Q29" s="18" t="n">
        <v>312.41250141</v>
      </c>
      <c r="R29" s="20" t="n">
        <v>62.61666854</v>
      </c>
      <c r="S29" s="18" t="s">
        <v>481</v>
      </c>
      <c r="T29" s="20" t="s">
        <v>481</v>
      </c>
      <c r="U29" s="18" t="n">
        <v>433.31088804</v>
      </c>
      <c r="V29" s="20" t="n">
        <v>16.05575557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492.91816581</v>
      </c>
      <c r="F32" s="20" t="n">
        <v>4.88832925</v>
      </c>
      <c r="G32" s="18" t="n">
        <v>488.55462857</v>
      </c>
      <c r="H32" s="20" t="n">
        <v>3.61182718</v>
      </c>
      <c r="I32" s="18" t="n">
        <v>489.19570336</v>
      </c>
      <c r="J32" s="20" t="n">
        <v>4.2012605</v>
      </c>
      <c r="K32" s="18" t="n">
        <v>476.22145921</v>
      </c>
      <c r="L32" s="20" t="n">
        <v>7.09791975</v>
      </c>
      <c r="M32" s="18" t="n">
        <v>380.38332696</v>
      </c>
      <c r="N32" s="20" t="n">
        <v>15.24330447</v>
      </c>
      <c r="O32" s="18" t="s">
        <v>481</v>
      </c>
      <c r="P32" s="20" t="s">
        <v>481</v>
      </c>
      <c r="Q32" s="18" t="s">
        <v>481</v>
      </c>
      <c r="R32" s="20" t="s">
        <v>481</v>
      </c>
      <c r="S32" s="18" t="s">
        <v>481</v>
      </c>
      <c r="T32" s="20" t="s">
        <v>481</v>
      </c>
      <c r="U32" s="18" t="n">
        <v>375.47870901</v>
      </c>
      <c r="V32" s="20" t="n">
        <v>23.05019528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(81.0/B34*100)</f>
        <v/>
      </c>
      <c r="D34" s="19" t="n">
        <v>6269</v>
      </c>
      <c r="E34" s="18" t="n">
        <v>458.14028516</v>
      </c>
      <c r="F34" s="20" t="n">
        <v>5.34412542</v>
      </c>
      <c r="G34" s="18" t="n">
        <v>455.19113849</v>
      </c>
      <c r="H34" s="20" t="n">
        <v>4.74972003</v>
      </c>
      <c r="I34" s="18" t="n">
        <v>450.76826359</v>
      </c>
      <c r="J34" s="20" t="n">
        <v>6.77442914</v>
      </c>
      <c r="K34" s="18" t="n">
        <v>411.46437796</v>
      </c>
      <c r="L34" s="20" t="n">
        <v>11.19246617</v>
      </c>
      <c r="M34" s="18" t="n">
        <v>401.86232339</v>
      </c>
      <c r="N34" s="20" t="n">
        <v>16.21855775</v>
      </c>
      <c r="O34" s="18" t="s">
        <v>481</v>
      </c>
      <c r="P34" s="20" t="s">
        <v>481</v>
      </c>
      <c r="Q34" s="18" t="n">
        <v>425.79595373</v>
      </c>
      <c r="R34" s="20" t="n">
        <v>68.66277131</v>
      </c>
      <c r="S34" s="18" t="s">
        <v>481</v>
      </c>
      <c r="T34" s="20" t="s">
        <v>481</v>
      </c>
      <c r="U34" s="18" t="n">
        <v>353.67717722</v>
      </c>
      <c r="V34" s="20" t="n">
        <v>10.8967839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(60.0/B36*100)</f>
        <v/>
      </c>
      <c r="D36" s="19" t="n">
        <v>6676</v>
      </c>
      <c r="E36" s="18" t="n">
        <v>480.34644087</v>
      </c>
      <c r="F36" s="20" t="n">
        <v>4.77094062</v>
      </c>
      <c r="G36" s="18" t="n">
        <v>478.05828125</v>
      </c>
      <c r="H36" s="20" t="n">
        <v>4.10375067</v>
      </c>
      <c r="I36" s="18" t="n">
        <v>470.19929726</v>
      </c>
      <c r="J36" s="20" t="n">
        <v>4.21879625</v>
      </c>
      <c r="K36" s="18" t="n">
        <v>453.35335661</v>
      </c>
      <c r="L36" s="20" t="n">
        <v>7.86031825</v>
      </c>
      <c r="M36" s="18" t="n">
        <v>456.0384197</v>
      </c>
      <c r="N36" s="20" t="n">
        <v>5.45663556</v>
      </c>
      <c r="O36" s="18" t="s">
        <v>481</v>
      </c>
      <c r="P36" s="20" t="s">
        <v>481</v>
      </c>
      <c r="Q36" s="18" t="s">
        <v>481</v>
      </c>
      <c r="R36" s="20" t="s">
        <v>481</v>
      </c>
      <c r="S36" s="18" t="s">
        <v>481</v>
      </c>
      <c r="T36" s="20" t="s">
        <v>481</v>
      </c>
      <c r="U36" s="18" t="n">
        <v>390.84044267</v>
      </c>
      <c r="V36" s="20" t="n">
        <v>13.31118033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513.81639076</v>
      </c>
      <c r="F41" s="20" t="n">
        <v>5.01261095</v>
      </c>
      <c r="G41" s="18" t="n">
        <v>488.20447709</v>
      </c>
      <c r="H41" s="20" t="n">
        <v>4.25971333</v>
      </c>
      <c r="I41" s="18" t="n">
        <v>496.83325092</v>
      </c>
      <c r="J41" s="20" t="n">
        <v>5.45440934</v>
      </c>
      <c r="K41" s="18" t="n">
        <v>482.77739189</v>
      </c>
      <c r="L41" s="20" t="n">
        <v>4.89125373</v>
      </c>
      <c r="M41" s="18" t="n">
        <v>438.55310798</v>
      </c>
      <c r="N41" s="20" t="n">
        <v>9.115634030000001</v>
      </c>
      <c r="O41" s="18" t="s">
        <v>481</v>
      </c>
      <c r="P41" s="20" t="s">
        <v>481</v>
      </c>
      <c r="Q41" s="18" t="n">
        <v>394.70031876</v>
      </c>
      <c r="R41" s="20" t="n">
        <v>62.09586627</v>
      </c>
      <c r="S41" s="18" t="s">
        <v>481</v>
      </c>
      <c r="T41" s="20" t="s">
        <v>481</v>
      </c>
      <c r="U41" s="18" t="n">
        <v>416.24695815</v>
      </c>
      <c r="V41" s="20" t="n">
        <v>14.58106458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(2033.0/B46*100)</f>
        <v/>
      </c>
      <c r="D46" s="19" t="n">
        <v>21108</v>
      </c>
      <c r="E46" s="18" t="n">
        <v>413.55602048</v>
      </c>
      <c r="F46" s="20" t="n">
        <v>5.36725411</v>
      </c>
      <c r="G46" s="18" t="n">
        <v>410.86915924</v>
      </c>
      <c r="H46" s="20" t="n">
        <v>5.40339259</v>
      </c>
      <c r="I46" s="18" t="n">
        <v>419.3439445</v>
      </c>
      <c r="J46" s="20" t="n">
        <v>5.84733448</v>
      </c>
      <c r="K46" s="18" t="n">
        <v>403.76968876</v>
      </c>
      <c r="L46" s="20" t="n">
        <v>6.89264831</v>
      </c>
      <c r="M46" s="18" t="n">
        <v>350.24140933</v>
      </c>
      <c r="N46" s="20" t="n">
        <v>4.9033133</v>
      </c>
      <c r="O46" s="18" t="s">
        <v>481</v>
      </c>
      <c r="P46" s="20" t="s">
        <v>481</v>
      </c>
      <c r="Q46" s="18" t="s">
        <v>481</v>
      </c>
      <c r="R46" s="20" t="s">
        <v>481</v>
      </c>
      <c r="S46" s="18" t="s">
        <v>481</v>
      </c>
      <c r="T46" s="20" t="s">
        <v>481</v>
      </c>
      <c r="U46" s="18" t="n">
        <v>370.75305447</v>
      </c>
      <c r="V46" s="20" t="n">
        <v>7.26939323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593.53615622</v>
      </c>
      <c r="F48" s="20" t="n">
        <v>9.02750736</v>
      </c>
      <c r="G48" s="18" t="n">
        <v>561.00017199</v>
      </c>
      <c r="H48" s="20" t="n">
        <v>6.07516188</v>
      </c>
      <c r="I48" s="18" t="n">
        <v>558.8862370099999</v>
      </c>
      <c r="J48" s="20" t="n">
        <v>7.94551119</v>
      </c>
      <c r="K48" s="18" t="n">
        <v>545.29840743</v>
      </c>
      <c r="L48" s="20" t="n">
        <v>8.828230339999999</v>
      </c>
      <c r="M48" s="18" t="n">
        <v>530.0251022899999</v>
      </c>
      <c r="N48" s="20" t="n">
        <v>9.218625360000001</v>
      </c>
      <c r="O48" s="18" t="s">
        <v>481</v>
      </c>
      <c r="P48" s="20" t="s">
        <v>481</v>
      </c>
      <c r="Q48" s="18" t="s">
        <v>481</v>
      </c>
      <c r="R48" s="20" t="s">
        <v>481</v>
      </c>
      <c r="S48" s="18" t="s">
        <v>481</v>
      </c>
      <c r="T48" s="20" t="s">
        <v>481</v>
      </c>
      <c r="U48" s="18" t="n">
        <v>504.65531388</v>
      </c>
      <c r="V48" s="20" t="n">
        <v>25.28925044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461.9289207</v>
      </c>
      <c r="F61" s="20" t="n">
        <v>3.7102479</v>
      </c>
      <c r="G61" s="18" t="n">
        <v>459.86652391</v>
      </c>
      <c r="H61" s="20" t="n">
        <v>3.29652494</v>
      </c>
      <c r="I61" s="18" t="n">
        <v>455.9165441</v>
      </c>
      <c r="J61" s="20" t="n">
        <v>5.99256215</v>
      </c>
      <c r="K61" s="18" t="n">
        <v>432.00325156</v>
      </c>
      <c r="L61" s="20" t="n">
        <v>6.94412166</v>
      </c>
      <c r="M61" s="18" t="n">
        <v>352.1133783</v>
      </c>
      <c r="N61" s="20" t="n">
        <v>9.36685625</v>
      </c>
      <c r="O61" s="18" t="s">
        <v>481</v>
      </c>
      <c r="P61" s="20" t="s">
        <v>481</v>
      </c>
      <c r="Q61" s="18" t="s">
        <v>481</v>
      </c>
      <c r="R61" s="20" t="s">
        <v>481</v>
      </c>
      <c r="S61" s="18" t="s">
        <v>481</v>
      </c>
      <c r="T61" s="20" t="s">
        <v>481</v>
      </c>
      <c r="U61" s="18" t="n">
        <v>349.98869275</v>
      </c>
      <c r="V61" s="20" t="n">
        <v>16.63856189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(694.0/B67*100)</f>
        <v/>
      </c>
      <c r="D67" s="19" t="n">
        <v>6277</v>
      </c>
      <c r="E67" s="18" t="n">
        <v>416.10731337</v>
      </c>
      <c r="F67" s="20" t="n">
        <v>5.81274503</v>
      </c>
      <c r="G67" s="18" t="n">
        <v>418.45596894</v>
      </c>
      <c r="H67" s="20" t="n">
        <v>3.63903766</v>
      </c>
      <c r="I67" s="18" t="n">
        <v>428.28365756</v>
      </c>
      <c r="J67" s="20" t="n">
        <v>4.74670908</v>
      </c>
      <c r="K67" s="18" t="n">
        <v>393.48091583</v>
      </c>
      <c r="L67" s="20" t="n">
        <v>7.0938285</v>
      </c>
      <c r="M67" s="18" t="n">
        <v>373.97828694</v>
      </c>
      <c r="N67" s="20" t="n">
        <v>9.74984386</v>
      </c>
      <c r="O67" s="18" t="s">
        <v>481</v>
      </c>
      <c r="P67" s="20" t="s">
        <v>481</v>
      </c>
      <c r="Q67" s="18" t="s">
        <v>481</v>
      </c>
      <c r="R67" s="20" t="s">
        <v>481</v>
      </c>
      <c r="S67" s="18" t="s">
        <v>481</v>
      </c>
      <c r="T67" s="20" t="s">
        <v>481</v>
      </c>
      <c r="U67" s="18" t="n">
        <v>319.26203505</v>
      </c>
      <c r="V67" s="20" t="n">
        <v>11.94551993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513.86784234</v>
      </c>
      <c r="F70" s="20" t="n">
        <v>5.31239388</v>
      </c>
      <c r="G70" s="18" t="n">
        <v>517.7405163</v>
      </c>
      <c r="H70" s="20" t="n">
        <v>3.36336021</v>
      </c>
      <c r="I70" s="18" t="n">
        <v>521.0679665</v>
      </c>
      <c r="J70" s="20" t="n">
        <v>4.44210778</v>
      </c>
      <c r="K70" s="18" t="n">
        <v>511.2240789</v>
      </c>
      <c r="L70" s="20" t="n">
        <v>6.12722221</v>
      </c>
      <c r="M70" s="18" t="n">
        <v>466.97627023</v>
      </c>
      <c r="N70" s="20" t="n">
        <v>9.217355270000001</v>
      </c>
      <c r="O70" s="18" t="s">
        <v>481</v>
      </c>
      <c r="P70" s="20" t="s">
        <v>481</v>
      </c>
      <c r="Q70" s="18" t="s">
        <v>481</v>
      </c>
      <c r="R70" s="20" t="s">
        <v>481</v>
      </c>
      <c r="S70" s="18" t="s">
        <v>481</v>
      </c>
      <c r="T70" s="20" t="s">
        <v>481</v>
      </c>
      <c r="U70" s="18" t="n">
        <v>468.89221383</v>
      </c>
      <c r="V70" s="20" t="n">
        <v>13.15030293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813</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529.13555655</v>
      </c>
      <c r="F7" s="20" t="n">
        <v>2.74459403</v>
      </c>
      <c r="G7" s="18" t="n">
        <v>519.20102273</v>
      </c>
      <c r="H7" s="20" t="n">
        <v>2.70509745</v>
      </c>
      <c r="I7" s="18" t="n">
        <v>511.06738017</v>
      </c>
      <c r="J7" s="20" t="n">
        <v>3.42635097</v>
      </c>
      <c r="K7" s="18" t="n">
        <v>486.74117468</v>
      </c>
      <c r="L7" s="20" t="n">
        <v>5.34671097</v>
      </c>
      <c r="M7" s="18" t="n">
        <v>442.83242745</v>
      </c>
      <c r="N7" s="20" t="n">
        <v>4.10655619</v>
      </c>
      <c r="O7" s="18" t="s">
        <v>481</v>
      </c>
      <c r="P7" s="20" t="s">
        <v>481</v>
      </c>
      <c r="Q7" s="18" t="s">
        <v>481</v>
      </c>
      <c r="R7" s="20" t="s">
        <v>481</v>
      </c>
      <c r="S7" s="18" t="s">
        <v>481</v>
      </c>
      <c r="T7" s="20" t="s">
        <v>481</v>
      </c>
      <c r="U7" s="18" t="n">
        <v>462.17022655</v>
      </c>
      <c r="V7" s="20" t="n">
        <v>8.72060653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(134.0/B9*100)</f>
        <v/>
      </c>
      <c r="D9" s="19" t="n">
        <v>5541</v>
      </c>
      <c r="E9" s="18" t="n">
        <v>577.25615295</v>
      </c>
      <c r="F9" s="20" t="n">
        <v>3.79260596</v>
      </c>
      <c r="G9" s="18" t="n">
        <v>557.10736477</v>
      </c>
      <c r="H9" s="20" t="n">
        <v>3.61350165</v>
      </c>
      <c r="I9" s="18" t="n">
        <v>554.18708402</v>
      </c>
      <c r="J9" s="20" t="n">
        <v>6.00912244</v>
      </c>
      <c r="K9" s="18" t="n">
        <v>505.41597858</v>
      </c>
      <c r="L9" s="20" t="n">
        <v>11.40481758</v>
      </c>
      <c r="M9" s="18" t="n">
        <v>428.37595021</v>
      </c>
      <c r="N9" s="20" t="n">
        <v>7.43283911</v>
      </c>
      <c r="O9" s="18" t="s">
        <v>481</v>
      </c>
      <c r="P9" s="20" t="s">
        <v>481</v>
      </c>
      <c r="Q9" s="18" t="n">
        <v>363.74174124</v>
      </c>
      <c r="R9" s="20" t="n">
        <v>33.3778787</v>
      </c>
      <c r="S9" s="18" t="s">
        <v>481</v>
      </c>
      <c r="T9" s="20" t="s">
        <v>481</v>
      </c>
      <c r="U9" s="18" t="n">
        <v>460.40024798</v>
      </c>
      <c r="V9" s="20" t="n">
        <v>10.29944829</v>
      </c>
    </row>
    <row r="10" spans="1:22">
      <c r="A10" s="15" t="s">
        <v>485</v>
      </c>
      <c r="B10" s="17" t="n">
        <v>13082</v>
      </c>
      <c r="C10" s="18">
        <f>(336.0/B10*100)</f>
        <v/>
      </c>
      <c r="D10" s="19" t="n">
        <v>12746</v>
      </c>
      <c r="E10" s="18" t="n">
        <v>557.18793788</v>
      </c>
      <c r="F10" s="20" t="n">
        <v>5.99750033</v>
      </c>
      <c r="G10" s="18" t="n">
        <v>546.42363075</v>
      </c>
      <c r="H10" s="20" t="n">
        <v>5.34962452</v>
      </c>
      <c r="I10" s="18" t="n">
        <v>532.79809628</v>
      </c>
      <c r="J10" s="20" t="n">
        <v>5.65415452</v>
      </c>
      <c r="K10" s="18" t="n">
        <v>520.80578626</v>
      </c>
      <c r="L10" s="20" t="n">
        <v>8.94736018</v>
      </c>
      <c r="M10" s="18" t="n">
        <v>465.45588109</v>
      </c>
      <c r="N10" s="20" t="n">
        <v>9.676067339999999</v>
      </c>
      <c r="O10" s="18" t="s">
        <v>481</v>
      </c>
      <c r="P10" s="20" t="s">
        <v>481</v>
      </c>
      <c r="Q10" s="18" t="s">
        <v>481</v>
      </c>
      <c r="R10" s="20" t="s">
        <v>481</v>
      </c>
      <c r="S10" s="18" t="s">
        <v>481</v>
      </c>
      <c r="T10" s="20" t="s">
        <v>481</v>
      </c>
      <c r="U10" s="18" t="n">
        <v>450.80395555</v>
      </c>
      <c r="V10" s="20" t="n">
        <v>15.9387265</v>
      </c>
    </row>
    <row r="11" spans="1:22">
      <c r="A11" s="15" t="s">
        <v>486</v>
      </c>
      <c r="B11" s="17" t="n">
        <v>7053</v>
      </c>
      <c r="C11" s="18">
        <f>(139.0/B11*100)</f>
        <v/>
      </c>
      <c r="D11" s="19" t="n">
        <v>6914</v>
      </c>
      <c r="E11" s="18" t="n">
        <v>459.56214471</v>
      </c>
      <c r="F11" s="20" t="n">
        <v>5.34573598</v>
      </c>
      <c r="G11" s="18" t="n">
        <v>435.61407099</v>
      </c>
      <c r="H11" s="20" t="n">
        <v>4.64631376</v>
      </c>
      <c r="I11" s="18" t="n">
        <v>427.2963114</v>
      </c>
      <c r="J11" s="20" t="n">
        <v>5.12624147</v>
      </c>
      <c r="K11" s="18" t="n">
        <v>432.90998605</v>
      </c>
      <c r="L11" s="20" t="n">
        <v>7.41560722</v>
      </c>
      <c r="M11" s="18" t="n">
        <v>398.4130612</v>
      </c>
      <c r="N11" s="20" t="n">
        <v>6.13425548</v>
      </c>
      <c r="O11" s="18" t="s">
        <v>481</v>
      </c>
      <c r="P11" s="20" t="s">
        <v>481</v>
      </c>
      <c r="Q11" s="18" t="s">
        <v>481</v>
      </c>
      <c r="R11" s="20" t="s">
        <v>481</v>
      </c>
      <c r="S11" s="18" t="s">
        <v>481</v>
      </c>
      <c r="T11" s="20" t="s">
        <v>481</v>
      </c>
      <c r="U11" s="18" t="n">
        <v>374.27376719</v>
      </c>
      <c r="V11" s="20" t="n">
        <v>12.25946633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(251.0/B23*100)</f>
        <v/>
      </c>
      <c r="D23" s="19" t="n">
        <v>11332</v>
      </c>
      <c r="E23" s="18" t="n">
        <v>506.0500664</v>
      </c>
      <c r="F23" s="20" t="n">
        <v>3.40982467</v>
      </c>
      <c r="G23" s="18" t="n">
        <v>479.32073533</v>
      </c>
      <c r="H23" s="20" t="n">
        <v>3.78343998</v>
      </c>
      <c r="I23" s="18" t="n">
        <v>473.28856757</v>
      </c>
      <c r="J23" s="20" t="n">
        <v>5.36542654</v>
      </c>
      <c r="K23" s="18" t="n">
        <v>479.7318686</v>
      </c>
      <c r="L23" s="20" t="n">
        <v>10.16221104</v>
      </c>
      <c r="M23" s="18" t="n">
        <v>451.72045622</v>
      </c>
      <c r="N23" s="20" t="n">
        <v>6.55553678</v>
      </c>
      <c r="O23" s="18" t="s">
        <v>481</v>
      </c>
      <c r="P23" s="20" t="s">
        <v>481</v>
      </c>
      <c r="Q23" s="18" t="s">
        <v>481</v>
      </c>
      <c r="R23" s="20" t="s">
        <v>481</v>
      </c>
      <c r="S23" s="18" t="s">
        <v>481</v>
      </c>
      <c r="T23" s="20" t="s">
        <v>481</v>
      </c>
      <c r="U23" s="18" t="n">
        <v>415.11694354</v>
      </c>
      <c r="V23" s="20" t="n">
        <v>14.75953913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538.4107286</v>
      </c>
      <c r="F29" s="20" t="n">
        <v>4.12596773</v>
      </c>
      <c r="G29" s="18" t="n">
        <v>509.32211938</v>
      </c>
      <c r="H29" s="20" t="n">
        <v>4.60019768</v>
      </c>
      <c r="I29" s="18" t="n">
        <v>500.1801663</v>
      </c>
      <c r="J29" s="20" t="n">
        <v>6.08499308</v>
      </c>
      <c r="K29" s="18" t="n">
        <v>475.53599411</v>
      </c>
      <c r="L29" s="20" t="n">
        <v>15.65481871</v>
      </c>
      <c r="M29" s="18" t="n">
        <v>516.6036689699999</v>
      </c>
      <c r="N29" s="20" t="n">
        <v>7.45309137</v>
      </c>
      <c r="O29" s="18" t="s">
        <v>481</v>
      </c>
      <c r="P29" s="20" t="s">
        <v>481</v>
      </c>
      <c r="Q29" s="18" t="n">
        <v>312.41250141</v>
      </c>
      <c r="R29" s="20" t="n">
        <v>62.61666854</v>
      </c>
      <c r="S29" s="18" t="s">
        <v>481</v>
      </c>
      <c r="T29" s="20" t="s">
        <v>481</v>
      </c>
      <c r="U29" s="18" t="n">
        <v>437.5348476</v>
      </c>
      <c r="V29" s="20" t="n">
        <v>14.43909481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505.43917465</v>
      </c>
      <c r="F32" s="20" t="n">
        <v>3.78189468</v>
      </c>
      <c r="G32" s="18" t="n">
        <v>477.80782419</v>
      </c>
      <c r="H32" s="20" t="n">
        <v>3.95086253</v>
      </c>
      <c r="I32" s="18" t="n">
        <v>482.78718711</v>
      </c>
      <c r="J32" s="20" t="n">
        <v>4.14847887</v>
      </c>
      <c r="K32" s="18" t="n">
        <v>482.24888601</v>
      </c>
      <c r="L32" s="20" t="n">
        <v>7.82108003</v>
      </c>
      <c r="M32" s="18" t="n">
        <v>380.38332696</v>
      </c>
      <c r="N32" s="20" t="n">
        <v>15.24330447</v>
      </c>
      <c r="O32" s="18" t="s">
        <v>481</v>
      </c>
      <c r="P32" s="20" t="s">
        <v>481</v>
      </c>
      <c r="Q32" s="18" t="s">
        <v>481</v>
      </c>
      <c r="R32" s="20" t="s">
        <v>481</v>
      </c>
      <c r="S32" s="18" t="s">
        <v>481</v>
      </c>
      <c r="T32" s="20" t="s">
        <v>481</v>
      </c>
      <c r="U32" s="18" t="n">
        <v>399.95768593</v>
      </c>
      <c r="V32" s="20" t="n">
        <v>21.17844844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(81.0/B34*100)</f>
        <v/>
      </c>
      <c r="D34" s="19" t="n">
        <v>6269</v>
      </c>
      <c r="E34" s="18" t="n">
        <v>469.00792331</v>
      </c>
      <c r="F34" s="20" t="n">
        <v>5.00528195</v>
      </c>
      <c r="G34" s="18" t="n">
        <v>447.82263365</v>
      </c>
      <c r="H34" s="20" t="n">
        <v>4.61424404</v>
      </c>
      <c r="I34" s="18" t="n">
        <v>448.34349761</v>
      </c>
      <c r="J34" s="20" t="n">
        <v>5.81097564</v>
      </c>
      <c r="K34" s="18" t="n">
        <v>420.99421878</v>
      </c>
      <c r="L34" s="20" t="n">
        <v>11.61832892</v>
      </c>
      <c r="M34" s="18" t="n">
        <v>401.86232339</v>
      </c>
      <c r="N34" s="20" t="n">
        <v>16.21855775</v>
      </c>
      <c r="O34" s="18" t="s">
        <v>481</v>
      </c>
      <c r="P34" s="20" t="s">
        <v>481</v>
      </c>
      <c r="Q34" s="18" t="n">
        <v>425.79595373</v>
      </c>
      <c r="R34" s="20" t="n">
        <v>68.66277131</v>
      </c>
      <c r="S34" s="18" t="s">
        <v>481</v>
      </c>
      <c r="T34" s="20" t="s">
        <v>481</v>
      </c>
      <c r="U34" s="18" t="n">
        <v>342.6130458</v>
      </c>
      <c r="V34" s="20" t="n">
        <v>11.02358653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(60.0/B36*100)</f>
        <v/>
      </c>
      <c r="D36" s="19" t="n">
        <v>6676</v>
      </c>
      <c r="E36" s="18" t="n">
        <v>495.9031477</v>
      </c>
      <c r="F36" s="20" t="n">
        <v>3.99178983</v>
      </c>
      <c r="G36" s="18" t="n">
        <v>465.15351952</v>
      </c>
      <c r="H36" s="20" t="n">
        <v>4.63794462</v>
      </c>
      <c r="I36" s="18" t="n">
        <v>459.71556208</v>
      </c>
      <c r="J36" s="20" t="n">
        <v>4.91309105</v>
      </c>
      <c r="K36" s="18" t="n">
        <v>445.62834812</v>
      </c>
      <c r="L36" s="20" t="n">
        <v>8.95501114</v>
      </c>
      <c r="M36" s="18" t="n">
        <v>456.0384197</v>
      </c>
      <c r="N36" s="20" t="n">
        <v>5.45663556</v>
      </c>
      <c r="O36" s="18" t="s">
        <v>481</v>
      </c>
      <c r="P36" s="20" t="s">
        <v>481</v>
      </c>
      <c r="Q36" s="18" t="s">
        <v>481</v>
      </c>
      <c r="R36" s="20" t="s">
        <v>481</v>
      </c>
      <c r="S36" s="18" t="s">
        <v>481</v>
      </c>
      <c r="T36" s="20" t="s">
        <v>481</v>
      </c>
      <c r="U36" s="18" t="n">
        <v>393.0655654</v>
      </c>
      <c r="V36" s="20" t="n">
        <v>12.84787212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523.05114236</v>
      </c>
      <c r="F41" s="20" t="n">
        <v>4.29100432</v>
      </c>
      <c r="G41" s="18" t="n">
        <v>488.2273599</v>
      </c>
      <c r="H41" s="20" t="n">
        <v>4.46445708</v>
      </c>
      <c r="I41" s="18" t="n">
        <v>484.46719578</v>
      </c>
      <c r="J41" s="20" t="n">
        <v>5.55151872</v>
      </c>
      <c r="K41" s="18" t="n">
        <v>475.26605063</v>
      </c>
      <c r="L41" s="20" t="n">
        <v>5.19674091</v>
      </c>
      <c r="M41" s="18" t="n">
        <v>438.55310798</v>
      </c>
      <c r="N41" s="20" t="n">
        <v>9.115634030000001</v>
      </c>
      <c r="O41" s="18" t="s">
        <v>481</v>
      </c>
      <c r="P41" s="20" t="s">
        <v>481</v>
      </c>
      <c r="Q41" s="18" t="n">
        <v>394.70031876</v>
      </c>
      <c r="R41" s="20" t="n">
        <v>62.09586627</v>
      </c>
      <c r="S41" s="18" t="s">
        <v>481</v>
      </c>
      <c r="T41" s="20" t="s">
        <v>481</v>
      </c>
      <c r="U41" s="18" t="n">
        <v>416.85969648</v>
      </c>
      <c r="V41" s="20" t="n">
        <v>14.10750021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(2033.0/B46*100)</f>
        <v/>
      </c>
      <c r="D46" s="19" t="n">
        <v>21108</v>
      </c>
      <c r="E46" s="18" t="n">
        <v>413.13655173</v>
      </c>
      <c r="F46" s="20" t="n">
        <v>4.3625263</v>
      </c>
      <c r="G46" s="18" t="n">
        <v>414.81425003</v>
      </c>
      <c r="H46" s="20" t="n">
        <v>5.88320272</v>
      </c>
      <c r="I46" s="18" t="n">
        <v>414.23323458</v>
      </c>
      <c r="J46" s="20" t="n">
        <v>8.71573568</v>
      </c>
      <c r="K46" s="18" t="n">
        <v>413.12830602</v>
      </c>
      <c r="L46" s="20" t="n">
        <v>9.81845405</v>
      </c>
      <c r="M46" s="18" t="n">
        <v>350.24140933</v>
      </c>
      <c r="N46" s="20" t="n">
        <v>4.9033133</v>
      </c>
      <c r="O46" s="18" t="s">
        <v>481</v>
      </c>
      <c r="P46" s="20" t="s">
        <v>481</v>
      </c>
      <c r="Q46" s="18" t="s">
        <v>481</v>
      </c>
      <c r="R46" s="20" t="s">
        <v>481</v>
      </c>
      <c r="S46" s="18" t="s">
        <v>481</v>
      </c>
      <c r="T46" s="20" t="s">
        <v>481</v>
      </c>
      <c r="U46" s="18" t="n">
        <v>369.91372682</v>
      </c>
      <c r="V46" s="20" t="n">
        <v>7.00580014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594.6413146</v>
      </c>
      <c r="F48" s="20" t="n">
        <v>7.48162409</v>
      </c>
      <c r="G48" s="18" t="n">
        <v>561.22721101</v>
      </c>
      <c r="H48" s="20" t="n">
        <v>6.25521635</v>
      </c>
      <c r="I48" s="18" t="n">
        <v>562.08005195</v>
      </c>
      <c r="J48" s="20" t="n">
        <v>7.63289814</v>
      </c>
      <c r="K48" s="18" t="n">
        <v>548.05088721</v>
      </c>
      <c r="L48" s="20" t="n">
        <v>10.02472375</v>
      </c>
      <c r="M48" s="18" t="n">
        <v>530.0251022899999</v>
      </c>
      <c r="N48" s="20" t="n">
        <v>9.218625360000001</v>
      </c>
      <c r="O48" s="18" t="s">
        <v>481</v>
      </c>
      <c r="P48" s="20" t="s">
        <v>481</v>
      </c>
      <c r="Q48" s="18" t="s">
        <v>481</v>
      </c>
      <c r="R48" s="20" t="s">
        <v>481</v>
      </c>
      <c r="S48" s="18" t="s">
        <v>481</v>
      </c>
      <c r="T48" s="20" t="s">
        <v>481</v>
      </c>
      <c r="U48" s="18" t="n">
        <v>484.52947257</v>
      </c>
      <c r="V48" s="20" t="n">
        <v>27.30006425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479.94140091</v>
      </c>
      <c r="F61" s="20" t="n">
        <v>3.31080391</v>
      </c>
      <c r="G61" s="18" t="n">
        <v>448.34187977</v>
      </c>
      <c r="H61" s="20" t="n">
        <v>3.64333637</v>
      </c>
      <c r="I61" s="18" t="n">
        <v>449.72043855</v>
      </c>
      <c r="J61" s="20" t="n">
        <v>5.41083388</v>
      </c>
      <c r="K61" s="18" t="n">
        <v>429.12459092</v>
      </c>
      <c r="L61" s="20" t="n">
        <v>7.07776038</v>
      </c>
      <c r="M61" s="18" t="n">
        <v>352.1133783</v>
      </c>
      <c r="N61" s="20" t="n">
        <v>9.36685625</v>
      </c>
      <c r="O61" s="18" t="s">
        <v>481</v>
      </c>
      <c r="P61" s="20" t="s">
        <v>481</v>
      </c>
      <c r="Q61" s="18" t="s">
        <v>481</v>
      </c>
      <c r="R61" s="20" t="s">
        <v>481</v>
      </c>
      <c r="S61" s="18" t="s">
        <v>481</v>
      </c>
      <c r="T61" s="20" t="s">
        <v>481</v>
      </c>
      <c r="U61" s="18" t="n">
        <v>358.31993282</v>
      </c>
      <c r="V61" s="20" t="n">
        <v>14.90491253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(694.0/B67*100)</f>
        <v/>
      </c>
      <c r="D67" s="19" t="n">
        <v>6277</v>
      </c>
      <c r="E67" s="18" t="n">
        <v>428.64282674</v>
      </c>
      <c r="F67" s="20" t="n">
        <v>5.12930909</v>
      </c>
      <c r="G67" s="18" t="n">
        <v>416.38808375</v>
      </c>
      <c r="H67" s="20" t="n">
        <v>3.94157705</v>
      </c>
      <c r="I67" s="18" t="n">
        <v>424.81182268</v>
      </c>
      <c r="J67" s="20" t="n">
        <v>4.62487506</v>
      </c>
      <c r="K67" s="18" t="n">
        <v>394.84063118</v>
      </c>
      <c r="L67" s="20" t="n">
        <v>6.93167951</v>
      </c>
      <c r="M67" s="18" t="n">
        <v>373.97828694</v>
      </c>
      <c r="N67" s="20" t="n">
        <v>9.74984386</v>
      </c>
      <c r="O67" s="18" t="s">
        <v>481</v>
      </c>
      <c r="P67" s="20" t="s">
        <v>481</v>
      </c>
      <c r="Q67" s="18" t="s">
        <v>481</v>
      </c>
      <c r="R67" s="20" t="s">
        <v>481</v>
      </c>
      <c r="S67" s="18" t="s">
        <v>481</v>
      </c>
      <c r="T67" s="20" t="s">
        <v>481</v>
      </c>
      <c r="U67" s="18" t="n">
        <v>326.45219813</v>
      </c>
      <c r="V67" s="20" t="n">
        <v>10.38082168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533.81048304</v>
      </c>
      <c r="F70" s="20" t="n">
        <v>5.04480126</v>
      </c>
      <c r="G70" s="18" t="n">
        <v>511.39741075</v>
      </c>
      <c r="H70" s="20" t="n">
        <v>3.7017749</v>
      </c>
      <c r="I70" s="18" t="n">
        <v>516.74885117</v>
      </c>
      <c r="J70" s="20" t="n">
        <v>4.16180882</v>
      </c>
      <c r="K70" s="18" t="n">
        <v>517.25801977</v>
      </c>
      <c r="L70" s="20" t="n">
        <v>6.65964889</v>
      </c>
      <c r="M70" s="18" t="n">
        <v>466.97627023</v>
      </c>
      <c r="N70" s="20" t="n">
        <v>9.217355270000001</v>
      </c>
      <c r="O70" s="18" t="s">
        <v>481</v>
      </c>
      <c r="P70" s="20" t="s">
        <v>481</v>
      </c>
      <c r="Q70" s="18" t="s">
        <v>481</v>
      </c>
      <c r="R70" s="20" t="s">
        <v>481</v>
      </c>
      <c r="S70" s="18" t="s">
        <v>481</v>
      </c>
      <c r="T70" s="20" t="s">
        <v>481</v>
      </c>
      <c r="U70" s="18" t="n">
        <v>466.76166829</v>
      </c>
      <c r="V70" s="20" t="n">
        <v>11.95105184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814</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528.03706124</v>
      </c>
      <c r="F7" s="20" t="n">
        <v>2.89644825</v>
      </c>
      <c r="G7" s="18" t="n">
        <v>520.55266423</v>
      </c>
      <c r="H7" s="20" t="n">
        <v>2.60373726</v>
      </c>
      <c r="I7" s="18" t="n">
        <v>512.21203485</v>
      </c>
      <c r="J7" s="20" t="n">
        <v>3.32800317</v>
      </c>
      <c r="K7" s="18" t="n">
        <v>487.65667526</v>
      </c>
      <c r="L7" s="20" t="n">
        <v>5.16209554</v>
      </c>
      <c r="M7" s="18" t="n">
        <v>442.83242745</v>
      </c>
      <c r="N7" s="20" t="n">
        <v>4.10655619</v>
      </c>
      <c r="O7" s="18" t="s">
        <v>481</v>
      </c>
      <c r="P7" s="20" t="s">
        <v>481</v>
      </c>
      <c r="Q7" s="18" t="s">
        <v>481</v>
      </c>
      <c r="R7" s="20" t="s">
        <v>481</v>
      </c>
      <c r="S7" s="18" t="s">
        <v>481</v>
      </c>
      <c r="T7" s="20" t="s">
        <v>481</v>
      </c>
      <c r="U7" s="18" t="n">
        <v>466.58251786</v>
      </c>
      <c r="V7" s="20" t="n">
        <v>8.597415890000001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(134.0/B9*100)</f>
        <v/>
      </c>
      <c r="D9" s="19" t="n">
        <v>5541</v>
      </c>
      <c r="E9" s="18" t="n">
        <v>578.60049874</v>
      </c>
      <c r="F9" s="20" t="n">
        <v>3.96018064</v>
      </c>
      <c r="G9" s="18" t="n">
        <v>558.94158026</v>
      </c>
      <c r="H9" s="20" t="n">
        <v>3.50912065</v>
      </c>
      <c r="I9" s="18" t="n">
        <v>555.62964212</v>
      </c>
      <c r="J9" s="20" t="n">
        <v>6.1138854</v>
      </c>
      <c r="K9" s="18" t="n">
        <v>506.87692288</v>
      </c>
      <c r="L9" s="20" t="n">
        <v>10.42400384</v>
      </c>
      <c r="M9" s="18" t="n">
        <v>428.37595021</v>
      </c>
      <c r="N9" s="20" t="n">
        <v>7.43283911</v>
      </c>
      <c r="O9" s="18" t="s">
        <v>481</v>
      </c>
      <c r="P9" s="20" t="s">
        <v>481</v>
      </c>
      <c r="Q9" s="18" t="n">
        <v>363.74174124</v>
      </c>
      <c r="R9" s="20" t="n">
        <v>33.3778787</v>
      </c>
      <c r="S9" s="18" t="s">
        <v>481</v>
      </c>
      <c r="T9" s="20" t="s">
        <v>481</v>
      </c>
      <c r="U9" s="18" t="n">
        <v>463.30481291</v>
      </c>
      <c r="V9" s="20" t="n">
        <v>10.98450423</v>
      </c>
    </row>
    <row r="10" spans="1:22">
      <c r="A10" s="15" t="s">
        <v>485</v>
      </c>
      <c r="B10" s="17" t="n">
        <v>13082</v>
      </c>
      <c r="C10" s="18">
        <f>(336.0/B10*100)</f>
        <v/>
      </c>
      <c r="D10" s="19" t="n">
        <v>12746</v>
      </c>
      <c r="E10" s="18" t="n">
        <v>559.1259155</v>
      </c>
      <c r="F10" s="20" t="n">
        <v>5.99950302</v>
      </c>
      <c r="G10" s="18" t="n">
        <v>548.30107852</v>
      </c>
      <c r="H10" s="20" t="n">
        <v>5.39378455</v>
      </c>
      <c r="I10" s="18" t="n">
        <v>531.39855425</v>
      </c>
      <c r="J10" s="20" t="n">
        <v>5.75593407</v>
      </c>
      <c r="K10" s="18" t="n">
        <v>517.29093066</v>
      </c>
      <c r="L10" s="20" t="n">
        <v>8.70481882</v>
      </c>
      <c r="M10" s="18" t="n">
        <v>465.45588109</v>
      </c>
      <c r="N10" s="20" t="n">
        <v>9.676067339999999</v>
      </c>
      <c r="O10" s="18" t="s">
        <v>481</v>
      </c>
      <c r="P10" s="20" t="s">
        <v>481</v>
      </c>
      <c r="Q10" s="18" t="s">
        <v>481</v>
      </c>
      <c r="R10" s="20" t="s">
        <v>481</v>
      </c>
      <c r="S10" s="18" t="s">
        <v>481</v>
      </c>
      <c r="T10" s="20" t="s">
        <v>481</v>
      </c>
      <c r="U10" s="18" t="n">
        <v>444.40742445</v>
      </c>
      <c r="V10" s="20" t="n">
        <v>15.99145913</v>
      </c>
    </row>
    <row r="11" spans="1:22">
      <c r="A11" s="15" t="s">
        <v>486</v>
      </c>
      <c r="B11" s="17" t="n">
        <v>7053</v>
      </c>
      <c r="C11" s="18">
        <f>(139.0/B11*100)</f>
        <v/>
      </c>
      <c r="D11" s="19" t="n">
        <v>6914</v>
      </c>
      <c r="E11" s="18" t="n">
        <v>465.81857199</v>
      </c>
      <c r="F11" s="20" t="n">
        <v>4.73738559</v>
      </c>
      <c r="G11" s="18" t="n">
        <v>436.18598956</v>
      </c>
      <c r="H11" s="20" t="n">
        <v>4.99542266</v>
      </c>
      <c r="I11" s="18" t="n">
        <v>423.98669459</v>
      </c>
      <c r="J11" s="20" t="n">
        <v>5.17412097</v>
      </c>
      <c r="K11" s="18" t="n">
        <v>420.14787913</v>
      </c>
      <c r="L11" s="20" t="n">
        <v>5.90451376</v>
      </c>
      <c r="M11" s="18" t="n">
        <v>398.4130612</v>
      </c>
      <c r="N11" s="20" t="n">
        <v>6.13425548</v>
      </c>
      <c r="O11" s="18" t="s">
        <v>481</v>
      </c>
      <c r="P11" s="20" t="s">
        <v>481</v>
      </c>
      <c r="Q11" s="18" t="s">
        <v>481</v>
      </c>
      <c r="R11" s="20" t="s">
        <v>481</v>
      </c>
      <c r="S11" s="18" t="s">
        <v>481</v>
      </c>
      <c r="T11" s="20" t="s">
        <v>481</v>
      </c>
      <c r="U11" s="18" t="n">
        <v>378.42706826</v>
      </c>
      <c r="V11" s="20" t="n">
        <v>13.74839318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(251.0/B23*100)</f>
        <v/>
      </c>
      <c r="D23" s="19" t="n">
        <v>11332</v>
      </c>
      <c r="E23" s="18" t="n">
        <v>514.6492196299999</v>
      </c>
      <c r="F23" s="20" t="n">
        <v>3.59404929</v>
      </c>
      <c r="G23" s="18" t="n">
        <v>485.73890488</v>
      </c>
      <c r="H23" s="20" t="n">
        <v>3.42411891</v>
      </c>
      <c r="I23" s="18" t="n">
        <v>475.08402279</v>
      </c>
      <c r="J23" s="20" t="n">
        <v>4.30777991</v>
      </c>
      <c r="K23" s="18" t="n">
        <v>469.69752486</v>
      </c>
      <c r="L23" s="20" t="n">
        <v>8.03460407</v>
      </c>
      <c r="M23" s="18" t="n">
        <v>451.72045622</v>
      </c>
      <c r="N23" s="20" t="n">
        <v>6.55553678</v>
      </c>
      <c r="O23" s="18" t="s">
        <v>481</v>
      </c>
      <c r="P23" s="20" t="s">
        <v>481</v>
      </c>
      <c r="Q23" s="18" t="s">
        <v>481</v>
      </c>
      <c r="R23" s="20" t="s">
        <v>481</v>
      </c>
      <c r="S23" s="18" t="s">
        <v>481</v>
      </c>
      <c r="T23" s="20" t="s">
        <v>481</v>
      </c>
      <c r="U23" s="18" t="n">
        <v>424.02383934</v>
      </c>
      <c r="V23" s="20" t="n">
        <v>12.99340878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545.00369528</v>
      </c>
      <c r="F29" s="20" t="n">
        <v>4.26507984</v>
      </c>
      <c r="G29" s="18" t="n">
        <v>509.99158627</v>
      </c>
      <c r="H29" s="20" t="n">
        <v>4.55255169</v>
      </c>
      <c r="I29" s="18" t="n">
        <v>502.36839768</v>
      </c>
      <c r="J29" s="20" t="n">
        <v>5.71398973</v>
      </c>
      <c r="K29" s="18" t="n">
        <v>465.16923749</v>
      </c>
      <c r="L29" s="20" t="n">
        <v>13.96842841</v>
      </c>
      <c r="M29" s="18" t="n">
        <v>516.6036689699999</v>
      </c>
      <c r="N29" s="20" t="n">
        <v>7.45309137</v>
      </c>
      <c r="O29" s="18" t="s">
        <v>481</v>
      </c>
      <c r="P29" s="20" t="s">
        <v>481</v>
      </c>
      <c r="Q29" s="18" t="n">
        <v>312.41250141</v>
      </c>
      <c r="R29" s="20" t="n">
        <v>62.61666854</v>
      </c>
      <c r="S29" s="18" t="s">
        <v>481</v>
      </c>
      <c r="T29" s="20" t="s">
        <v>481</v>
      </c>
      <c r="U29" s="18" t="n">
        <v>445.81866948</v>
      </c>
      <c r="V29" s="20" t="n">
        <v>13.29784103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512.58226144</v>
      </c>
      <c r="F32" s="20" t="n">
        <v>5.85640449</v>
      </c>
      <c r="G32" s="18" t="n">
        <v>488.9165055</v>
      </c>
      <c r="H32" s="20" t="n">
        <v>3.86632719</v>
      </c>
      <c r="I32" s="18" t="n">
        <v>483.81932626</v>
      </c>
      <c r="J32" s="20" t="n">
        <v>3.48315916</v>
      </c>
      <c r="K32" s="18" t="n">
        <v>470.79898981</v>
      </c>
      <c r="L32" s="20" t="n">
        <v>4.99870211</v>
      </c>
      <c r="M32" s="18" t="n">
        <v>380.38332696</v>
      </c>
      <c r="N32" s="20" t="n">
        <v>15.24330447</v>
      </c>
      <c r="O32" s="18" t="s">
        <v>481</v>
      </c>
      <c r="P32" s="20" t="s">
        <v>481</v>
      </c>
      <c r="Q32" s="18" t="s">
        <v>481</v>
      </c>
      <c r="R32" s="20" t="s">
        <v>481</v>
      </c>
      <c r="S32" s="18" t="s">
        <v>481</v>
      </c>
      <c r="T32" s="20" t="s">
        <v>481</v>
      </c>
      <c r="U32" s="18" t="n">
        <v>389.55254643</v>
      </c>
      <c r="V32" s="20" t="n">
        <v>17.76415762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(81.0/B34*100)</f>
        <v/>
      </c>
      <c r="D34" s="19" t="n">
        <v>6269</v>
      </c>
      <c r="E34" s="18" t="n">
        <v>473.42489762</v>
      </c>
      <c r="F34" s="20" t="n">
        <v>5.66153094</v>
      </c>
      <c r="G34" s="18" t="n">
        <v>452.86791173</v>
      </c>
      <c r="H34" s="20" t="n">
        <v>4.6807435</v>
      </c>
      <c r="I34" s="18" t="n">
        <v>435.74512971</v>
      </c>
      <c r="J34" s="20" t="n">
        <v>6.06238026</v>
      </c>
      <c r="K34" s="18" t="n">
        <v>423.29358855</v>
      </c>
      <c r="L34" s="20" t="n">
        <v>11.43326849</v>
      </c>
      <c r="M34" s="18" t="n">
        <v>401.86232339</v>
      </c>
      <c r="N34" s="20" t="n">
        <v>16.21855775</v>
      </c>
      <c r="O34" s="18" t="s">
        <v>481</v>
      </c>
      <c r="P34" s="20" t="s">
        <v>481</v>
      </c>
      <c r="Q34" s="18" t="n">
        <v>425.79595373</v>
      </c>
      <c r="R34" s="20" t="n">
        <v>68.66277131</v>
      </c>
      <c r="S34" s="18" t="s">
        <v>481</v>
      </c>
      <c r="T34" s="20" t="s">
        <v>481</v>
      </c>
      <c r="U34" s="18" t="n">
        <v>345.57425346</v>
      </c>
      <c r="V34" s="20" t="n">
        <v>11.90813208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(60.0/B36*100)</f>
        <v/>
      </c>
      <c r="D36" s="19" t="n">
        <v>6676</v>
      </c>
      <c r="E36" s="18" t="n">
        <v>497.23601436</v>
      </c>
      <c r="F36" s="20" t="n">
        <v>4.76455258</v>
      </c>
      <c r="G36" s="18" t="n">
        <v>470.12694051</v>
      </c>
      <c r="H36" s="20" t="n">
        <v>4.11969436</v>
      </c>
      <c r="I36" s="18" t="n">
        <v>467.37841117</v>
      </c>
      <c r="J36" s="20" t="n">
        <v>4.96164017</v>
      </c>
      <c r="K36" s="18" t="n">
        <v>447.39687678</v>
      </c>
      <c r="L36" s="20" t="n">
        <v>8.09622811</v>
      </c>
      <c r="M36" s="18" t="n">
        <v>456.0384197</v>
      </c>
      <c r="N36" s="20" t="n">
        <v>5.45663556</v>
      </c>
      <c r="O36" s="18" t="s">
        <v>481</v>
      </c>
      <c r="P36" s="20" t="s">
        <v>481</v>
      </c>
      <c r="Q36" s="18" t="s">
        <v>481</v>
      </c>
      <c r="R36" s="20" t="s">
        <v>481</v>
      </c>
      <c r="S36" s="18" t="s">
        <v>481</v>
      </c>
      <c r="T36" s="20" t="s">
        <v>481</v>
      </c>
      <c r="U36" s="18" t="n">
        <v>383.91315151</v>
      </c>
      <c r="V36" s="20" t="n">
        <v>12.30503789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523.45078704</v>
      </c>
      <c r="F41" s="20" t="n">
        <v>4.19923215</v>
      </c>
      <c r="G41" s="18" t="n">
        <v>491.28093095</v>
      </c>
      <c r="H41" s="20" t="n">
        <v>4.0868661</v>
      </c>
      <c r="I41" s="18" t="n">
        <v>483.25156362</v>
      </c>
      <c r="J41" s="20" t="n">
        <v>5.37680769</v>
      </c>
      <c r="K41" s="18" t="n">
        <v>474.62549089</v>
      </c>
      <c r="L41" s="20" t="n">
        <v>5.30708406</v>
      </c>
      <c r="M41" s="18" t="n">
        <v>438.55310798</v>
      </c>
      <c r="N41" s="20" t="n">
        <v>9.115634030000001</v>
      </c>
      <c r="O41" s="18" t="s">
        <v>481</v>
      </c>
      <c r="P41" s="20" t="s">
        <v>481</v>
      </c>
      <c r="Q41" s="18" t="n">
        <v>394.70031876</v>
      </c>
      <c r="R41" s="20" t="n">
        <v>62.09586627</v>
      </c>
      <c r="S41" s="18" t="s">
        <v>481</v>
      </c>
      <c r="T41" s="20" t="s">
        <v>481</v>
      </c>
      <c r="U41" s="18" t="n">
        <v>407.77834553</v>
      </c>
      <c r="V41" s="20" t="n">
        <v>13.71915595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(2033.0/B46*100)</f>
        <v/>
      </c>
      <c r="D46" s="19" t="n">
        <v>21108</v>
      </c>
      <c r="E46" s="18" t="n">
        <v>432.44588236</v>
      </c>
      <c r="F46" s="20" t="n">
        <v>5.65359666</v>
      </c>
      <c r="G46" s="18" t="n">
        <v>405.73444704</v>
      </c>
      <c r="H46" s="20" t="n">
        <v>4.93964667</v>
      </c>
      <c r="I46" s="18" t="n">
        <v>410.37289821</v>
      </c>
      <c r="J46" s="20" t="n">
        <v>5.53232374</v>
      </c>
      <c r="K46" s="18" t="n">
        <v>403.96764832</v>
      </c>
      <c r="L46" s="20" t="n">
        <v>8.0421719</v>
      </c>
      <c r="M46" s="18" t="n">
        <v>350.24140933</v>
      </c>
      <c r="N46" s="20" t="n">
        <v>4.9033133</v>
      </c>
      <c r="O46" s="18" t="s">
        <v>481</v>
      </c>
      <c r="P46" s="20" t="s">
        <v>481</v>
      </c>
      <c r="Q46" s="18" t="s">
        <v>481</v>
      </c>
      <c r="R46" s="20" t="s">
        <v>481</v>
      </c>
      <c r="S46" s="18" t="s">
        <v>481</v>
      </c>
      <c r="T46" s="20" t="s">
        <v>481</v>
      </c>
      <c r="U46" s="18" t="n">
        <v>370.68014011</v>
      </c>
      <c r="V46" s="20" t="n">
        <v>7.30452541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597.15724226</v>
      </c>
      <c r="F48" s="20" t="n">
        <v>10.64187808</v>
      </c>
      <c r="G48" s="18" t="n">
        <v>561.90993386</v>
      </c>
      <c r="H48" s="20" t="n">
        <v>6.01940244</v>
      </c>
      <c r="I48" s="18" t="n">
        <v>574.0372753300001</v>
      </c>
      <c r="J48" s="20" t="n">
        <v>6.9670827</v>
      </c>
      <c r="K48" s="18" t="n">
        <v>551.71533232</v>
      </c>
      <c r="L48" s="20" t="n">
        <v>9.550639240000001</v>
      </c>
      <c r="M48" s="18" t="n">
        <v>530.0251022899999</v>
      </c>
      <c r="N48" s="20" t="n">
        <v>9.218625360000001</v>
      </c>
      <c r="O48" s="18" t="s">
        <v>481</v>
      </c>
      <c r="P48" s="20" t="s">
        <v>481</v>
      </c>
      <c r="Q48" s="18" t="s">
        <v>481</v>
      </c>
      <c r="R48" s="20" t="s">
        <v>481</v>
      </c>
      <c r="S48" s="18" t="s">
        <v>481</v>
      </c>
      <c r="T48" s="20" t="s">
        <v>481</v>
      </c>
      <c r="U48" s="18" t="n">
        <v>511.56251502</v>
      </c>
      <c r="V48" s="20" t="n">
        <v>26.805117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477.62009221</v>
      </c>
      <c r="F61" s="20" t="n">
        <v>3.71140708</v>
      </c>
      <c r="G61" s="18" t="n">
        <v>454.99924806</v>
      </c>
      <c r="H61" s="20" t="n">
        <v>3.74719587</v>
      </c>
      <c r="I61" s="18" t="n">
        <v>448.94673773</v>
      </c>
      <c r="J61" s="20" t="n">
        <v>4.92957004</v>
      </c>
      <c r="K61" s="18" t="n">
        <v>436.98769323</v>
      </c>
      <c r="L61" s="20" t="n">
        <v>6.87779839</v>
      </c>
      <c r="M61" s="18" t="n">
        <v>352.1133783</v>
      </c>
      <c r="N61" s="20" t="n">
        <v>9.36685625</v>
      </c>
      <c r="O61" s="18" t="s">
        <v>481</v>
      </c>
      <c r="P61" s="20" t="s">
        <v>481</v>
      </c>
      <c r="Q61" s="18" t="s">
        <v>481</v>
      </c>
      <c r="R61" s="20" t="s">
        <v>481</v>
      </c>
      <c r="S61" s="18" t="s">
        <v>481</v>
      </c>
      <c r="T61" s="20" t="s">
        <v>481</v>
      </c>
      <c r="U61" s="18" t="n">
        <v>363.9401706</v>
      </c>
      <c r="V61" s="20" t="n">
        <v>13.79270524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(694.0/B67*100)</f>
        <v/>
      </c>
      <c r="D67" s="19" t="n">
        <v>6277</v>
      </c>
      <c r="E67" s="18" t="n">
        <v>449.79128457</v>
      </c>
      <c r="F67" s="20" t="n">
        <v>5.74200671</v>
      </c>
      <c r="G67" s="18" t="n">
        <v>415.49179395</v>
      </c>
      <c r="H67" s="20" t="n">
        <v>3.63212018</v>
      </c>
      <c r="I67" s="18" t="n">
        <v>419.22435931</v>
      </c>
      <c r="J67" s="20" t="n">
        <v>4.67603405</v>
      </c>
      <c r="K67" s="18" t="n">
        <v>390.36445163</v>
      </c>
      <c r="L67" s="20" t="n">
        <v>5.26989799</v>
      </c>
      <c r="M67" s="18" t="n">
        <v>373.97828694</v>
      </c>
      <c r="N67" s="20" t="n">
        <v>9.74984386</v>
      </c>
      <c r="O67" s="18" t="s">
        <v>481</v>
      </c>
      <c r="P67" s="20" t="s">
        <v>481</v>
      </c>
      <c r="Q67" s="18" t="s">
        <v>481</v>
      </c>
      <c r="R67" s="20" t="s">
        <v>481</v>
      </c>
      <c r="S67" s="18" t="s">
        <v>481</v>
      </c>
      <c r="T67" s="20" t="s">
        <v>481</v>
      </c>
      <c r="U67" s="18" t="n">
        <v>320.17756804</v>
      </c>
      <c r="V67" s="20" t="n">
        <v>9.93344987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530.0716563</v>
      </c>
      <c r="F70" s="20" t="n">
        <v>5.4798285</v>
      </c>
      <c r="G70" s="18" t="n">
        <v>516.22454176</v>
      </c>
      <c r="H70" s="20" t="n">
        <v>3.40713274</v>
      </c>
      <c r="I70" s="18" t="n">
        <v>517.4547229900001</v>
      </c>
      <c r="J70" s="20" t="n">
        <v>4.3730081</v>
      </c>
      <c r="K70" s="18" t="n">
        <v>511.13071491</v>
      </c>
      <c r="L70" s="20" t="n">
        <v>6.64327237</v>
      </c>
      <c r="M70" s="18" t="n">
        <v>466.97627023</v>
      </c>
      <c r="N70" s="20" t="n">
        <v>9.217355270000001</v>
      </c>
      <c r="O70" s="18" t="s">
        <v>481</v>
      </c>
      <c r="P70" s="20" t="s">
        <v>481</v>
      </c>
      <c r="Q70" s="18" t="s">
        <v>481</v>
      </c>
      <c r="R70" s="20" t="s">
        <v>481</v>
      </c>
      <c r="S70" s="18" t="s">
        <v>481</v>
      </c>
      <c r="T70" s="20" t="s">
        <v>481</v>
      </c>
      <c r="U70" s="18" t="n">
        <v>464.2672904</v>
      </c>
      <c r="V70" s="20" t="n">
        <v>12.17340692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815</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525.83193275</v>
      </c>
      <c r="F7" s="20" t="n">
        <v>2.6415773</v>
      </c>
      <c r="G7" s="18" t="n">
        <v>522.35673717</v>
      </c>
      <c r="H7" s="20" t="n">
        <v>2.40220079</v>
      </c>
      <c r="I7" s="18" t="n">
        <v>513.1445974</v>
      </c>
      <c r="J7" s="20" t="n">
        <v>3.51150913</v>
      </c>
      <c r="K7" s="18" t="n">
        <v>486.60450096</v>
      </c>
      <c r="L7" s="20" t="n">
        <v>5.46945625</v>
      </c>
      <c r="M7" s="18" t="n">
        <v>442.83242745</v>
      </c>
      <c r="N7" s="20" t="n">
        <v>4.10655619</v>
      </c>
      <c r="O7" s="18" t="s">
        <v>481</v>
      </c>
      <c r="P7" s="20" t="s">
        <v>481</v>
      </c>
      <c r="Q7" s="18" t="s">
        <v>481</v>
      </c>
      <c r="R7" s="20" t="s">
        <v>481</v>
      </c>
      <c r="S7" s="18" t="s">
        <v>481</v>
      </c>
      <c r="T7" s="20" t="s">
        <v>481</v>
      </c>
      <c r="U7" s="18" t="n">
        <v>464.93043329</v>
      </c>
      <c r="V7" s="20" t="n">
        <v>7.95758192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(134.0/B9*100)</f>
        <v/>
      </c>
      <c r="D9" s="19" t="n">
        <v>5541</v>
      </c>
      <c r="E9" s="18" t="n">
        <v>575.71159597</v>
      </c>
      <c r="F9" s="20" t="n">
        <v>3.7423716</v>
      </c>
      <c r="G9" s="18" t="n">
        <v>562.4977711400001</v>
      </c>
      <c r="H9" s="20" t="n">
        <v>3.66905574</v>
      </c>
      <c r="I9" s="18" t="n">
        <v>556.58744786</v>
      </c>
      <c r="J9" s="20" t="n">
        <v>5.86273431</v>
      </c>
      <c r="K9" s="18" t="n">
        <v>504.89488317</v>
      </c>
      <c r="L9" s="20" t="n">
        <v>11.12883212</v>
      </c>
      <c r="M9" s="18" t="n">
        <v>428.37595021</v>
      </c>
      <c r="N9" s="20" t="n">
        <v>7.43283911</v>
      </c>
      <c r="O9" s="18" t="s">
        <v>481</v>
      </c>
      <c r="P9" s="20" t="s">
        <v>481</v>
      </c>
      <c r="Q9" s="18" t="n">
        <v>363.74174124</v>
      </c>
      <c r="R9" s="20" t="n">
        <v>33.3778787</v>
      </c>
      <c r="S9" s="18" t="s">
        <v>481</v>
      </c>
      <c r="T9" s="20" t="s">
        <v>481</v>
      </c>
      <c r="U9" s="18" t="n">
        <v>460.34470947</v>
      </c>
      <c r="V9" s="20" t="n">
        <v>11.1913516</v>
      </c>
    </row>
    <row r="10" spans="1:22">
      <c r="A10" s="15" t="s">
        <v>485</v>
      </c>
      <c r="B10" s="17" t="n">
        <v>13082</v>
      </c>
      <c r="C10" s="18">
        <f>(336.0/B10*100)</f>
        <v/>
      </c>
      <c r="D10" s="19" t="n">
        <v>12746</v>
      </c>
      <c r="E10" s="18" t="n">
        <v>560.63934001</v>
      </c>
      <c r="F10" s="20" t="n">
        <v>6.10326645</v>
      </c>
      <c r="G10" s="18" t="n">
        <v>545.98165075</v>
      </c>
      <c r="H10" s="20" t="n">
        <v>5.7073248</v>
      </c>
      <c r="I10" s="18" t="n">
        <v>535.05675379</v>
      </c>
      <c r="J10" s="20" t="n">
        <v>5.14067543</v>
      </c>
      <c r="K10" s="18" t="n">
        <v>515.17525027</v>
      </c>
      <c r="L10" s="20" t="n">
        <v>8.72944635</v>
      </c>
      <c r="M10" s="18" t="n">
        <v>465.45588109</v>
      </c>
      <c r="N10" s="20" t="n">
        <v>9.676067339999999</v>
      </c>
      <c r="O10" s="18" t="s">
        <v>481</v>
      </c>
      <c r="P10" s="20" t="s">
        <v>481</v>
      </c>
      <c r="Q10" s="18" t="s">
        <v>481</v>
      </c>
      <c r="R10" s="20" t="s">
        <v>481</v>
      </c>
      <c r="S10" s="18" t="s">
        <v>481</v>
      </c>
      <c r="T10" s="20" t="s">
        <v>481</v>
      </c>
      <c r="U10" s="18" t="n">
        <v>453.02684924</v>
      </c>
      <c r="V10" s="20" t="n">
        <v>14.24948096</v>
      </c>
    </row>
    <row r="11" spans="1:22">
      <c r="A11" s="15" t="s">
        <v>486</v>
      </c>
      <c r="B11" s="17" t="n">
        <v>7053</v>
      </c>
      <c r="C11" s="18">
        <f>(139.0/B11*100)</f>
        <v/>
      </c>
      <c r="D11" s="19" t="n">
        <v>6914</v>
      </c>
      <c r="E11" s="18" t="n">
        <v>463.72311465</v>
      </c>
      <c r="F11" s="20" t="n">
        <v>5.40299734</v>
      </c>
      <c r="G11" s="18" t="n">
        <v>440.01536308</v>
      </c>
      <c r="H11" s="20" t="n">
        <v>4.89056141</v>
      </c>
      <c r="I11" s="18" t="n">
        <v>430.19632014</v>
      </c>
      <c r="J11" s="20" t="n">
        <v>5.26133378</v>
      </c>
      <c r="K11" s="18" t="n">
        <v>417.66123017</v>
      </c>
      <c r="L11" s="20" t="n">
        <v>5.44236956</v>
      </c>
      <c r="M11" s="18" t="n">
        <v>398.4130612</v>
      </c>
      <c r="N11" s="20" t="n">
        <v>6.13425548</v>
      </c>
      <c r="O11" s="18" t="s">
        <v>481</v>
      </c>
      <c r="P11" s="20" t="s">
        <v>481</v>
      </c>
      <c r="Q11" s="18" t="s">
        <v>481</v>
      </c>
      <c r="R11" s="20" t="s">
        <v>481</v>
      </c>
      <c r="S11" s="18" t="s">
        <v>481</v>
      </c>
      <c r="T11" s="20" t="s">
        <v>481</v>
      </c>
      <c r="U11" s="18" t="n">
        <v>379.7693361</v>
      </c>
      <c r="V11" s="20" t="n">
        <v>12.48350451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(251.0/B23*100)</f>
        <v/>
      </c>
      <c r="D23" s="19" t="n">
        <v>11332</v>
      </c>
      <c r="E23" s="18" t="n">
        <v>510.88222501</v>
      </c>
      <c r="F23" s="20" t="n">
        <v>4.00755351</v>
      </c>
      <c r="G23" s="18" t="n">
        <v>490.05881125</v>
      </c>
      <c r="H23" s="20" t="n">
        <v>3.63606337</v>
      </c>
      <c r="I23" s="18" t="n">
        <v>474.8907722</v>
      </c>
      <c r="J23" s="20" t="n">
        <v>4.57366426</v>
      </c>
      <c r="K23" s="18" t="n">
        <v>475.27135181</v>
      </c>
      <c r="L23" s="20" t="n">
        <v>8.443810879999999</v>
      </c>
      <c r="M23" s="18" t="n">
        <v>451.72045622</v>
      </c>
      <c r="N23" s="20" t="n">
        <v>6.55553678</v>
      </c>
      <c r="O23" s="18" t="s">
        <v>481</v>
      </c>
      <c r="P23" s="20" t="s">
        <v>481</v>
      </c>
      <c r="Q23" s="18" t="s">
        <v>481</v>
      </c>
      <c r="R23" s="20" t="s">
        <v>481</v>
      </c>
      <c r="S23" s="18" t="s">
        <v>481</v>
      </c>
      <c r="T23" s="20" t="s">
        <v>481</v>
      </c>
      <c r="U23" s="18" t="n">
        <v>426.42149199</v>
      </c>
      <c r="V23" s="20" t="n">
        <v>14.22391625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541.65419955</v>
      </c>
      <c r="F29" s="20" t="n">
        <v>4.46753295</v>
      </c>
      <c r="G29" s="18" t="n">
        <v>513.48984255</v>
      </c>
      <c r="H29" s="20" t="n">
        <v>4.30951567</v>
      </c>
      <c r="I29" s="18" t="n">
        <v>503.80918005</v>
      </c>
      <c r="J29" s="20" t="n">
        <v>5.47173617</v>
      </c>
      <c r="K29" s="18" t="n">
        <v>465.62751259</v>
      </c>
      <c r="L29" s="20" t="n">
        <v>13.3642918</v>
      </c>
      <c r="M29" s="18" t="n">
        <v>516.6036689699999</v>
      </c>
      <c r="N29" s="20" t="n">
        <v>7.45309137</v>
      </c>
      <c r="O29" s="18" t="s">
        <v>481</v>
      </c>
      <c r="P29" s="20" t="s">
        <v>481</v>
      </c>
      <c r="Q29" s="18" t="n">
        <v>312.41250141</v>
      </c>
      <c r="R29" s="20" t="n">
        <v>62.61666854</v>
      </c>
      <c r="S29" s="18" t="s">
        <v>481</v>
      </c>
      <c r="T29" s="20" t="s">
        <v>481</v>
      </c>
      <c r="U29" s="18" t="n">
        <v>441.89193488</v>
      </c>
      <c r="V29" s="20" t="n">
        <v>14.03822225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511.9072772</v>
      </c>
      <c r="F32" s="20" t="n">
        <v>5.08162716</v>
      </c>
      <c r="G32" s="18" t="n">
        <v>488.28129167</v>
      </c>
      <c r="H32" s="20" t="n">
        <v>3.85514312</v>
      </c>
      <c r="I32" s="18" t="n">
        <v>484.07440876</v>
      </c>
      <c r="J32" s="20" t="n">
        <v>3.75027992</v>
      </c>
      <c r="K32" s="18" t="n">
        <v>472.67525428</v>
      </c>
      <c r="L32" s="20" t="n">
        <v>5.72390282</v>
      </c>
      <c r="M32" s="18" t="n">
        <v>380.38332696</v>
      </c>
      <c r="N32" s="20" t="n">
        <v>15.24330447</v>
      </c>
      <c r="O32" s="18" t="s">
        <v>481</v>
      </c>
      <c r="P32" s="20" t="s">
        <v>481</v>
      </c>
      <c r="Q32" s="18" t="s">
        <v>481</v>
      </c>
      <c r="R32" s="20" t="s">
        <v>481</v>
      </c>
      <c r="S32" s="18" t="s">
        <v>481</v>
      </c>
      <c r="T32" s="20" t="s">
        <v>481</v>
      </c>
      <c r="U32" s="18" t="n">
        <v>392.05366488</v>
      </c>
      <c r="V32" s="20" t="n">
        <v>16.31736258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(81.0/B34*100)</f>
        <v/>
      </c>
      <c r="D34" s="19" t="n">
        <v>6269</v>
      </c>
      <c r="E34" s="18" t="n">
        <v>469.21161413</v>
      </c>
      <c r="F34" s="20" t="n">
        <v>6.25956497</v>
      </c>
      <c r="G34" s="18" t="n">
        <v>457.56324884</v>
      </c>
      <c r="H34" s="20" t="n">
        <v>4.71584328</v>
      </c>
      <c r="I34" s="18" t="n">
        <v>446.11264742</v>
      </c>
      <c r="J34" s="20" t="n">
        <v>5.72929467</v>
      </c>
      <c r="K34" s="18" t="n">
        <v>416.02031003</v>
      </c>
      <c r="L34" s="20" t="n">
        <v>11.37245202</v>
      </c>
      <c r="M34" s="18" t="n">
        <v>401.86232339</v>
      </c>
      <c r="N34" s="20" t="n">
        <v>16.21855775</v>
      </c>
      <c r="O34" s="18" t="s">
        <v>481</v>
      </c>
      <c r="P34" s="20" t="s">
        <v>481</v>
      </c>
      <c r="Q34" s="18" t="n">
        <v>425.79595373</v>
      </c>
      <c r="R34" s="20" t="n">
        <v>68.66277131</v>
      </c>
      <c r="S34" s="18" t="s">
        <v>481</v>
      </c>
      <c r="T34" s="20" t="s">
        <v>481</v>
      </c>
      <c r="U34" s="18" t="n">
        <v>342.39214622</v>
      </c>
      <c r="V34" s="20" t="n">
        <v>11.74868284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(60.0/B36*100)</f>
        <v/>
      </c>
      <c r="D36" s="19" t="n">
        <v>6676</v>
      </c>
      <c r="E36" s="18" t="n">
        <v>496.45566431</v>
      </c>
      <c r="F36" s="20" t="n">
        <v>4.43439718</v>
      </c>
      <c r="G36" s="18" t="n">
        <v>471.25320605</v>
      </c>
      <c r="H36" s="20" t="n">
        <v>4.16632251</v>
      </c>
      <c r="I36" s="18" t="n">
        <v>469.13356765</v>
      </c>
      <c r="J36" s="20" t="n">
        <v>5.0850165</v>
      </c>
      <c r="K36" s="18" t="n">
        <v>448.46976474</v>
      </c>
      <c r="L36" s="20" t="n">
        <v>7.46497924</v>
      </c>
      <c r="M36" s="18" t="n">
        <v>456.0384197</v>
      </c>
      <c r="N36" s="20" t="n">
        <v>5.45663556</v>
      </c>
      <c r="O36" s="18" t="s">
        <v>481</v>
      </c>
      <c r="P36" s="20" t="s">
        <v>481</v>
      </c>
      <c r="Q36" s="18" t="s">
        <v>481</v>
      </c>
      <c r="R36" s="20" t="s">
        <v>481</v>
      </c>
      <c r="S36" s="18" t="s">
        <v>481</v>
      </c>
      <c r="T36" s="20" t="s">
        <v>481</v>
      </c>
      <c r="U36" s="18" t="n">
        <v>392.85436952</v>
      </c>
      <c r="V36" s="20" t="n">
        <v>12.2650685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521.61615146</v>
      </c>
      <c r="F41" s="20" t="n">
        <v>4.12137314</v>
      </c>
      <c r="G41" s="18" t="n">
        <v>491.50430129</v>
      </c>
      <c r="H41" s="20" t="n">
        <v>4.38022005</v>
      </c>
      <c r="I41" s="18" t="n">
        <v>484.7824458</v>
      </c>
      <c r="J41" s="20" t="n">
        <v>5.43553198</v>
      </c>
      <c r="K41" s="18" t="n">
        <v>480.74759715</v>
      </c>
      <c r="L41" s="20" t="n">
        <v>5.29017512</v>
      </c>
      <c r="M41" s="18" t="n">
        <v>438.55310798</v>
      </c>
      <c r="N41" s="20" t="n">
        <v>9.115634030000001</v>
      </c>
      <c r="O41" s="18" t="s">
        <v>481</v>
      </c>
      <c r="P41" s="20" t="s">
        <v>481</v>
      </c>
      <c r="Q41" s="18" t="n">
        <v>394.70031876</v>
      </c>
      <c r="R41" s="20" t="n">
        <v>62.09586627</v>
      </c>
      <c r="S41" s="18" t="s">
        <v>481</v>
      </c>
      <c r="T41" s="20" t="s">
        <v>481</v>
      </c>
      <c r="U41" s="18" t="n">
        <v>409.68222834</v>
      </c>
      <c r="V41" s="20" t="n">
        <v>13.39440782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(2033.0/B46*100)</f>
        <v/>
      </c>
      <c r="D46" s="19" t="n">
        <v>21108</v>
      </c>
      <c r="E46" s="18" t="n">
        <v>422.6744017</v>
      </c>
      <c r="F46" s="20" t="n">
        <v>6.14078808</v>
      </c>
      <c r="G46" s="18" t="n">
        <v>408.55225524</v>
      </c>
      <c r="H46" s="20" t="n">
        <v>5.06186619</v>
      </c>
      <c r="I46" s="18" t="n">
        <v>419.45361038</v>
      </c>
      <c r="J46" s="20" t="n">
        <v>5.43079318</v>
      </c>
      <c r="K46" s="18" t="n">
        <v>403.207124</v>
      </c>
      <c r="L46" s="20" t="n">
        <v>7.07721414</v>
      </c>
      <c r="M46" s="18" t="n">
        <v>350.24140933</v>
      </c>
      <c r="N46" s="20" t="n">
        <v>4.9033133</v>
      </c>
      <c r="O46" s="18" t="s">
        <v>481</v>
      </c>
      <c r="P46" s="20" t="s">
        <v>481</v>
      </c>
      <c r="Q46" s="18" t="s">
        <v>481</v>
      </c>
      <c r="R46" s="20" t="s">
        <v>481</v>
      </c>
      <c r="S46" s="18" t="s">
        <v>481</v>
      </c>
      <c r="T46" s="20" t="s">
        <v>481</v>
      </c>
      <c r="U46" s="18" t="n">
        <v>369.94313683</v>
      </c>
      <c r="V46" s="20" t="n">
        <v>7.20749795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598.01558865</v>
      </c>
      <c r="F48" s="20" t="n">
        <v>8.47598511</v>
      </c>
      <c r="G48" s="18" t="n">
        <v>561.87974353</v>
      </c>
      <c r="H48" s="20" t="n">
        <v>6.51958622</v>
      </c>
      <c r="I48" s="18" t="n">
        <v>567.09470096</v>
      </c>
      <c r="J48" s="20" t="n">
        <v>6.95363085</v>
      </c>
      <c r="K48" s="18" t="n">
        <v>555.16210414</v>
      </c>
      <c r="L48" s="20" t="n">
        <v>9.002994770000001</v>
      </c>
      <c r="M48" s="18" t="n">
        <v>530.0251022899999</v>
      </c>
      <c r="N48" s="20" t="n">
        <v>9.218625360000001</v>
      </c>
      <c r="O48" s="18" t="s">
        <v>481</v>
      </c>
      <c r="P48" s="20" t="s">
        <v>481</v>
      </c>
      <c r="Q48" s="18" t="s">
        <v>481</v>
      </c>
      <c r="R48" s="20" t="s">
        <v>481</v>
      </c>
      <c r="S48" s="18" t="s">
        <v>481</v>
      </c>
      <c r="T48" s="20" t="s">
        <v>481</v>
      </c>
      <c r="U48" s="18" t="n">
        <v>495.45171809</v>
      </c>
      <c r="V48" s="20" t="n">
        <v>21.70403831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473.62775266</v>
      </c>
      <c r="F61" s="20" t="n">
        <v>3.92218638</v>
      </c>
      <c r="G61" s="18" t="n">
        <v>455.04088025</v>
      </c>
      <c r="H61" s="20" t="n">
        <v>3.52762012</v>
      </c>
      <c r="I61" s="18" t="n">
        <v>456.11136011</v>
      </c>
      <c r="J61" s="20" t="n">
        <v>4.67018799</v>
      </c>
      <c r="K61" s="18" t="n">
        <v>438.08464481</v>
      </c>
      <c r="L61" s="20" t="n">
        <v>6.90681341</v>
      </c>
      <c r="M61" s="18" t="n">
        <v>352.1133783</v>
      </c>
      <c r="N61" s="20" t="n">
        <v>9.36685625</v>
      </c>
      <c r="O61" s="18" t="s">
        <v>481</v>
      </c>
      <c r="P61" s="20" t="s">
        <v>481</v>
      </c>
      <c r="Q61" s="18" t="s">
        <v>481</v>
      </c>
      <c r="R61" s="20" t="s">
        <v>481</v>
      </c>
      <c r="S61" s="18" t="s">
        <v>481</v>
      </c>
      <c r="T61" s="20" t="s">
        <v>481</v>
      </c>
      <c r="U61" s="18" t="n">
        <v>369.50816172</v>
      </c>
      <c r="V61" s="20" t="n">
        <v>14.26541104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(694.0/B67*100)</f>
        <v/>
      </c>
      <c r="D67" s="19" t="n">
        <v>6277</v>
      </c>
      <c r="E67" s="18" t="n">
        <v>439.99898654</v>
      </c>
      <c r="F67" s="20" t="n">
        <v>6.24713679</v>
      </c>
      <c r="G67" s="18" t="n">
        <v>418.77154437</v>
      </c>
      <c r="H67" s="20" t="n">
        <v>3.83988428</v>
      </c>
      <c r="I67" s="18" t="n">
        <v>423.30233368</v>
      </c>
      <c r="J67" s="20" t="n">
        <v>4.31620799</v>
      </c>
      <c r="K67" s="18" t="n">
        <v>394.17139968</v>
      </c>
      <c r="L67" s="20" t="n">
        <v>4.95273758</v>
      </c>
      <c r="M67" s="18" t="n">
        <v>373.97828694</v>
      </c>
      <c r="N67" s="20" t="n">
        <v>9.74984386</v>
      </c>
      <c r="O67" s="18" t="s">
        <v>481</v>
      </c>
      <c r="P67" s="20" t="s">
        <v>481</v>
      </c>
      <c r="Q67" s="18" t="s">
        <v>481</v>
      </c>
      <c r="R67" s="20" t="s">
        <v>481</v>
      </c>
      <c r="S67" s="18" t="s">
        <v>481</v>
      </c>
      <c r="T67" s="20" t="s">
        <v>481</v>
      </c>
      <c r="U67" s="18" t="n">
        <v>320.67495938</v>
      </c>
      <c r="V67" s="20" t="n">
        <v>9.46516508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530.67741542</v>
      </c>
      <c r="F70" s="20" t="n">
        <v>6.79355135</v>
      </c>
      <c r="G70" s="18" t="n">
        <v>515.47035821</v>
      </c>
      <c r="H70" s="20" t="n">
        <v>3.90007745</v>
      </c>
      <c r="I70" s="18" t="n">
        <v>518.61343024</v>
      </c>
      <c r="J70" s="20" t="n">
        <v>3.66516868</v>
      </c>
      <c r="K70" s="18" t="n">
        <v>512.73506687</v>
      </c>
      <c r="L70" s="20" t="n">
        <v>5.98983541</v>
      </c>
      <c r="M70" s="18" t="n">
        <v>466.97627023</v>
      </c>
      <c r="N70" s="20" t="n">
        <v>9.217355270000001</v>
      </c>
      <c r="O70" s="18" t="s">
        <v>481</v>
      </c>
      <c r="P70" s="20" t="s">
        <v>481</v>
      </c>
      <c r="Q70" s="18" t="s">
        <v>481</v>
      </c>
      <c r="R70" s="20" t="s">
        <v>481</v>
      </c>
      <c r="S70" s="18" t="s">
        <v>481</v>
      </c>
      <c r="T70" s="20" t="s">
        <v>481</v>
      </c>
      <c r="U70" s="18" t="n">
        <v>468.61598465</v>
      </c>
      <c r="V70" s="20" t="n">
        <v>11.92177574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816</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528.59674867</v>
      </c>
      <c r="F7" s="20" t="n">
        <v>2.4916754</v>
      </c>
      <c r="G7" s="18" t="n">
        <v>520.8858274200001</v>
      </c>
      <c r="H7" s="20" t="n">
        <v>2.7294194</v>
      </c>
      <c r="I7" s="18" t="n">
        <v>511.31319124</v>
      </c>
      <c r="J7" s="20" t="n">
        <v>3.14137256</v>
      </c>
      <c r="K7" s="18" t="n">
        <v>486.42087239</v>
      </c>
      <c r="L7" s="20" t="n">
        <v>5.55026466</v>
      </c>
      <c r="M7" s="18" t="n">
        <v>442.83242745</v>
      </c>
      <c r="N7" s="20" t="n">
        <v>4.10655619</v>
      </c>
      <c r="O7" s="18" t="s">
        <v>481</v>
      </c>
      <c r="P7" s="20" t="s">
        <v>481</v>
      </c>
      <c r="Q7" s="18" t="s">
        <v>481</v>
      </c>
      <c r="R7" s="20" t="s">
        <v>481</v>
      </c>
      <c r="S7" s="18" t="s">
        <v>481</v>
      </c>
      <c r="T7" s="20" t="s">
        <v>481</v>
      </c>
      <c r="U7" s="18" t="n">
        <v>462.63684738</v>
      </c>
      <c r="V7" s="20" t="n">
        <v>7.96122138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(134.0/B9*100)</f>
        <v/>
      </c>
      <c r="D9" s="19" t="n">
        <v>5541</v>
      </c>
      <c r="E9" s="18" t="n">
        <v>577.47914925</v>
      </c>
      <c r="F9" s="20" t="n">
        <v>3.81292234</v>
      </c>
      <c r="G9" s="18" t="n">
        <v>560.58164444</v>
      </c>
      <c r="H9" s="20" t="n">
        <v>3.7508149</v>
      </c>
      <c r="I9" s="18" t="n">
        <v>553.6612771600001</v>
      </c>
      <c r="J9" s="20" t="n">
        <v>6.20388305</v>
      </c>
      <c r="K9" s="18" t="n">
        <v>494.96850376</v>
      </c>
      <c r="L9" s="20" t="n">
        <v>10.33173786</v>
      </c>
      <c r="M9" s="18" t="n">
        <v>428.37595021</v>
      </c>
      <c r="N9" s="20" t="n">
        <v>7.43283911</v>
      </c>
      <c r="O9" s="18" t="s">
        <v>481</v>
      </c>
      <c r="P9" s="20" t="s">
        <v>481</v>
      </c>
      <c r="Q9" s="18" t="n">
        <v>363.74174124</v>
      </c>
      <c r="R9" s="20" t="n">
        <v>33.3778787</v>
      </c>
      <c r="S9" s="18" t="s">
        <v>481</v>
      </c>
      <c r="T9" s="20" t="s">
        <v>481</v>
      </c>
      <c r="U9" s="18" t="n">
        <v>462.81695639</v>
      </c>
      <c r="V9" s="20" t="n">
        <v>10.60578192</v>
      </c>
    </row>
    <row r="10" spans="1:22">
      <c r="A10" s="15" t="s">
        <v>485</v>
      </c>
      <c r="B10" s="17" t="n">
        <v>13082</v>
      </c>
      <c r="C10" s="18">
        <f>(336.0/B10*100)</f>
        <v/>
      </c>
      <c r="D10" s="19" t="n">
        <v>12746</v>
      </c>
      <c r="E10" s="18" t="n">
        <v>561.64890676</v>
      </c>
      <c r="F10" s="20" t="n">
        <v>6.04742397</v>
      </c>
      <c r="G10" s="18" t="n">
        <v>545.21785324</v>
      </c>
      <c r="H10" s="20" t="n">
        <v>5.51271473</v>
      </c>
      <c r="I10" s="18" t="n">
        <v>533.47193866</v>
      </c>
      <c r="J10" s="20" t="n">
        <v>5.37914535</v>
      </c>
      <c r="K10" s="18" t="n">
        <v>517.53287311</v>
      </c>
      <c r="L10" s="20" t="n">
        <v>8.565064660000001</v>
      </c>
      <c r="M10" s="18" t="n">
        <v>465.45588109</v>
      </c>
      <c r="N10" s="20" t="n">
        <v>9.676067339999999</v>
      </c>
      <c r="O10" s="18" t="s">
        <v>481</v>
      </c>
      <c r="P10" s="20" t="s">
        <v>481</v>
      </c>
      <c r="Q10" s="18" t="s">
        <v>481</v>
      </c>
      <c r="R10" s="20" t="s">
        <v>481</v>
      </c>
      <c r="S10" s="18" t="s">
        <v>481</v>
      </c>
      <c r="T10" s="20" t="s">
        <v>481</v>
      </c>
      <c r="U10" s="18" t="n">
        <v>451.18878041</v>
      </c>
      <c r="V10" s="20" t="n">
        <v>14.71891668</v>
      </c>
    </row>
    <row r="11" spans="1:22">
      <c r="A11" s="15" t="s">
        <v>486</v>
      </c>
      <c r="B11" s="17" t="n">
        <v>7053</v>
      </c>
      <c r="C11" s="18">
        <f>(139.0/B11*100)</f>
        <v/>
      </c>
      <c r="D11" s="19" t="n">
        <v>6914</v>
      </c>
      <c r="E11" s="18" t="n">
        <v>463.16126233</v>
      </c>
      <c r="F11" s="20" t="n">
        <v>5.02038706</v>
      </c>
      <c r="G11" s="18" t="n">
        <v>440.93361694</v>
      </c>
      <c r="H11" s="20" t="n">
        <v>5.2193794</v>
      </c>
      <c r="I11" s="18" t="n">
        <v>426.59603985</v>
      </c>
      <c r="J11" s="20" t="n">
        <v>5.12080455</v>
      </c>
      <c r="K11" s="18" t="n">
        <v>420.94604806</v>
      </c>
      <c r="L11" s="20" t="n">
        <v>5.72049973</v>
      </c>
      <c r="M11" s="18" t="n">
        <v>398.4130612</v>
      </c>
      <c r="N11" s="20" t="n">
        <v>6.13425548</v>
      </c>
      <c r="O11" s="18" t="s">
        <v>481</v>
      </c>
      <c r="P11" s="20" t="s">
        <v>481</v>
      </c>
      <c r="Q11" s="18" t="s">
        <v>481</v>
      </c>
      <c r="R11" s="20" t="s">
        <v>481</v>
      </c>
      <c r="S11" s="18" t="s">
        <v>481</v>
      </c>
      <c r="T11" s="20" t="s">
        <v>481</v>
      </c>
      <c r="U11" s="18" t="n">
        <v>377.02736479</v>
      </c>
      <c r="V11" s="20" t="n">
        <v>11.83097498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(251.0/B23*100)</f>
        <v/>
      </c>
      <c r="D23" s="19" t="n">
        <v>11332</v>
      </c>
      <c r="E23" s="18" t="n">
        <v>510.14471929</v>
      </c>
      <c r="F23" s="20" t="n">
        <v>3.74468111</v>
      </c>
      <c r="G23" s="18" t="n">
        <v>488.51440696</v>
      </c>
      <c r="H23" s="20" t="n">
        <v>3.47864379</v>
      </c>
      <c r="I23" s="18" t="n">
        <v>478.11781872</v>
      </c>
      <c r="J23" s="20" t="n">
        <v>4.50399365</v>
      </c>
      <c r="K23" s="18" t="n">
        <v>465.39522093</v>
      </c>
      <c r="L23" s="20" t="n">
        <v>7.51314353</v>
      </c>
      <c r="M23" s="18" t="n">
        <v>451.72045622</v>
      </c>
      <c r="N23" s="20" t="n">
        <v>6.55553678</v>
      </c>
      <c r="O23" s="18" t="s">
        <v>481</v>
      </c>
      <c r="P23" s="20" t="s">
        <v>481</v>
      </c>
      <c r="Q23" s="18" t="s">
        <v>481</v>
      </c>
      <c r="R23" s="20" t="s">
        <v>481</v>
      </c>
      <c r="S23" s="18" t="s">
        <v>481</v>
      </c>
      <c r="T23" s="20" t="s">
        <v>481</v>
      </c>
      <c r="U23" s="18" t="n">
        <v>420.37621863</v>
      </c>
      <c r="V23" s="20" t="n">
        <v>13.1286038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542.84094021</v>
      </c>
      <c r="F29" s="20" t="n">
        <v>4.85639062</v>
      </c>
      <c r="G29" s="18" t="n">
        <v>512.00160938</v>
      </c>
      <c r="H29" s="20" t="n">
        <v>3.83370664</v>
      </c>
      <c r="I29" s="18" t="n">
        <v>506.31639769</v>
      </c>
      <c r="J29" s="20" t="n">
        <v>5.72364386</v>
      </c>
      <c r="K29" s="18" t="n">
        <v>459.23028232</v>
      </c>
      <c r="L29" s="20" t="n">
        <v>12.90946058</v>
      </c>
      <c r="M29" s="18" t="n">
        <v>516.6036689699999</v>
      </c>
      <c r="N29" s="20" t="n">
        <v>7.45309137</v>
      </c>
      <c r="O29" s="18" t="s">
        <v>481</v>
      </c>
      <c r="P29" s="20" t="s">
        <v>481</v>
      </c>
      <c r="Q29" s="18" t="n">
        <v>312.41250141</v>
      </c>
      <c r="R29" s="20" t="n">
        <v>62.61666854</v>
      </c>
      <c r="S29" s="18" t="s">
        <v>481</v>
      </c>
      <c r="T29" s="20" t="s">
        <v>481</v>
      </c>
      <c r="U29" s="18" t="n">
        <v>436.01292697</v>
      </c>
      <c r="V29" s="20" t="n">
        <v>14.90748991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506.0453205</v>
      </c>
      <c r="F32" s="20" t="n">
        <v>4.25200957</v>
      </c>
      <c r="G32" s="18" t="n">
        <v>484.18569228</v>
      </c>
      <c r="H32" s="20" t="n">
        <v>4.08283116</v>
      </c>
      <c r="I32" s="18" t="n">
        <v>481.08030097</v>
      </c>
      <c r="J32" s="20" t="n">
        <v>3.81502454</v>
      </c>
      <c r="K32" s="18" t="n">
        <v>473.11310516</v>
      </c>
      <c r="L32" s="20" t="n">
        <v>6.43905412</v>
      </c>
      <c r="M32" s="18" t="n">
        <v>380.38332696</v>
      </c>
      <c r="N32" s="20" t="n">
        <v>15.24330447</v>
      </c>
      <c r="O32" s="18" t="s">
        <v>481</v>
      </c>
      <c r="P32" s="20" t="s">
        <v>481</v>
      </c>
      <c r="Q32" s="18" t="s">
        <v>481</v>
      </c>
      <c r="R32" s="20" t="s">
        <v>481</v>
      </c>
      <c r="S32" s="18" t="s">
        <v>481</v>
      </c>
      <c r="T32" s="20" t="s">
        <v>481</v>
      </c>
      <c r="U32" s="18" t="n">
        <v>386.61495664</v>
      </c>
      <c r="V32" s="20" t="n">
        <v>19.01312259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(81.0/B34*100)</f>
        <v/>
      </c>
      <c r="D34" s="19" t="n">
        <v>6269</v>
      </c>
      <c r="E34" s="18" t="n">
        <v>472.46482626</v>
      </c>
      <c r="F34" s="20" t="n">
        <v>5.34712609</v>
      </c>
      <c r="G34" s="18" t="n">
        <v>452.20803532</v>
      </c>
      <c r="H34" s="20" t="n">
        <v>5.34050046</v>
      </c>
      <c r="I34" s="18" t="n">
        <v>446.77569174</v>
      </c>
      <c r="J34" s="20" t="n">
        <v>5.46572458</v>
      </c>
      <c r="K34" s="18" t="n">
        <v>414.7731106</v>
      </c>
      <c r="L34" s="20" t="n">
        <v>10.57948687</v>
      </c>
      <c r="M34" s="18" t="n">
        <v>401.86232339</v>
      </c>
      <c r="N34" s="20" t="n">
        <v>16.21855775</v>
      </c>
      <c r="O34" s="18" t="s">
        <v>481</v>
      </c>
      <c r="P34" s="20" t="s">
        <v>481</v>
      </c>
      <c r="Q34" s="18" t="n">
        <v>425.79595373</v>
      </c>
      <c r="R34" s="20" t="n">
        <v>68.66277131</v>
      </c>
      <c r="S34" s="18" t="s">
        <v>481</v>
      </c>
      <c r="T34" s="20" t="s">
        <v>481</v>
      </c>
      <c r="U34" s="18" t="n">
        <v>352.65223235</v>
      </c>
      <c r="V34" s="20" t="n">
        <v>10.99301041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(60.0/B36*100)</f>
        <v/>
      </c>
      <c r="D36" s="19" t="n">
        <v>6676</v>
      </c>
      <c r="E36" s="18" t="n">
        <v>492.47789323</v>
      </c>
      <c r="F36" s="20" t="n">
        <v>4.67394499</v>
      </c>
      <c r="G36" s="18" t="n">
        <v>473.81775102</v>
      </c>
      <c r="H36" s="20" t="n">
        <v>4.44351023</v>
      </c>
      <c r="I36" s="18" t="n">
        <v>466.57898594</v>
      </c>
      <c r="J36" s="20" t="n">
        <v>5.3122869</v>
      </c>
      <c r="K36" s="18" t="n">
        <v>454.38370612</v>
      </c>
      <c r="L36" s="20" t="n">
        <v>7.34408276</v>
      </c>
      <c r="M36" s="18" t="n">
        <v>456.0384197</v>
      </c>
      <c r="N36" s="20" t="n">
        <v>5.45663556</v>
      </c>
      <c r="O36" s="18" t="s">
        <v>481</v>
      </c>
      <c r="P36" s="20" t="s">
        <v>481</v>
      </c>
      <c r="Q36" s="18" t="s">
        <v>481</v>
      </c>
      <c r="R36" s="20" t="s">
        <v>481</v>
      </c>
      <c r="S36" s="18" t="s">
        <v>481</v>
      </c>
      <c r="T36" s="20" t="s">
        <v>481</v>
      </c>
      <c r="U36" s="18" t="n">
        <v>392.9786362</v>
      </c>
      <c r="V36" s="20" t="n">
        <v>12.40814931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(52.0/B41*100)</f>
        <v/>
      </c>
      <c r="D41" s="19" t="n">
        <v>5660</v>
      </c>
      <c r="E41" s="18" t="n">
        <v>522.05142861</v>
      </c>
      <c r="F41" s="20" t="n">
        <v>3.95131656</v>
      </c>
      <c r="G41" s="18" t="n">
        <v>488.27680507</v>
      </c>
      <c r="H41" s="20" t="n">
        <v>4.80510309</v>
      </c>
      <c r="I41" s="18" t="n">
        <v>488.01988809</v>
      </c>
      <c r="J41" s="20" t="n">
        <v>5.30538056</v>
      </c>
      <c r="K41" s="18" t="n">
        <v>477.90730154</v>
      </c>
      <c r="L41" s="20" t="n">
        <v>5.50705634</v>
      </c>
      <c r="M41" s="18" t="n">
        <v>438.55310798</v>
      </c>
      <c r="N41" s="20" t="n">
        <v>9.115634030000001</v>
      </c>
      <c r="O41" s="18" t="s">
        <v>481</v>
      </c>
      <c r="P41" s="20" t="s">
        <v>481</v>
      </c>
      <c r="Q41" s="18" t="n">
        <v>394.70031876</v>
      </c>
      <c r="R41" s="20" t="n">
        <v>62.09586627</v>
      </c>
      <c r="S41" s="18" t="s">
        <v>481</v>
      </c>
      <c r="T41" s="20" t="s">
        <v>481</v>
      </c>
      <c r="U41" s="18" t="n">
        <v>426.01679496</v>
      </c>
      <c r="V41" s="20" t="n">
        <v>13.26362249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(2033.0/B46*100)</f>
        <v/>
      </c>
      <c r="D46" s="19" t="n">
        <v>21108</v>
      </c>
      <c r="E46" s="18" t="n">
        <v>418.58947787</v>
      </c>
      <c r="F46" s="20" t="n">
        <v>5.97393121</v>
      </c>
      <c r="G46" s="18" t="n">
        <v>411.07702047</v>
      </c>
      <c r="H46" s="20" t="n">
        <v>5.13573871</v>
      </c>
      <c r="I46" s="18" t="n">
        <v>420.59383655</v>
      </c>
      <c r="J46" s="20" t="n">
        <v>5.69142463</v>
      </c>
      <c r="K46" s="18" t="n">
        <v>405.19044796</v>
      </c>
      <c r="L46" s="20" t="n">
        <v>6.19978365</v>
      </c>
      <c r="M46" s="18" t="n">
        <v>350.24140933</v>
      </c>
      <c r="N46" s="20" t="n">
        <v>4.9033133</v>
      </c>
      <c r="O46" s="18" t="s">
        <v>481</v>
      </c>
      <c r="P46" s="20" t="s">
        <v>481</v>
      </c>
      <c r="Q46" s="18" t="s">
        <v>481</v>
      </c>
      <c r="R46" s="20" t="s">
        <v>481</v>
      </c>
      <c r="S46" s="18" t="s">
        <v>481</v>
      </c>
      <c r="T46" s="20" t="s">
        <v>481</v>
      </c>
      <c r="U46" s="18" t="n">
        <v>368.74306192</v>
      </c>
      <c r="V46" s="20" t="n">
        <v>7.31266038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599.17695038</v>
      </c>
      <c r="F48" s="20" t="n">
        <v>10.33006208</v>
      </c>
      <c r="G48" s="18" t="n">
        <v>564.26778477</v>
      </c>
      <c r="H48" s="20" t="n">
        <v>5.89669694</v>
      </c>
      <c r="I48" s="18" t="n">
        <v>567.56009678</v>
      </c>
      <c r="J48" s="20" t="n">
        <v>6.52025932</v>
      </c>
      <c r="K48" s="18" t="n">
        <v>553.00425264</v>
      </c>
      <c r="L48" s="20" t="n">
        <v>8.82950934</v>
      </c>
      <c r="M48" s="18" t="n">
        <v>530.0251022899999</v>
      </c>
      <c r="N48" s="20" t="n">
        <v>9.218625360000001</v>
      </c>
      <c r="O48" s="18" t="s">
        <v>481</v>
      </c>
      <c r="P48" s="20" t="s">
        <v>481</v>
      </c>
      <c r="Q48" s="18" t="s">
        <v>481</v>
      </c>
      <c r="R48" s="20" t="s">
        <v>481</v>
      </c>
      <c r="S48" s="18" t="s">
        <v>481</v>
      </c>
      <c r="T48" s="20" t="s">
        <v>481</v>
      </c>
      <c r="U48" s="18" t="n">
        <v>488.64209088</v>
      </c>
      <c r="V48" s="20" t="n">
        <v>22.80131899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477.97604196</v>
      </c>
      <c r="F61" s="20" t="n">
        <v>3.84714534</v>
      </c>
      <c r="G61" s="18" t="n">
        <v>453.97272527</v>
      </c>
      <c r="H61" s="20" t="n">
        <v>3.31577162</v>
      </c>
      <c r="I61" s="18" t="n">
        <v>450.61397885</v>
      </c>
      <c r="J61" s="20" t="n">
        <v>4.85040147</v>
      </c>
      <c r="K61" s="18" t="n">
        <v>433.90282914</v>
      </c>
      <c r="L61" s="20" t="n">
        <v>6.64806861</v>
      </c>
      <c r="M61" s="18" t="n">
        <v>352.1133783</v>
      </c>
      <c r="N61" s="20" t="n">
        <v>9.36685625</v>
      </c>
      <c r="O61" s="18" t="s">
        <v>481</v>
      </c>
      <c r="P61" s="20" t="s">
        <v>481</v>
      </c>
      <c r="Q61" s="18" t="s">
        <v>481</v>
      </c>
      <c r="R61" s="20" t="s">
        <v>481</v>
      </c>
      <c r="S61" s="18" t="s">
        <v>481</v>
      </c>
      <c r="T61" s="20" t="s">
        <v>481</v>
      </c>
      <c r="U61" s="18" t="n">
        <v>360.55798474</v>
      </c>
      <c r="V61" s="20" t="n">
        <v>15.53002408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(694.0/B67*100)</f>
        <v/>
      </c>
      <c r="D67" s="19" t="n">
        <v>6277</v>
      </c>
      <c r="E67" s="18" t="n">
        <v>450.88446606</v>
      </c>
      <c r="F67" s="20" t="n">
        <v>5.72570877</v>
      </c>
      <c r="G67" s="18" t="n">
        <v>419.52757641</v>
      </c>
      <c r="H67" s="20" t="n">
        <v>4.10776176</v>
      </c>
      <c r="I67" s="18" t="n">
        <v>418.53578867</v>
      </c>
      <c r="J67" s="20" t="n">
        <v>4.46819625</v>
      </c>
      <c r="K67" s="18" t="n">
        <v>401.96596488</v>
      </c>
      <c r="L67" s="20" t="n">
        <v>4.43231539</v>
      </c>
      <c r="M67" s="18" t="n">
        <v>373.97828694</v>
      </c>
      <c r="N67" s="20" t="n">
        <v>9.74984386</v>
      </c>
      <c r="O67" s="18" t="s">
        <v>481</v>
      </c>
      <c r="P67" s="20" t="s">
        <v>481</v>
      </c>
      <c r="Q67" s="18" t="s">
        <v>481</v>
      </c>
      <c r="R67" s="20" t="s">
        <v>481</v>
      </c>
      <c r="S67" s="18" t="s">
        <v>481</v>
      </c>
      <c r="T67" s="20" t="s">
        <v>481</v>
      </c>
      <c r="U67" s="18" t="n">
        <v>322.61636562</v>
      </c>
      <c r="V67" s="20" t="n">
        <v>9.41602232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528.17484138</v>
      </c>
      <c r="F70" s="20" t="n">
        <v>5.47423043</v>
      </c>
      <c r="G70" s="18" t="n">
        <v>514.84863593</v>
      </c>
      <c r="H70" s="20" t="n">
        <v>3.77546159</v>
      </c>
      <c r="I70" s="18" t="n">
        <v>519.57947959</v>
      </c>
      <c r="J70" s="20" t="n">
        <v>4.109679</v>
      </c>
      <c r="K70" s="18" t="n">
        <v>513.32176234</v>
      </c>
      <c r="L70" s="20" t="n">
        <v>5.5795073</v>
      </c>
      <c r="M70" s="18" t="n">
        <v>466.97627023</v>
      </c>
      <c r="N70" s="20" t="n">
        <v>9.217355270000001</v>
      </c>
      <c r="O70" s="18" t="s">
        <v>481</v>
      </c>
      <c r="P70" s="20" t="s">
        <v>481</v>
      </c>
      <c r="Q70" s="18" t="s">
        <v>481</v>
      </c>
      <c r="R70" s="20" t="s">
        <v>481</v>
      </c>
      <c r="S70" s="18" t="s">
        <v>481</v>
      </c>
      <c r="T70" s="20" t="s">
        <v>481</v>
      </c>
      <c r="U70" s="18" t="n">
        <v>467.89557318</v>
      </c>
      <c r="V70" s="20" t="n">
        <v>11.28751497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817</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500.42587265</v>
      </c>
      <c r="F7" s="20" t="n">
        <v>3.38403608</v>
      </c>
      <c r="G7" s="18" t="n">
        <v>498.97290706</v>
      </c>
      <c r="H7" s="20" t="n">
        <v>2.80706574</v>
      </c>
      <c r="I7" s="18" t="n">
        <v>532.63557631</v>
      </c>
      <c r="J7" s="20" t="n">
        <v>2.66851631</v>
      </c>
      <c r="K7" s="18" t="n">
        <v>545.9477278099999</v>
      </c>
      <c r="L7" s="20" t="n">
        <v>3.73826962</v>
      </c>
      <c r="M7" s="18" t="n">
        <v>442.83242745</v>
      </c>
      <c r="N7" s="20" t="n">
        <v>4.10655619</v>
      </c>
      <c r="O7" s="18" t="s">
        <v>481</v>
      </c>
      <c r="P7" s="20" t="s">
        <v>481</v>
      </c>
      <c r="Q7" s="18" t="s">
        <v>481</v>
      </c>
      <c r="R7" s="20" t="s">
        <v>481</v>
      </c>
      <c r="S7" s="18" t="s">
        <v>481</v>
      </c>
      <c r="T7" s="20" t="s">
        <v>481</v>
      </c>
      <c r="U7" s="18" t="n">
        <v>464.76831967</v>
      </c>
      <c r="V7" s="20" t="n">
        <v>8.589577419999999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(137.0/B9*100)</f>
        <v/>
      </c>
      <c r="D9" s="19" t="n">
        <v>5538</v>
      </c>
      <c r="E9" s="18" t="n">
        <v>564.56325056</v>
      </c>
      <c r="F9" s="20" t="n">
        <v>4.09379766</v>
      </c>
      <c r="G9" s="18" t="n">
        <v>562.99965392</v>
      </c>
      <c r="H9" s="20" t="n">
        <v>3.90789526</v>
      </c>
      <c r="I9" s="18" t="n">
        <v>568.566345</v>
      </c>
      <c r="J9" s="20" t="n">
        <v>5.16372516</v>
      </c>
      <c r="K9" s="18" t="n">
        <v>552.16434255</v>
      </c>
      <c r="L9" s="20" t="n">
        <v>10.99148953</v>
      </c>
      <c r="M9" s="18" t="n">
        <v>428.37595021</v>
      </c>
      <c r="N9" s="20" t="n">
        <v>7.43283911</v>
      </c>
      <c r="O9" s="18" t="s">
        <v>481</v>
      </c>
      <c r="P9" s="20" t="s">
        <v>481</v>
      </c>
      <c r="Q9" s="18" t="n">
        <v>363.74174124</v>
      </c>
      <c r="R9" s="20" t="n">
        <v>33.3778787</v>
      </c>
      <c r="S9" s="18" t="s">
        <v>481</v>
      </c>
      <c r="T9" s="20" t="s">
        <v>481</v>
      </c>
      <c r="U9" s="18" t="n">
        <v>463.05566292</v>
      </c>
      <c r="V9" s="20" t="n">
        <v>11.50362629</v>
      </c>
    </row>
    <row r="10" spans="1:22">
      <c r="A10" s="15" t="s">
        <v>485</v>
      </c>
      <c r="B10" s="17" t="n">
        <v>13082</v>
      </c>
      <c r="C10" s="18">
        <f>(337.0/B10*100)</f>
        <v/>
      </c>
      <c r="D10" s="19" t="n">
        <v>12745</v>
      </c>
      <c r="E10" s="18" t="n">
        <v>543.40317687</v>
      </c>
      <c r="F10" s="20" t="n">
        <v>8.080212360000001</v>
      </c>
      <c r="G10" s="18" t="n">
        <v>535.5766608</v>
      </c>
      <c r="H10" s="20" t="n">
        <v>6.01657309</v>
      </c>
      <c r="I10" s="18" t="n">
        <v>545.57416922</v>
      </c>
      <c r="J10" s="20" t="n">
        <v>5.69106341</v>
      </c>
      <c r="K10" s="18" t="n">
        <v>553.5460292400001</v>
      </c>
      <c r="L10" s="20" t="n">
        <v>7.30330204</v>
      </c>
      <c r="M10" s="18" t="n">
        <v>465.45588109</v>
      </c>
      <c r="N10" s="20" t="n">
        <v>9.676067339999999</v>
      </c>
      <c r="O10" s="18" t="s">
        <v>481</v>
      </c>
      <c r="P10" s="20" t="s">
        <v>481</v>
      </c>
      <c r="Q10" s="18" t="s">
        <v>481</v>
      </c>
      <c r="R10" s="20" t="s">
        <v>481</v>
      </c>
      <c r="S10" s="18" t="s">
        <v>481</v>
      </c>
      <c r="T10" s="20" t="s">
        <v>481</v>
      </c>
      <c r="U10" s="18" t="n">
        <v>456.64780992</v>
      </c>
      <c r="V10" s="20" t="n">
        <v>16.26999074</v>
      </c>
    </row>
    <row r="11" spans="1:22">
      <c r="A11" s="15" t="s">
        <v>486</v>
      </c>
      <c r="B11" s="17" t="n">
        <v>7053</v>
      </c>
      <c r="C11" s="18">
        <f>(154.0/B11*100)</f>
        <v/>
      </c>
      <c r="D11" s="19" t="n">
        <v>6899</v>
      </c>
      <c r="E11" s="18" t="n">
        <v>433.44422777</v>
      </c>
      <c r="F11" s="20" t="n">
        <v>5.86657175</v>
      </c>
      <c r="G11" s="18" t="n">
        <v>423.83739458</v>
      </c>
      <c r="H11" s="20" t="n">
        <v>4.97548751</v>
      </c>
      <c r="I11" s="18" t="n">
        <v>454.94065028</v>
      </c>
      <c r="J11" s="20" t="n">
        <v>4.5327646</v>
      </c>
      <c r="K11" s="18" t="n">
        <v>449.94863602</v>
      </c>
      <c r="L11" s="20" t="n">
        <v>6.1015522</v>
      </c>
      <c r="M11" s="18" t="n">
        <v>398.4130612</v>
      </c>
      <c r="N11" s="20" t="n">
        <v>6.13425548</v>
      </c>
      <c r="O11" s="18" t="s">
        <v>481</v>
      </c>
      <c r="P11" s="20" t="s">
        <v>481</v>
      </c>
      <c r="Q11" s="18" t="s">
        <v>481</v>
      </c>
      <c r="R11" s="20" t="s">
        <v>481</v>
      </c>
      <c r="S11" s="18" t="s">
        <v>481</v>
      </c>
      <c r="T11" s="20" t="s">
        <v>481</v>
      </c>
      <c r="U11" s="18" t="n">
        <v>381.09089853</v>
      </c>
      <c r="V11" s="20" t="n">
        <v>13.36579879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(254.0/B23*100)</f>
        <v/>
      </c>
      <c r="D23" s="19" t="n">
        <v>11329</v>
      </c>
      <c r="E23" s="18" t="n">
        <v>483.68321011</v>
      </c>
      <c r="F23" s="20" t="n">
        <v>4.7031661</v>
      </c>
      <c r="G23" s="18" t="n">
        <v>478.89857191</v>
      </c>
      <c r="H23" s="20" t="n">
        <v>3.20963626</v>
      </c>
      <c r="I23" s="18" t="n">
        <v>499.1953162</v>
      </c>
      <c r="J23" s="20" t="n">
        <v>4.13967754</v>
      </c>
      <c r="K23" s="18" t="n">
        <v>505.55561679</v>
      </c>
      <c r="L23" s="20" t="n">
        <v>6.15816688</v>
      </c>
      <c r="M23" s="18" t="n">
        <v>451.72045622</v>
      </c>
      <c r="N23" s="20" t="n">
        <v>6.55553678</v>
      </c>
      <c r="O23" s="18" t="s">
        <v>481</v>
      </c>
      <c r="P23" s="20" t="s">
        <v>481</v>
      </c>
      <c r="Q23" s="18" t="s">
        <v>481</v>
      </c>
      <c r="R23" s="20" t="s">
        <v>481</v>
      </c>
      <c r="S23" s="18" t="s">
        <v>481</v>
      </c>
      <c r="T23" s="20" t="s">
        <v>481</v>
      </c>
      <c r="U23" s="18" t="n">
        <v>415.82102958</v>
      </c>
      <c r="V23" s="20" t="n">
        <v>15.70140768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502.6747202</v>
      </c>
      <c r="F29" s="20" t="n">
        <v>5.13651375</v>
      </c>
      <c r="G29" s="18" t="n">
        <v>503.59560804</v>
      </c>
      <c r="H29" s="20" t="n">
        <v>4.23869384</v>
      </c>
      <c r="I29" s="18" t="n">
        <v>541.6249289</v>
      </c>
      <c r="J29" s="20" t="n">
        <v>5.12379678</v>
      </c>
      <c r="K29" s="18" t="n">
        <v>561.8159276600001</v>
      </c>
      <c r="L29" s="20" t="n">
        <v>9.169360620000001</v>
      </c>
      <c r="M29" s="18" t="n">
        <v>516.6036689699999</v>
      </c>
      <c r="N29" s="20" t="n">
        <v>7.45309137</v>
      </c>
      <c r="O29" s="18" t="s">
        <v>481</v>
      </c>
      <c r="P29" s="20" t="s">
        <v>481</v>
      </c>
      <c r="Q29" s="18" t="n">
        <v>312.41250141</v>
      </c>
      <c r="R29" s="20" t="n">
        <v>62.61666854</v>
      </c>
      <c r="S29" s="18" t="s">
        <v>481</v>
      </c>
      <c r="T29" s="20" t="s">
        <v>481</v>
      </c>
      <c r="U29" s="18" t="n">
        <v>439.37854742</v>
      </c>
      <c r="V29" s="20" t="n">
        <v>14.09239636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480.98641794</v>
      </c>
      <c r="F32" s="20" t="n">
        <v>4.47940621</v>
      </c>
      <c r="G32" s="18" t="n">
        <v>484.0578693</v>
      </c>
      <c r="H32" s="20" t="n">
        <v>3.60900605</v>
      </c>
      <c r="I32" s="18" t="n">
        <v>492.52824711</v>
      </c>
      <c r="J32" s="20" t="n">
        <v>4.04785302</v>
      </c>
      <c r="K32" s="18" t="n">
        <v>505.19059383</v>
      </c>
      <c r="L32" s="20" t="n">
        <v>5.39307268</v>
      </c>
      <c r="M32" s="18" t="n">
        <v>380.38332696</v>
      </c>
      <c r="N32" s="20" t="n">
        <v>15.24330447</v>
      </c>
      <c r="O32" s="18" t="s">
        <v>481</v>
      </c>
      <c r="P32" s="20" t="s">
        <v>481</v>
      </c>
      <c r="Q32" s="18" t="s">
        <v>481</v>
      </c>
      <c r="R32" s="20" t="s">
        <v>481</v>
      </c>
      <c r="S32" s="18" t="s">
        <v>481</v>
      </c>
      <c r="T32" s="20" t="s">
        <v>481</v>
      </c>
      <c r="U32" s="18" t="n">
        <v>394.45561664</v>
      </c>
      <c r="V32" s="20" t="n">
        <v>22.60058241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(84.0/B34*100)</f>
        <v/>
      </c>
      <c r="D34" s="19" t="n">
        <v>6266</v>
      </c>
      <c r="E34" s="18" t="n">
        <v>430.06517415</v>
      </c>
      <c r="F34" s="20" t="n">
        <v>5.87205303</v>
      </c>
      <c r="G34" s="18" t="n">
        <v>444.365021</v>
      </c>
      <c r="H34" s="20" t="n">
        <v>4.4635924</v>
      </c>
      <c r="I34" s="18" t="n">
        <v>482.2030049</v>
      </c>
      <c r="J34" s="20" t="n">
        <v>5.41997357</v>
      </c>
      <c r="K34" s="18" t="n">
        <v>470.79791263</v>
      </c>
      <c r="L34" s="20" t="n">
        <v>8.787814859999999</v>
      </c>
      <c r="M34" s="18" t="n">
        <v>401.86232339</v>
      </c>
      <c r="N34" s="20" t="n">
        <v>16.21855775</v>
      </c>
      <c r="O34" s="18" t="s">
        <v>481</v>
      </c>
      <c r="P34" s="20" t="s">
        <v>481</v>
      </c>
      <c r="Q34" s="18" t="n">
        <v>425.79595373</v>
      </c>
      <c r="R34" s="20" t="n">
        <v>68.66277131</v>
      </c>
      <c r="S34" s="18" t="s">
        <v>481</v>
      </c>
      <c r="T34" s="20" t="s">
        <v>481</v>
      </c>
      <c r="U34" s="18" t="n">
        <v>353.37340226</v>
      </c>
      <c r="V34" s="20" t="n">
        <v>11.19145675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(67.0/B36*100)</f>
        <v/>
      </c>
      <c r="D36" s="19" t="n">
        <v>6669</v>
      </c>
      <c r="E36" s="18" t="n">
        <v>473.22156885</v>
      </c>
      <c r="F36" s="20" t="n">
        <v>6.12257717</v>
      </c>
      <c r="G36" s="18" t="n">
        <v>465.53770364</v>
      </c>
      <c r="H36" s="20" t="n">
        <v>4.21615132</v>
      </c>
      <c r="I36" s="18" t="n">
        <v>483.53324706</v>
      </c>
      <c r="J36" s="20" t="n">
        <v>3.87074175</v>
      </c>
      <c r="K36" s="18" t="n">
        <v>479.58416282</v>
      </c>
      <c r="L36" s="20" t="n">
        <v>5.38602929</v>
      </c>
      <c r="M36" s="18" t="n">
        <v>456.0384197</v>
      </c>
      <c r="N36" s="20" t="n">
        <v>5.45663556</v>
      </c>
      <c r="O36" s="18" t="s">
        <v>481</v>
      </c>
      <c r="P36" s="20" t="s">
        <v>481</v>
      </c>
      <c r="Q36" s="18" t="s">
        <v>481</v>
      </c>
      <c r="R36" s="20" t="s">
        <v>481</v>
      </c>
      <c r="S36" s="18" t="s">
        <v>481</v>
      </c>
      <c r="T36" s="20" t="s">
        <v>481</v>
      </c>
      <c r="U36" s="18" t="n">
        <v>383.18327329</v>
      </c>
      <c r="V36" s="20" t="n">
        <v>10.99488846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(53.0/B41*100)</f>
        <v/>
      </c>
      <c r="D41" s="19" t="n">
        <v>5659</v>
      </c>
      <c r="E41" s="18" t="n">
        <v>501.57617236</v>
      </c>
      <c r="F41" s="20" t="n">
        <v>5.24482733</v>
      </c>
      <c r="G41" s="18" t="n">
        <v>477.82517567</v>
      </c>
      <c r="H41" s="20" t="n">
        <v>4.22698763</v>
      </c>
      <c r="I41" s="18" t="n">
        <v>506.89091681</v>
      </c>
      <c r="J41" s="20" t="n">
        <v>4.88762493</v>
      </c>
      <c r="K41" s="18" t="n">
        <v>502.20664941</v>
      </c>
      <c r="L41" s="20" t="n">
        <v>5.31219758</v>
      </c>
      <c r="M41" s="18" t="n">
        <v>438.55310798</v>
      </c>
      <c r="N41" s="20" t="n">
        <v>9.115634030000001</v>
      </c>
      <c r="O41" s="18" t="s">
        <v>481</v>
      </c>
      <c r="P41" s="20" t="s">
        <v>481</v>
      </c>
      <c r="Q41" s="18" t="n">
        <v>394.70031876</v>
      </c>
      <c r="R41" s="20" t="n">
        <v>62.09586627</v>
      </c>
      <c r="S41" s="18" t="s">
        <v>481</v>
      </c>
      <c r="T41" s="20" t="s">
        <v>481</v>
      </c>
      <c r="U41" s="18" t="n">
        <v>415.07606785</v>
      </c>
      <c r="V41" s="20" t="n">
        <v>14.04279826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(2066.0/B46*100)</f>
        <v/>
      </c>
      <c r="D46" s="19" t="n">
        <v>21075</v>
      </c>
      <c r="E46" s="18" t="n">
        <v>389.08136522</v>
      </c>
      <c r="F46" s="20" t="n">
        <v>5.68807408</v>
      </c>
      <c r="G46" s="18" t="n">
        <v>395.34905737</v>
      </c>
      <c r="H46" s="20" t="n">
        <v>4.62895312</v>
      </c>
      <c r="I46" s="18" t="n">
        <v>438.73142838</v>
      </c>
      <c r="J46" s="20" t="n">
        <v>6.30431026</v>
      </c>
      <c r="K46" s="18" t="n">
        <v>432.28354061</v>
      </c>
      <c r="L46" s="20" t="n">
        <v>6.68066397</v>
      </c>
      <c r="M46" s="18" t="n">
        <v>350.24140933</v>
      </c>
      <c r="N46" s="20" t="n">
        <v>4.9033133</v>
      </c>
      <c r="O46" s="18" t="s">
        <v>481</v>
      </c>
      <c r="P46" s="20" t="s">
        <v>481</v>
      </c>
      <c r="Q46" s="18" t="s">
        <v>481</v>
      </c>
      <c r="R46" s="20" t="s">
        <v>481</v>
      </c>
      <c r="S46" s="18" t="s">
        <v>481</v>
      </c>
      <c r="T46" s="20" t="s">
        <v>481</v>
      </c>
      <c r="U46" s="18" t="n">
        <v>375.07715608</v>
      </c>
      <c r="V46" s="20" t="n">
        <v>6.84272977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564.55519698</v>
      </c>
      <c r="F48" s="20" t="n">
        <v>7.61323367</v>
      </c>
      <c r="G48" s="18" t="n">
        <v>552.67378261</v>
      </c>
      <c r="H48" s="20" t="n">
        <v>6.22082485</v>
      </c>
      <c r="I48" s="18" t="n">
        <v>592.01413314</v>
      </c>
      <c r="J48" s="20" t="n">
        <v>7.60886953</v>
      </c>
      <c r="K48" s="18" t="n">
        <v>587.03230497</v>
      </c>
      <c r="L48" s="20" t="n">
        <v>8.710440930000001</v>
      </c>
      <c r="M48" s="18" t="n">
        <v>530.0251022899999</v>
      </c>
      <c r="N48" s="20" t="n">
        <v>9.218625360000001</v>
      </c>
      <c r="O48" s="18" t="s">
        <v>481</v>
      </c>
      <c r="P48" s="20" t="s">
        <v>481</v>
      </c>
      <c r="Q48" s="18" t="s">
        <v>481</v>
      </c>
      <c r="R48" s="20" t="s">
        <v>481</v>
      </c>
      <c r="S48" s="18" t="s">
        <v>481</v>
      </c>
      <c r="T48" s="20" t="s">
        <v>481</v>
      </c>
      <c r="U48" s="18" t="n">
        <v>479.78826131</v>
      </c>
      <c r="V48" s="20" t="n">
        <v>29.09501642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449.22647378</v>
      </c>
      <c r="F61" s="20" t="n">
        <v>3.60787491</v>
      </c>
      <c r="G61" s="18" t="n">
        <v>455.13203384</v>
      </c>
      <c r="H61" s="20" t="n">
        <v>3.26345533</v>
      </c>
      <c r="I61" s="18" t="n">
        <v>465.41898494</v>
      </c>
      <c r="J61" s="20" t="n">
        <v>4.8006069</v>
      </c>
      <c r="K61" s="18" t="n">
        <v>465.12968092</v>
      </c>
      <c r="L61" s="20" t="n">
        <v>7.12542898</v>
      </c>
      <c r="M61" s="18" t="n">
        <v>352.1133783</v>
      </c>
      <c r="N61" s="20" t="n">
        <v>9.36685625</v>
      </c>
      <c r="O61" s="18" t="s">
        <v>481</v>
      </c>
      <c r="P61" s="20" t="s">
        <v>481</v>
      </c>
      <c r="Q61" s="18" t="s">
        <v>481</v>
      </c>
      <c r="R61" s="20" t="s">
        <v>481</v>
      </c>
      <c r="S61" s="18" t="s">
        <v>481</v>
      </c>
      <c r="T61" s="20" t="s">
        <v>481</v>
      </c>
      <c r="U61" s="18" t="n">
        <v>351.96637034</v>
      </c>
      <c r="V61" s="20" t="n">
        <v>12.44398438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(751.0/B67*100)</f>
        <v/>
      </c>
      <c r="D67" s="19" t="n">
        <v>6220</v>
      </c>
      <c r="E67" s="18" t="n">
        <v>427.33543852</v>
      </c>
      <c r="F67" s="20" t="n">
        <v>5.49544649</v>
      </c>
      <c r="G67" s="18" t="n">
        <v>416.025348</v>
      </c>
      <c r="H67" s="20" t="n">
        <v>3.45729438</v>
      </c>
      <c r="I67" s="18" t="n">
        <v>423.92158957</v>
      </c>
      <c r="J67" s="20" t="n">
        <v>4.42365467</v>
      </c>
      <c r="K67" s="18" t="n">
        <v>407.66927207</v>
      </c>
      <c r="L67" s="20" t="n">
        <v>7.25190845</v>
      </c>
      <c r="M67" s="18" t="n">
        <v>373.97828694</v>
      </c>
      <c r="N67" s="20" t="n">
        <v>9.74984386</v>
      </c>
      <c r="O67" s="18" t="s">
        <v>481</v>
      </c>
      <c r="P67" s="20" t="s">
        <v>481</v>
      </c>
      <c r="Q67" s="18" t="s">
        <v>481</v>
      </c>
      <c r="R67" s="20" t="s">
        <v>481</v>
      </c>
      <c r="S67" s="18" t="s">
        <v>481</v>
      </c>
      <c r="T67" s="20" t="s">
        <v>481</v>
      </c>
      <c r="U67" s="18" t="n">
        <v>342.4304069</v>
      </c>
      <c r="V67" s="20" t="n">
        <v>12.40799499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505.63764208</v>
      </c>
      <c r="F70" s="20" t="n">
        <v>6.34096813</v>
      </c>
      <c r="G70" s="18" t="n">
        <v>507.15382349</v>
      </c>
      <c r="H70" s="20" t="n">
        <v>4.50614371</v>
      </c>
      <c r="I70" s="18" t="n">
        <v>522.63752355</v>
      </c>
      <c r="J70" s="20" t="n">
        <v>3.65688802</v>
      </c>
      <c r="K70" s="18" t="n">
        <v>536.70846359</v>
      </c>
      <c r="L70" s="20" t="n">
        <v>4.4172906</v>
      </c>
      <c r="M70" s="18" t="n">
        <v>466.97627023</v>
      </c>
      <c r="N70" s="20" t="n">
        <v>9.217355270000001</v>
      </c>
      <c r="O70" s="18" t="s">
        <v>481</v>
      </c>
      <c r="P70" s="20" t="s">
        <v>481</v>
      </c>
      <c r="Q70" s="18" t="s">
        <v>481</v>
      </c>
      <c r="R70" s="20" t="s">
        <v>481</v>
      </c>
      <c r="S70" s="18" t="s">
        <v>481</v>
      </c>
      <c r="T70" s="20" t="s">
        <v>481</v>
      </c>
      <c r="U70" s="18" t="n">
        <v>462.59299084</v>
      </c>
      <c r="V70" s="20" t="n">
        <v>12.37237859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818</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496.00779693</v>
      </c>
      <c r="F7" s="20" t="n">
        <v>4.45753999</v>
      </c>
      <c r="G7" s="18" t="n">
        <v>498.85965116</v>
      </c>
      <c r="H7" s="20" t="n">
        <v>3.24070248</v>
      </c>
      <c r="I7" s="18" t="n">
        <v>523.5664527</v>
      </c>
      <c r="J7" s="20" t="n">
        <v>2.80184649</v>
      </c>
      <c r="K7" s="18" t="n">
        <v>542.93524241</v>
      </c>
      <c r="L7" s="20" t="n">
        <v>3.42498515</v>
      </c>
      <c r="M7" s="18" t="n">
        <v>442.83242745</v>
      </c>
      <c r="N7" s="20" t="n">
        <v>4.10655619</v>
      </c>
      <c r="O7" s="18" t="s">
        <v>481</v>
      </c>
      <c r="P7" s="20" t="s">
        <v>481</v>
      </c>
      <c r="Q7" s="18" t="s">
        <v>481</v>
      </c>
      <c r="R7" s="20" t="s">
        <v>481</v>
      </c>
      <c r="S7" s="18" t="s">
        <v>481</v>
      </c>
      <c r="T7" s="20" t="s">
        <v>481</v>
      </c>
      <c r="U7" s="18" t="n">
        <v>468.28436876</v>
      </c>
      <c r="V7" s="20" t="n">
        <v>8.366086689999999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(137.0/B9*100)</f>
        <v/>
      </c>
      <c r="D9" s="19" t="n">
        <v>5538</v>
      </c>
      <c r="E9" s="18" t="n">
        <v>560.43520887</v>
      </c>
      <c r="F9" s="20" t="n">
        <v>5.08675602</v>
      </c>
      <c r="G9" s="18" t="n">
        <v>560.8483524</v>
      </c>
      <c r="H9" s="20" t="n">
        <v>3.59320712</v>
      </c>
      <c r="I9" s="18" t="n">
        <v>574.11300213</v>
      </c>
      <c r="J9" s="20" t="n">
        <v>4.78810664</v>
      </c>
      <c r="K9" s="18" t="n">
        <v>559.29915765</v>
      </c>
      <c r="L9" s="20" t="n">
        <v>6.97757822</v>
      </c>
      <c r="M9" s="18" t="n">
        <v>428.37595021</v>
      </c>
      <c r="N9" s="20" t="n">
        <v>7.43283911</v>
      </c>
      <c r="O9" s="18" t="s">
        <v>481</v>
      </c>
      <c r="P9" s="20" t="s">
        <v>481</v>
      </c>
      <c r="Q9" s="18" t="n">
        <v>363.74174124</v>
      </c>
      <c r="R9" s="20" t="n">
        <v>33.3778787</v>
      </c>
      <c r="S9" s="18" t="s">
        <v>481</v>
      </c>
      <c r="T9" s="20" t="s">
        <v>481</v>
      </c>
      <c r="U9" s="18" t="n">
        <v>470.39297337</v>
      </c>
      <c r="V9" s="20" t="n">
        <v>10.66856761</v>
      </c>
    </row>
    <row r="10" spans="1:22">
      <c r="A10" s="15" t="s">
        <v>485</v>
      </c>
      <c r="B10" s="17" t="n">
        <v>13082</v>
      </c>
      <c r="C10" s="18">
        <f>(337.0/B10*100)</f>
        <v/>
      </c>
      <c r="D10" s="19" t="n">
        <v>12745</v>
      </c>
      <c r="E10" s="18" t="n">
        <v>530.15853013</v>
      </c>
      <c r="F10" s="20" t="n">
        <v>9.59058709</v>
      </c>
      <c r="G10" s="18" t="n">
        <v>528.6697203</v>
      </c>
      <c r="H10" s="20" t="n">
        <v>6.91370981</v>
      </c>
      <c r="I10" s="18" t="n">
        <v>545.36457943</v>
      </c>
      <c r="J10" s="20" t="n">
        <v>4.45501371</v>
      </c>
      <c r="K10" s="18" t="n">
        <v>559.39044286</v>
      </c>
      <c r="L10" s="20" t="n">
        <v>5.97303997</v>
      </c>
      <c r="M10" s="18" t="n">
        <v>465.45588109</v>
      </c>
      <c r="N10" s="20" t="n">
        <v>9.676067339999999</v>
      </c>
      <c r="O10" s="18" t="s">
        <v>481</v>
      </c>
      <c r="P10" s="20" t="s">
        <v>481</v>
      </c>
      <c r="Q10" s="18" t="s">
        <v>481</v>
      </c>
      <c r="R10" s="20" t="s">
        <v>481</v>
      </c>
      <c r="S10" s="18" t="s">
        <v>481</v>
      </c>
      <c r="T10" s="20" t="s">
        <v>481</v>
      </c>
      <c r="U10" s="18" t="n">
        <v>467.21113522</v>
      </c>
      <c r="V10" s="20" t="n">
        <v>15.53677478</v>
      </c>
    </row>
    <row r="11" spans="1:22">
      <c r="A11" s="15" t="s">
        <v>486</v>
      </c>
      <c r="B11" s="17" t="n">
        <v>7053</v>
      </c>
      <c r="C11" s="18">
        <f>(154.0/B11*100)</f>
        <v/>
      </c>
      <c r="D11" s="19" t="n">
        <v>6899</v>
      </c>
      <c r="E11" s="18" t="n">
        <v>434.41176907</v>
      </c>
      <c r="F11" s="20" t="n">
        <v>6.95629895</v>
      </c>
      <c r="G11" s="18" t="n">
        <v>433.39633153</v>
      </c>
      <c r="H11" s="20" t="n">
        <v>4.76632008</v>
      </c>
      <c r="I11" s="18" t="n">
        <v>440.88883806</v>
      </c>
      <c r="J11" s="20" t="n">
        <v>4.65806182</v>
      </c>
      <c r="K11" s="18" t="n">
        <v>451.29841581</v>
      </c>
      <c r="L11" s="20" t="n">
        <v>5.69823974</v>
      </c>
      <c r="M11" s="18" t="n">
        <v>398.4130612</v>
      </c>
      <c r="N11" s="20" t="n">
        <v>6.13425548</v>
      </c>
      <c r="O11" s="18" t="s">
        <v>481</v>
      </c>
      <c r="P11" s="20" t="s">
        <v>481</v>
      </c>
      <c r="Q11" s="18" t="s">
        <v>481</v>
      </c>
      <c r="R11" s="20" t="s">
        <v>481</v>
      </c>
      <c r="S11" s="18" t="s">
        <v>481</v>
      </c>
      <c r="T11" s="20" t="s">
        <v>481</v>
      </c>
      <c r="U11" s="18" t="n">
        <v>382.59841834</v>
      </c>
      <c r="V11" s="20" t="n">
        <v>12.45667979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(254.0/B23*100)</f>
        <v/>
      </c>
      <c r="D23" s="19" t="n">
        <v>11329</v>
      </c>
      <c r="E23" s="18" t="n">
        <v>505.22459329</v>
      </c>
      <c r="F23" s="20" t="n">
        <v>4.06911369</v>
      </c>
      <c r="G23" s="18" t="n">
        <v>483.38004159</v>
      </c>
      <c r="H23" s="20" t="n">
        <v>3.27262113</v>
      </c>
      <c r="I23" s="18" t="n">
        <v>483.94254704</v>
      </c>
      <c r="J23" s="20" t="n">
        <v>4.40707854</v>
      </c>
      <c r="K23" s="18" t="n">
        <v>498.46636693</v>
      </c>
      <c r="L23" s="20" t="n">
        <v>6.88084467</v>
      </c>
      <c r="M23" s="18" t="n">
        <v>451.72045622</v>
      </c>
      <c r="N23" s="20" t="n">
        <v>6.55553678</v>
      </c>
      <c r="O23" s="18" t="s">
        <v>481</v>
      </c>
      <c r="P23" s="20" t="s">
        <v>481</v>
      </c>
      <c r="Q23" s="18" t="s">
        <v>481</v>
      </c>
      <c r="R23" s="20" t="s">
        <v>481</v>
      </c>
      <c r="S23" s="18" t="s">
        <v>481</v>
      </c>
      <c r="T23" s="20" t="s">
        <v>481</v>
      </c>
      <c r="U23" s="18" t="n">
        <v>420.92701615</v>
      </c>
      <c r="V23" s="20" t="n">
        <v>15.88639529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495.1802971</v>
      </c>
      <c r="F29" s="20" t="n">
        <v>7.47688342</v>
      </c>
      <c r="G29" s="18" t="n">
        <v>494.85870348</v>
      </c>
      <c r="H29" s="20" t="n">
        <v>4.44419008</v>
      </c>
      <c r="I29" s="18" t="n">
        <v>531.56065126</v>
      </c>
      <c r="J29" s="20" t="n">
        <v>4.26113886</v>
      </c>
      <c r="K29" s="18" t="n">
        <v>561.15437147</v>
      </c>
      <c r="L29" s="20" t="n">
        <v>6.12536168</v>
      </c>
      <c r="M29" s="18" t="n">
        <v>516.6036689699999</v>
      </c>
      <c r="N29" s="20" t="n">
        <v>7.45309137</v>
      </c>
      <c r="O29" s="18" t="s">
        <v>481</v>
      </c>
      <c r="P29" s="20" t="s">
        <v>481</v>
      </c>
      <c r="Q29" s="18" t="n">
        <v>312.41250141</v>
      </c>
      <c r="R29" s="20" t="n">
        <v>62.61666854</v>
      </c>
      <c r="S29" s="18" t="s">
        <v>481</v>
      </c>
      <c r="T29" s="20" t="s">
        <v>481</v>
      </c>
      <c r="U29" s="18" t="n">
        <v>436.48962466</v>
      </c>
      <c r="V29" s="20" t="n">
        <v>14.49876479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490.25180546</v>
      </c>
      <c r="F32" s="20" t="n">
        <v>4.86177182</v>
      </c>
      <c r="G32" s="18" t="n">
        <v>483.40022578</v>
      </c>
      <c r="H32" s="20" t="n">
        <v>3.63501621</v>
      </c>
      <c r="I32" s="18" t="n">
        <v>488.4815988</v>
      </c>
      <c r="J32" s="20" t="n">
        <v>4.35885899</v>
      </c>
      <c r="K32" s="18" t="n">
        <v>499.69983251</v>
      </c>
      <c r="L32" s="20" t="n">
        <v>5.03486656</v>
      </c>
      <c r="M32" s="18" t="n">
        <v>380.38332696</v>
      </c>
      <c r="N32" s="20" t="n">
        <v>15.24330447</v>
      </c>
      <c r="O32" s="18" t="s">
        <v>481</v>
      </c>
      <c r="P32" s="20" t="s">
        <v>481</v>
      </c>
      <c r="Q32" s="18" t="s">
        <v>481</v>
      </c>
      <c r="R32" s="20" t="s">
        <v>481</v>
      </c>
      <c r="S32" s="18" t="s">
        <v>481</v>
      </c>
      <c r="T32" s="20" t="s">
        <v>481</v>
      </c>
      <c r="U32" s="18" t="n">
        <v>400.01481128</v>
      </c>
      <c r="V32" s="20" t="n">
        <v>20.65734669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(84.0/B34*100)</f>
        <v/>
      </c>
      <c r="D34" s="19" t="n">
        <v>6266</v>
      </c>
      <c r="E34" s="18" t="n">
        <v>450.97457218</v>
      </c>
      <c r="F34" s="20" t="n">
        <v>6.16631015</v>
      </c>
      <c r="G34" s="18" t="n">
        <v>447.96659744</v>
      </c>
      <c r="H34" s="20" t="n">
        <v>4.31442035</v>
      </c>
      <c r="I34" s="18" t="n">
        <v>460.15295714</v>
      </c>
      <c r="J34" s="20" t="n">
        <v>6.2425707</v>
      </c>
      <c r="K34" s="18" t="n">
        <v>467.16767059</v>
      </c>
      <c r="L34" s="20" t="n">
        <v>9.3333168</v>
      </c>
      <c r="M34" s="18" t="n">
        <v>401.86232339</v>
      </c>
      <c r="N34" s="20" t="n">
        <v>16.21855775</v>
      </c>
      <c r="O34" s="18" t="s">
        <v>481</v>
      </c>
      <c r="P34" s="20" t="s">
        <v>481</v>
      </c>
      <c r="Q34" s="18" t="n">
        <v>425.79595373</v>
      </c>
      <c r="R34" s="20" t="n">
        <v>68.66277131</v>
      </c>
      <c r="S34" s="18" t="s">
        <v>481</v>
      </c>
      <c r="T34" s="20" t="s">
        <v>481</v>
      </c>
      <c r="U34" s="18" t="n">
        <v>343.48582947</v>
      </c>
      <c r="V34" s="20" t="n">
        <v>13.25663257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(67.0/B36*100)</f>
        <v/>
      </c>
      <c r="D36" s="19" t="n">
        <v>6669</v>
      </c>
      <c r="E36" s="18" t="n">
        <v>480.98598132</v>
      </c>
      <c r="F36" s="20" t="n">
        <v>5.6321874</v>
      </c>
      <c r="G36" s="18" t="n">
        <v>472.44705094</v>
      </c>
      <c r="H36" s="20" t="n">
        <v>4.40763567</v>
      </c>
      <c r="I36" s="18" t="n">
        <v>474.16307544</v>
      </c>
      <c r="J36" s="20" t="n">
        <v>4.04407517</v>
      </c>
      <c r="K36" s="18" t="n">
        <v>475.66989346</v>
      </c>
      <c r="L36" s="20" t="n">
        <v>5.19079876</v>
      </c>
      <c r="M36" s="18" t="n">
        <v>456.0384197</v>
      </c>
      <c r="N36" s="20" t="n">
        <v>5.45663556</v>
      </c>
      <c r="O36" s="18" t="s">
        <v>481</v>
      </c>
      <c r="P36" s="20" t="s">
        <v>481</v>
      </c>
      <c r="Q36" s="18" t="s">
        <v>481</v>
      </c>
      <c r="R36" s="20" t="s">
        <v>481</v>
      </c>
      <c r="S36" s="18" t="s">
        <v>481</v>
      </c>
      <c r="T36" s="20" t="s">
        <v>481</v>
      </c>
      <c r="U36" s="18" t="n">
        <v>385.88776889</v>
      </c>
      <c r="V36" s="20" t="n">
        <v>10.66904184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(53.0/B41*100)</f>
        <v/>
      </c>
      <c r="D41" s="19" t="n">
        <v>5659</v>
      </c>
      <c r="E41" s="18" t="n">
        <v>476.56171784</v>
      </c>
      <c r="F41" s="20" t="n">
        <v>6.76929872</v>
      </c>
      <c r="G41" s="18" t="n">
        <v>474.11735024</v>
      </c>
      <c r="H41" s="20" t="n">
        <v>4.45366909</v>
      </c>
      <c r="I41" s="18" t="n">
        <v>505.19701783</v>
      </c>
      <c r="J41" s="20" t="n">
        <v>4.44051607</v>
      </c>
      <c r="K41" s="18" t="n">
        <v>511.69580854</v>
      </c>
      <c r="L41" s="20" t="n">
        <v>4.78154018</v>
      </c>
      <c r="M41" s="18" t="n">
        <v>438.55310798</v>
      </c>
      <c r="N41" s="20" t="n">
        <v>9.115634030000001</v>
      </c>
      <c r="O41" s="18" t="s">
        <v>481</v>
      </c>
      <c r="P41" s="20" t="s">
        <v>481</v>
      </c>
      <c r="Q41" s="18" t="n">
        <v>394.70031876</v>
      </c>
      <c r="R41" s="20" t="n">
        <v>62.09586627</v>
      </c>
      <c r="S41" s="18" t="s">
        <v>481</v>
      </c>
      <c r="T41" s="20" t="s">
        <v>481</v>
      </c>
      <c r="U41" s="18" t="n">
        <v>420.43794674</v>
      </c>
      <c r="V41" s="20" t="n">
        <v>13.74435661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(2066.0/B46*100)</f>
        <v/>
      </c>
      <c r="D46" s="19" t="n">
        <v>21075</v>
      </c>
      <c r="E46" s="18" t="n">
        <v>399.02207868</v>
      </c>
      <c r="F46" s="20" t="n">
        <v>7.03615472</v>
      </c>
      <c r="G46" s="18" t="n">
        <v>401.54637071</v>
      </c>
      <c r="H46" s="20" t="n">
        <v>4.90661089</v>
      </c>
      <c r="I46" s="18" t="n">
        <v>426.8747665</v>
      </c>
      <c r="J46" s="20" t="n">
        <v>5.72676393</v>
      </c>
      <c r="K46" s="18" t="n">
        <v>424.39269008</v>
      </c>
      <c r="L46" s="20" t="n">
        <v>5.9077431</v>
      </c>
      <c r="M46" s="18" t="n">
        <v>350.24140933</v>
      </c>
      <c r="N46" s="20" t="n">
        <v>4.9033133</v>
      </c>
      <c r="O46" s="18" t="s">
        <v>481</v>
      </c>
      <c r="P46" s="20" t="s">
        <v>481</v>
      </c>
      <c r="Q46" s="18" t="s">
        <v>481</v>
      </c>
      <c r="R46" s="20" t="s">
        <v>481</v>
      </c>
      <c r="S46" s="18" t="s">
        <v>481</v>
      </c>
      <c r="T46" s="20" t="s">
        <v>481</v>
      </c>
      <c r="U46" s="18" t="n">
        <v>373.62124892</v>
      </c>
      <c r="V46" s="20" t="n">
        <v>6.91841814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537.72506847</v>
      </c>
      <c r="F48" s="20" t="n">
        <v>8.75399646</v>
      </c>
      <c r="G48" s="18" t="n">
        <v>552.9491349899999</v>
      </c>
      <c r="H48" s="20" t="n">
        <v>6.12956333</v>
      </c>
      <c r="I48" s="18" t="n">
        <v>585.35641297</v>
      </c>
      <c r="J48" s="20" t="n">
        <v>7.01154098</v>
      </c>
      <c r="K48" s="18" t="n">
        <v>587.75625479</v>
      </c>
      <c r="L48" s="20" t="n">
        <v>8.86695018</v>
      </c>
      <c r="M48" s="18" t="n">
        <v>530.0251022899999</v>
      </c>
      <c r="N48" s="20" t="n">
        <v>9.218625360000001</v>
      </c>
      <c r="O48" s="18" t="s">
        <v>481</v>
      </c>
      <c r="P48" s="20" t="s">
        <v>481</v>
      </c>
      <c r="Q48" s="18" t="s">
        <v>481</v>
      </c>
      <c r="R48" s="20" t="s">
        <v>481</v>
      </c>
      <c r="S48" s="18" t="s">
        <v>481</v>
      </c>
      <c r="T48" s="20" t="s">
        <v>481</v>
      </c>
      <c r="U48" s="18" t="n">
        <v>476.4326957</v>
      </c>
      <c r="V48" s="20" t="n">
        <v>23.81661948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448.31050328</v>
      </c>
      <c r="F61" s="20" t="n">
        <v>4.65429483</v>
      </c>
      <c r="G61" s="18" t="n">
        <v>446.1917908</v>
      </c>
      <c r="H61" s="20" t="n">
        <v>3.17013567</v>
      </c>
      <c r="I61" s="18" t="n">
        <v>461.84995909</v>
      </c>
      <c r="J61" s="20" t="n">
        <v>4.15446426</v>
      </c>
      <c r="K61" s="18" t="n">
        <v>473.32095128</v>
      </c>
      <c r="L61" s="20" t="n">
        <v>5.87970796</v>
      </c>
      <c r="M61" s="18" t="n">
        <v>352.1133783</v>
      </c>
      <c r="N61" s="20" t="n">
        <v>9.36685625</v>
      </c>
      <c r="O61" s="18" t="s">
        <v>481</v>
      </c>
      <c r="P61" s="20" t="s">
        <v>481</v>
      </c>
      <c r="Q61" s="18" t="s">
        <v>481</v>
      </c>
      <c r="R61" s="20" t="s">
        <v>481</v>
      </c>
      <c r="S61" s="18" t="s">
        <v>481</v>
      </c>
      <c r="T61" s="20" t="s">
        <v>481</v>
      </c>
      <c r="U61" s="18" t="n">
        <v>373.07020115</v>
      </c>
      <c r="V61" s="20" t="n">
        <v>12.96954516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(751.0/B67*100)</f>
        <v/>
      </c>
      <c r="D67" s="19" t="n">
        <v>6220</v>
      </c>
      <c r="E67" s="18" t="n">
        <v>419.10178329</v>
      </c>
      <c r="F67" s="20" t="n">
        <v>5.98264969</v>
      </c>
      <c r="G67" s="18" t="n">
        <v>414.96096907</v>
      </c>
      <c r="H67" s="20" t="n">
        <v>3.86624396</v>
      </c>
      <c r="I67" s="18" t="n">
        <v>424.10355481</v>
      </c>
      <c r="J67" s="20" t="n">
        <v>4.05692361</v>
      </c>
      <c r="K67" s="18" t="n">
        <v>420.99566872</v>
      </c>
      <c r="L67" s="20" t="n">
        <v>5.7278953</v>
      </c>
      <c r="M67" s="18" t="n">
        <v>373.97828694</v>
      </c>
      <c r="N67" s="20" t="n">
        <v>9.74984386</v>
      </c>
      <c r="O67" s="18" t="s">
        <v>481</v>
      </c>
      <c r="P67" s="20" t="s">
        <v>481</v>
      </c>
      <c r="Q67" s="18" t="s">
        <v>481</v>
      </c>
      <c r="R67" s="20" t="s">
        <v>481</v>
      </c>
      <c r="S67" s="18" t="s">
        <v>481</v>
      </c>
      <c r="T67" s="20" t="s">
        <v>481</v>
      </c>
      <c r="U67" s="18" t="n">
        <v>340.68099368</v>
      </c>
      <c r="V67" s="20" t="n">
        <v>11.02267672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505.76396479</v>
      </c>
      <c r="F70" s="20" t="n">
        <v>7.04435424</v>
      </c>
      <c r="G70" s="18" t="n">
        <v>508.30692361</v>
      </c>
      <c r="H70" s="20" t="n">
        <v>3.90610229</v>
      </c>
      <c r="I70" s="18" t="n">
        <v>521.04503041</v>
      </c>
      <c r="J70" s="20" t="n">
        <v>3.84550334</v>
      </c>
      <c r="K70" s="18" t="n">
        <v>532.01433382</v>
      </c>
      <c r="L70" s="20" t="n">
        <v>4.85671033</v>
      </c>
      <c r="M70" s="18" t="n">
        <v>466.97627023</v>
      </c>
      <c r="N70" s="20" t="n">
        <v>9.217355270000001</v>
      </c>
      <c r="O70" s="18" t="s">
        <v>481</v>
      </c>
      <c r="P70" s="20" t="s">
        <v>481</v>
      </c>
      <c r="Q70" s="18" t="s">
        <v>481</v>
      </c>
      <c r="R70" s="20" t="s">
        <v>481</v>
      </c>
      <c r="S70" s="18" t="s">
        <v>481</v>
      </c>
      <c r="T70" s="20" t="s">
        <v>481</v>
      </c>
      <c r="U70" s="18" t="n">
        <v>466.17276214</v>
      </c>
      <c r="V70" s="20" t="n">
        <v>12.17612392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819</v>
      </c>
    </row>
    <row customHeight="1" ht="30" r="4" spans="1:22">
      <c r="A4" s="6" t="n"/>
      <c r="B4" s="7" t="s">
        <v>462</v>
      </c>
      <c r="C4" s="7" t="s">
        <v>463</v>
      </c>
      <c r="D4" s="8" t="s">
        <v>462</v>
      </c>
      <c r="E4" s="9" t="s">
        <v>734</v>
      </c>
      <c r="F4" s="10" t="n"/>
      <c r="G4" s="9" t="s">
        <v>783</v>
      </c>
      <c r="H4" s="10" t="n"/>
      <c r="I4" s="9" t="s">
        <v>807</v>
      </c>
      <c r="J4" s="10" t="n"/>
      <c r="K4" s="9" t="s">
        <v>808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515.32155177</v>
      </c>
      <c r="F7" s="20" t="n">
        <v>3.19715219</v>
      </c>
      <c r="G7" s="18" t="n">
        <v>508.35744208</v>
      </c>
      <c r="H7" s="20" t="n">
        <v>2.71675444</v>
      </c>
      <c r="I7" s="18" t="n">
        <v>526.5563582</v>
      </c>
      <c r="J7" s="20" t="n">
        <v>2.91482631</v>
      </c>
      <c r="K7" s="18" t="n">
        <v>531.66757964</v>
      </c>
      <c r="L7" s="20" t="n">
        <v>4.4188521</v>
      </c>
      <c r="M7" s="18" t="n">
        <v>442.83242745</v>
      </c>
      <c r="N7" s="20" t="n">
        <v>4.10655619</v>
      </c>
      <c r="O7" s="18" t="s">
        <v>481</v>
      </c>
      <c r="P7" s="20" t="s">
        <v>481</v>
      </c>
      <c r="Q7" s="18" t="s">
        <v>481</v>
      </c>
      <c r="R7" s="20" t="s">
        <v>481</v>
      </c>
      <c r="S7" s="18" t="s">
        <v>481</v>
      </c>
      <c r="T7" s="20" t="s">
        <v>481</v>
      </c>
      <c r="U7" s="18" t="n">
        <v>466.90440908</v>
      </c>
      <c r="V7" s="20" t="n">
        <v>8.043383309999999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(137.0/B9*100)</f>
        <v/>
      </c>
      <c r="D9" s="19" t="n">
        <v>5538</v>
      </c>
      <c r="E9" s="18" t="n">
        <v>570.3962726</v>
      </c>
      <c r="F9" s="20" t="n">
        <v>4.20233744</v>
      </c>
      <c r="G9" s="18" t="n">
        <v>561.42061039</v>
      </c>
      <c r="H9" s="20" t="n">
        <v>4.089659</v>
      </c>
      <c r="I9" s="18" t="n">
        <v>564.72180389</v>
      </c>
      <c r="J9" s="20" t="n">
        <v>4.52171129</v>
      </c>
      <c r="K9" s="18" t="n">
        <v>551.23975204</v>
      </c>
      <c r="L9" s="20" t="n">
        <v>8.404222470000001</v>
      </c>
      <c r="M9" s="18" t="n">
        <v>428.37595021</v>
      </c>
      <c r="N9" s="20" t="n">
        <v>7.43283911</v>
      </c>
      <c r="O9" s="18" t="s">
        <v>481</v>
      </c>
      <c r="P9" s="20" t="s">
        <v>481</v>
      </c>
      <c r="Q9" s="18" t="n">
        <v>363.74174124</v>
      </c>
      <c r="R9" s="20" t="n">
        <v>33.3778787</v>
      </c>
      <c r="S9" s="18" t="s">
        <v>481</v>
      </c>
      <c r="T9" s="20" t="s">
        <v>481</v>
      </c>
      <c r="U9" s="18" t="n">
        <v>465.98345321</v>
      </c>
      <c r="V9" s="20" t="n">
        <v>10.33148541</v>
      </c>
    </row>
    <row r="10" spans="1:22">
      <c r="A10" s="15" t="s">
        <v>485</v>
      </c>
      <c r="B10" s="17" t="n">
        <v>13082</v>
      </c>
      <c r="C10" s="18">
        <f>(337.0/B10*100)</f>
        <v/>
      </c>
      <c r="D10" s="19" t="n">
        <v>12745</v>
      </c>
      <c r="E10" s="18" t="n">
        <v>551.73602863</v>
      </c>
      <c r="F10" s="20" t="n">
        <v>6.95020145</v>
      </c>
      <c r="G10" s="18" t="n">
        <v>535.2088614199999</v>
      </c>
      <c r="H10" s="20" t="n">
        <v>5.25296228</v>
      </c>
      <c r="I10" s="18" t="n">
        <v>545.8257521100001</v>
      </c>
      <c r="J10" s="20" t="n">
        <v>5.20125171</v>
      </c>
      <c r="K10" s="18" t="n">
        <v>544.43059415</v>
      </c>
      <c r="L10" s="20" t="n">
        <v>6.92582777</v>
      </c>
      <c r="M10" s="18" t="n">
        <v>465.45588109</v>
      </c>
      <c r="N10" s="20" t="n">
        <v>9.676067339999999</v>
      </c>
      <c r="O10" s="18" t="s">
        <v>481</v>
      </c>
      <c r="P10" s="20" t="s">
        <v>481</v>
      </c>
      <c r="Q10" s="18" t="s">
        <v>481</v>
      </c>
      <c r="R10" s="20" t="s">
        <v>481</v>
      </c>
      <c r="S10" s="18" t="s">
        <v>481</v>
      </c>
      <c r="T10" s="20" t="s">
        <v>481</v>
      </c>
      <c r="U10" s="18" t="n">
        <v>460.31975789</v>
      </c>
      <c r="V10" s="20" t="n">
        <v>16.00165128</v>
      </c>
    </row>
    <row r="11" spans="1:22">
      <c r="A11" s="15" t="s">
        <v>486</v>
      </c>
      <c r="B11" s="17" t="n">
        <v>7053</v>
      </c>
      <c r="C11" s="18">
        <f>(154.0/B11*100)</f>
        <v/>
      </c>
      <c r="D11" s="19" t="n">
        <v>6899</v>
      </c>
      <c r="E11" s="18" t="n">
        <v>436.67913456</v>
      </c>
      <c r="F11" s="20" t="n">
        <v>6.20007335</v>
      </c>
      <c r="G11" s="18" t="n">
        <v>435.99408824</v>
      </c>
      <c r="H11" s="20" t="n">
        <v>4.49348932</v>
      </c>
      <c r="I11" s="18" t="n">
        <v>443.71351509</v>
      </c>
      <c r="J11" s="20" t="n">
        <v>5.00682326</v>
      </c>
      <c r="K11" s="18" t="n">
        <v>448.87809335</v>
      </c>
      <c r="L11" s="20" t="n">
        <v>6.92038191</v>
      </c>
      <c r="M11" s="18" t="n">
        <v>398.4130612</v>
      </c>
      <c r="N11" s="20" t="n">
        <v>6.13425548</v>
      </c>
      <c r="O11" s="18" t="s">
        <v>481</v>
      </c>
      <c r="P11" s="20" t="s">
        <v>481</v>
      </c>
      <c r="Q11" s="18" t="s">
        <v>481</v>
      </c>
      <c r="R11" s="20" t="s">
        <v>481</v>
      </c>
      <c r="S11" s="18" t="s">
        <v>481</v>
      </c>
      <c r="T11" s="20" t="s">
        <v>481</v>
      </c>
      <c r="U11" s="18" t="n">
        <v>384.20013862</v>
      </c>
      <c r="V11" s="20" t="n">
        <v>11.6235188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(254.0/B23*100)</f>
        <v/>
      </c>
      <c r="D23" s="19" t="n">
        <v>11329</v>
      </c>
      <c r="E23" s="18" t="n">
        <v>491.22427314</v>
      </c>
      <c r="F23" s="20" t="n">
        <v>4.92108178</v>
      </c>
      <c r="G23" s="18" t="n">
        <v>484.31598066</v>
      </c>
      <c r="H23" s="20" t="n">
        <v>2.89062351</v>
      </c>
      <c r="I23" s="18" t="n">
        <v>488.6438231</v>
      </c>
      <c r="J23" s="20" t="n">
        <v>4.03656303</v>
      </c>
      <c r="K23" s="18" t="n">
        <v>506.33905645</v>
      </c>
      <c r="L23" s="20" t="n">
        <v>5.37504812</v>
      </c>
      <c r="M23" s="18" t="n">
        <v>451.72045622</v>
      </c>
      <c r="N23" s="20" t="n">
        <v>6.55553678</v>
      </c>
      <c r="O23" s="18" t="s">
        <v>481</v>
      </c>
      <c r="P23" s="20" t="s">
        <v>481</v>
      </c>
      <c r="Q23" s="18" t="s">
        <v>481</v>
      </c>
      <c r="R23" s="20" t="s">
        <v>481</v>
      </c>
      <c r="S23" s="18" t="s">
        <v>481</v>
      </c>
      <c r="T23" s="20" t="s">
        <v>481</v>
      </c>
      <c r="U23" s="18" t="n">
        <v>424.88634205</v>
      </c>
      <c r="V23" s="20" t="n">
        <v>14.2125963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509.15961819</v>
      </c>
      <c r="F29" s="20" t="n">
        <v>6.18815239</v>
      </c>
      <c r="G29" s="18" t="n">
        <v>502.52585401</v>
      </c>
      <c r="H29" s="20" t="n">
        <v>3.89189266</v>
      </c>
      <c r="I29" s="18" t="n">
        <v>532.37529977</v>
      </c>
      <c r="J29" s="20" t="n">
        <v>5.08151205</v>
      </c>
      <c r="K29" s="18" t="n">
        <v>551.6713515599999</v>
      </c>
      <c r="L29" s="20" t="n">
        <v>9.78273123</v>
      </c>
      <c r="M29" s="18" t="n">
        <v>516.6036689699999</v>
      </c>
      <c r="N29" s="20" t="n">
        <v>7.45309137</v>
      </c>
      <c r="O29" s="18" t="s">
        <v>481</v>
      </c>
      <c r="P29" s="20" t="s">
        <v>481</v>
      </c>
      <c r="Q29" s="18" t="n">
        <v>312.41250141</v>
      </c>
      <c r="R29" s="20" t="n">
        <v>62.61666854</v>
      </c>
      <c r="S29" s="18" t="s">
        <v>481</v>
      </c>
      <c r="T29" s="20" t="s">
        <v>481</v>
      </c>
      <c r="U29" s="18" t="n">
        <v>433.39932065</v>
      </c>
      <c r="V29" s="20" t="n">
        <v>13.25189687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488.59953981</v>
      </c>
      <c r="F32" s="20" t="n">
        <v>4.42889159</v>
      </c>
      <c r="G32" s="18" t="n">
        <v>479.55361193</v>
      </c>
      <c r="H32" s="20" t="n">
        <v>3.7799278</v>
      </c>
      <c r="I32" s="18" t="n">
        <v>493.84460856</v>
      </c>
      <c r="J32" s="20" t="n">
        <v>4.26864382</v>
      </c>
      <c r="K32" s="18" t="n">
        <v>503.02539336</v>
      </c>
      <c r="L32" s="20" t="n">
        <v>6.05220975</v>
      </c>
      <c r="M32" s="18" t="n">
        <v>380.38332696</v>
      </c>
      <c r="N32" s="20" t="n">
        <v>15.24330447</v>
      </c>
      <c r="O32" s="18" t="s">
        <v>481</v>
      </c>
      <c r="P32" s="20" t="s">
        <v>481</v>
      </c>
      <c r="Q32" s="18" t="s">
        <v>481</v>
      </c>
      <c r="R32" s="20" t="s">
        <v>481</v>
      </c>
      <c r="S32" s="18" t="s">
        <v>481</v>
      </c>
      <c r="T32" s="20" t="s">
        <v>481</v>
      </c>
      <c r="U32" s="18" t="n">
        <v>396.66510121</v>
      </c>
      <c r="V32" s="20" t="n">
        <v>17.65728732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(84.0/B34*100)</f>
        <v/>
      </c>
      <c r="D34" s="19" t="n">
        <v>6266</v>
      </c>
      <c r="E34" s="18" t="n">
        <v>452.34241216</v>
      </c>
      <c r="F34" s="20" t="n">
        <v>5.85548007</v>
      </c>
      <c r="G34" s="18" t="n">
        <v>449.00635093</v>
      </c>
      <c r="H34" s="20" t="n">
        <v>4.78359749</v>
      </c>
      <c r="I34" s="18" t="n">
        <v>465.26416949</v>
      </c>
      <c r="J34" s="20" t="n">
        <v>6.1341631</v>
      </c>
      <c r="K34" s="18" t="n">
        <v>450.44945392</v>
      </c>
      <c r="L34" s="20" t="n">
        <v>8.88754988</v>
      </c>
      <c r="M34" s="18" t="n">
        <v>401.86232339</v>
      </c>
      <c r="N34" s="20" t="n">
        <v>16.21855775</v>
      </c>
      <c r="O34" s="18" t="s">
        <v>481</v>
      </c>
      <c r="P34" s="20" t="s">
        <v>481</v>
      </c>
      <c r="Q34" s="18" t="n">
        <v>425.79595373</v>
      </c>
      <c r="R34" s="20" t="n">
        <v>68.66277131</v>
      </c>
      <c r="S34" s="18" t="s">
        <v>481</v>
      </c>
      <c r="T34" s="20" t="s">
        <v>481</v>
      </c>
      <c r="U34" s="18" t="n">
        <v>349.94724627</v>
      </c>
      <c r="V34" s="20" t="n">
        <v>11.73949967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(67.0/B36*100)</f>
        <v/>
      </c>
      <c r="D36" s="19" t="n">
        <v>6669</v>
      </c>
      <c r="E36" s="18" t="n">
        <v>488.61066517</v>
      </c>
      <c r="F36" s="20" t="n">
        <v>4.73008259</v>
      </c>
      <c r="G36" s="18" t="n">
        <v>470.49728931</v>
      </c>
      <c r="H36" s="20" t="n">
        <v>4.43450301</v>
      </c>
      <c r="I36" s="18" t="n">
        <v>470.60886797</v>
      </c>
      <c r="J36" s="20" t="n">
        <v>3.92745944</v>
      </c>
      <c r="K36" s="18" t="n">
        <v>476.45431514</v>
      </c>
      <c r="L36" s="20" t="n">
        <v>4.87410137</v>
      </c>
      <c r="M36" s="18" t="n">
        <v>456.0384197</v>
      </c>
      <c r="N36" s="20" t="n">
        <v>5.45663556</v>
      </c>
      <c r="O36" s="18" t="s">
        <v>481</v>
      </c>
      <c r="P36" s="20" t="s">
        <v>481</v>
      </c>
      <c r="Q36" s="18" t="s">
        <v>481</v>
      </c>
      <c r="R36" s="20" t="s">
        <v>481</v>
      </c>
      <c r="S36" s="18" t="s">
        <v>481</v>
      </c>
      <c r="T36" s="20" t="s">
        <v>481</v>
      </c>
      <c r="U36" s="18" t="n">
        <v>384.67771445</v>
      </c>
      <c r="V36" s="20" t="n">
        <v>10.27117115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(53.0/B41*100)</f>
        <v/>
      </c>
      <c r="D41" s="19" t="n">
        <v>5659</v>
      </c>
      <c r="E41" s="18" t="n">
        <v>501.14038737</v>
      </c>
      <c r="F41" s="20" t="n">
        <v>4.79459862</v>
      </c>
      <c r="G41" s="18" t="n">
        <v>482.25983816</v>
      </c>
      <c r="H41" s="20" t="n">
        <v>4.29855126</v>
      </c>
      <c r="I41" s="18" t="n">
        <v>500.94468299</v>
      </c>
      <c r="J41" s="20" t="n">
        <v>5.0180548</v>
      </c>
      <c r="K41" s="18" t="n">
        <v>504.57127202</v>
      </c>
      <c r="L41" s="20" t="n">
        <v>5.31188124</v>
      </c>
      <c r="M41" s="18" t="n">
        <v>438.55310798</v>
      </c>
      <c r="N41" s="20" t="n">
        <v>9.115634030000001</v>
      </c>
      <c r="O41" s="18" t="s">
        <v>481</v>
      </c>
      <c r="P41" s="20" t="s">
        <v>481</v>
      </c>
      <c r="Q41" s="18" t="n">
        <v>394.70031876</v>
      </c>
      <c r="R41" s="20" t="n">
        <v>62.09586627</v>
      </c>
      <c r="S41" s="18" t="s">
        <v>481</v>
      </c>
      <c r="T41" s="20" t="s">
        <v>481</v>
      </c>
      <c r="U41" s="18" t="n">
        <v>419.87484734</v>
      </c>
      <c r="V41" s="20" t="n">
        <v>12.0306704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(2066.0/B46*100)</f>
        <v/>
      </c>
      <c r="D46" s="19" t="n">
        <v>21075</v>
      </c>
      <c r="E46" s="18" t="n">
        <v>406.6787134</v>
      </c>
      <c r="F46" s="20" t="n">
        <v>5.38341805</v>
      </c>
      <c r="G46" s="18" t="n">
        <v>402.11763897</v>
      </c>
      <c r="H46" s="20" t="n">
        <v>5.00362074</v>
      </c>
      <c r="I46" s="18" t="n">
        <v>429.49248308</v>
      </c>
      <c r="J46" s="20" t="n">
        <v>6.12727018</v>
      </c>
      <c r="K46" s="18" t="n">
        <v>426.85026507</v>
      </c>
      <c r="L46" s="20" t="n">
        <v>6.66894161</v>
      </c>
      <c r="M46" s="18" t="n">
        <v>350.24140933</v>
      </c>
      <c r="N46" s="20" t="n">
        <v>4.9033133</v>
      </c>
      <c r="O46" s="18" t="s">
        <v>481</v>
      </c>
      <c r="P46" s="20" t="s">
        <v>481</v>
      </c>
      <c r="Q46" s="18" t="s">
        <v>481</v>
      </c>
      <c r="R46" s="20" t="s">
        <v>481</v>
      </c>
      <c r="S46" s="18" t="s">
        <v>481</v>
      </c>
      <c r="T46" s="20" t="s">
        <v>481</v>
      </c>
      <c r="U46" s="18" t="n">
        <v>371.51222797</v>
      </c>
      <c r="V46" s="20" t="n">
        <v>6.70866905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566.57467594</v>
      </c>
      <c r="F48" s="20" t="n">
        <v>7.59859721</v>
      </c>
      <c r="G48" s="18" t="n">
        <v>556.33907253</v>
      </c>
      <c r="H48" s="20" t="n">
        <v>7.26426874</v>
      </c>
      <c r="I48" s="18" t="n">
        <v>587.6390070800001</v>
      </c>
      <c r="J48" s="20" t="n">
        <v>6.44585704</v>
      </c>
      <c r="K48" s="18" t="n">
        <v>581.9248394700001</v>
      </c>
      <c r="L48" s="20" t="n">
        <v>8.549195320000001</v>
      </c>
      <c r="M48" s="18" t="n">
        <v>530.0251022899999</v>
      </c>
      <c r="N48" s="20" t="n">
        <v>9.218625360000001</v>
      </c>
      <c r="O48" s="18" t="s">
        <v>481</v>
      </c>
      <c r="P48" s="20" t="s">
        <v>481</v>
      </c>
      <c r="Q48" s="18" t="s">
        <v>481</v>
      </c>
      <c r="R48" s="20" t="s">
        <v>481</v>
      </c>
      <c r="S48" s="18" t="s">
        <v>481</v>
      </c>
      <c r="T48" s="20" t="s">
        <v>481</v>
      </c>
      <c r="U48" s="18" t="n">
        <v>451.49679557</v>
      </c>
      <c r="V48" s="20" t="n">
        <v>21.85995747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(164.0/B61*100)</f>
        <v/>
      </c>
      <c r="D61" s="19" t="n">
        <v>6361</v>
      </c>
      <c r="E61" s="18" t="n">
        <v>459.2258336</v>
      </c>
      <c r="F61" s="20" t="n">
        <v>3.0841362</v>
      </c>
      <c r="G61" s="18" t="n">
        <v>457.47624815</v>
      </c>
      <c r="H61" s="20" t="n">
        <v>3.29572309</v>
      </c>
      <c r="I61" s="18" t="n">
        <v>457.30384487</v>
      </c>
      <c r="J61" s="20" t="n">
        <v>5.17507953</v>
      </c>
      <c r="K61" s="18" t="n">
        <v>449.85523223</v>
      </c>
      <c r="L61" s="20" t="n">
        <v>7.24692072</v>
      </c>
      <c r="M61" s="18" t="n">
        <v>352.1133783</v>
      </c>
      <c r="N61" s="20" t="n">
        <v>9.36685625</v>
      </c>
      <c r="O61" s="18" t="s">
        <v>481</v>
      </c>
      <c r="P61" s="20" t="s">
        <v>481</v>
      </c>
      <c r="Q61" s="18" t="s">
        <v>481</v>
      </c>
      <c r="R61" s="20" t="s">
        <v>481</v>
      </c>
      <c r="S61" s="18" t="s">
        <v>481</v>
      </c>
      <c r="T61" s="20" t="s">
        <v>481</v>
      </c>
      <c r="U61" s="18" t="n">
        <v>366.9942886</v>
      </c>
      <c r="V61" s="20" t="n">
        <v>10.53866873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(751.0/B67*100)</f>
        <v/>
      </c>
      <c r="D67" s="19" t="n">
        <v>6220</v>
      </c>
      <c r="E67" s="18" t="n">
        <v>426.80732044</v>
      </c>
      <c r="F67" s="20" t="n">
        <v>4.73471354</v>
      </c>
      <c r="G67" s="18" t="n">
        <v>415.7995245</v>
      </c>
      <c r="H67" s="20" t="n">
        <v>3.54129486</v>
      </c>
      <c r="I67" s="18" t="n">
        <v>425.96094204</v>
      </c>
      <c r="J67" s="20" t="n">
        <v>5.07413094</v>
      </c>
      <c r="K67" s="18" t="n">
        <v>409.87042271</v>
      </c>
      <c r="L67" s="20" t="n">
        <v>6.5945057</v>
      </c>
      <c r="M67" s="18" t="n">
        <v>373.97828694</v>
      </c>
      <c r="N67" s="20" t="n">
        <v>9.74984386</v>
      </c>
      <c r="O67" s="18" t="s">
        <v>481</v>
      </c>
      <c r="P67" s="20" t="s">
        <v>481</v>
      </c>
      <c r="Q67" s="18" t="s">
        <v>481</v>
      </c>
      <c r="R67" s="20" t="s">
        <v>481</v>
      </c>
      <c r="S67" s="18" t="s">
        <v>481</v>
      </c>
      <c r="T67" s="20" t="s">
        <v>481</v>
      </c>
      <c r="U67" s="18" t="n">
        <v>341.16888312</v>
      </c>
      <c r="V67" s="20" t="n">
        <v>10.71231595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521.56209331</v>
      </c>
      <c r="F70" s="20" t="n">
        <v>4.74369505</v>
      </c>
      <c r="G70" s="18" t="n">
        <v>516.33887138</v>
      </c>
      <c r="H70" s="20" t="n">
        <v>4.12900475</v>
      </c>
      <c r="I70" s="18" t="n">
        <v>513.1323928100001</v>
      </c>
      <c r="J70" s="20" t="n">
        <v>4.92023757</v>
      </c>
      <c r="K70" s="18" t="n">
        <v>530.81549492</v>
      </c>
      <c r="L70" s="20" t="n">
        <v>5.78722196</v>
      </c>
      <c r="M70" s="18" t="n">
        <v>466.97627023</v>
      </c>
      <c r="N70" s="20" t="n">
        <v>9.217355270000001</v>
      </c>
      <c r="O70" s="18" t="s">
        <v>481</v>
      </c>
      <c r="P70" s="20" t="s">
        <v>481</v>
      </c>
      <c r="Q70" s="18" t="s">
        <v>481</v>
      </c>
      <c r="R70" s="20" t="s">
        <v>481</v>
      </c>
      <c r="S70" s="18" t="s">
        <v>481</v>
      </c>
      <c r="T70" s="20" t="s">
        <v>481</v>
      </c>
      <c r="U70" s="18" t="n">
        <v>462.56111977</v>
      </c>
      <c r="V70" s="20" t="n">
        <v>11.71241987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820</v>
      </c>
    </row>
    <row customHeight="1" ht="30" r="4" spans="1:22">
      <c r="A4" s="6" t="n"/>
      <c r="B4" s="7" t="s">
        <v>462</v>
      </c>
      <c r="C4" s="7" t="s">
        <v>463</v>
      </c>
      <c r="D4" s="8" t="s">
        <v>462</v>
      </c>
      <c r="E4" s="9" t="s">
        <v>821</v>
      </c>
      <c r="F4" s="10" t="n"/>
      <c r="G4" s="9" t="s">
        <v>822</v>
      </c>
      <c r="H4" s="10" t="n"/>
      <c r="I4" s="9" t="s">
        <v>823</v>
      </c>
      <c r="J4" s="10" t="n"/>
      <c r="K4" s="9" t="s">
        <v>824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387.60781346</v>
      </c>
      <c r="F7" s="20" t="n">
        <v>5.03963814</v>
      </c>
      <c r="G7" s="18" t="n">
        <v>466.65770297</v>
      </c>
      <c r="H7" s="20" t="n">
        <v>2.68474113</v>
      </c>
      <c r="I7" s="18" t="n">
        <v>523.18435723</v>
      </c>
      <c r="J7" s="20" t="n">
        <v>2.40624319</v>
      </c>
      <c r="K7" s="18" t="n">
        <v>559.92237181</v>
      </c>
      <c r="L7" s="20" t="n">
        <v>3.06157341</v>
      </c>
      <c r="M7" s="18" t="s">
        <v>481</v>
      </c>
      <c r="N7" s="20" t="s">
        <v>481</v>
      </c>
      <c r="O7" s="18" t="s">
        <v>481</v>
      </c>
      <c r="P7" s="20" t="s">
        <v>481</v>
      </c>
      <c r="Q7" s="18" t="s">
        <v>481</v>
      </c>
      <c r="R7" s="20" t="s">
        <v>481</v>
      </c>
      <c r="S7" s="18" t="s">
        <v>481</v>
      </c>
      <c r="T7" s="20" t="s">
        <v>481</v>
      </c>
      <c r="U7" s="18" t="n">
        <v>426.0602252</v>
      </c>
      <c r="V7" s="20" t="n">
        <v>6.53128796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(144.0/B9*100)</f>
        <v/>
      </c>
      <c r="D9" s="19" t="n">
        <v>5531</v>
      </c>
      <c r="E9" s="18" t="n">
        <v>440.02817859</v>
      </c>
      <c r="F9" s="20" t="n">
        <v>6.38695381</v>
      </c>
      <c r="G9" s="18" t="n">
        <v>515.92502399</v>
      </c>
      <c r="H9" s="20" t="n">
        <v>4.25673816</v>
      </c>
      <c r="I9" s="18" t="n">
        <v>579.8547816400001</v>
      </c>
      <c r="J9" s="20" t="n">
        <v>3.40567572</v>
      </c>
      <c r="K9" s="18" t="n">
        <v>601.58834803</v>
      </c>
      <c r="L9" s="20" t="n">
        <v>5.12810813</v>
      </c>
      <c r="M9" s="18" t="s">
        <v>481</v>
      </c>
      <c r="N9" s="20" t="s">
        <v>481</v>
      </c>
      <c r="O9" s="18" t="s">
        <v>481</v>
      </c>
      <c r="P9" s="20" t="s">
        <v>481</v>
      </c>
      <c r="Q9" s="18" t="n">
        <v>363.74174124</v>
      </c>
      <c r="R9" s="20" t="n">
        <v>33.3778787</v>
      </c>
      <c r="S9" s="18" t="s">
        <v>481</v>
      </c>
      <c r="T9" s="20" t="s">
        <v>481</v>
      </c>
      <c r="U9" s="18" t="n">
        <v>418.81750188</v>
      </c>
      <c r="V9" s="20" t="n">
        <v>8.75811058</v>
      </c>
    </row>
    <row r="10" spans="1:22">
      <c r="A10" s="15" t="s">
        <v>485</v>
      </c>
      <c r="B10" s="17" t="n">
        <v>13082</v>
      </c>
      <c r="C10" s="18">
        <f>(339.0/B10*100)</f>
        <v/>
      </c>
      <c r="D10" s="19" t="n">
        <v>12743</v>
      </c>
      <c r="E10" s="18" t="n">
        <v>447.70465351</v>
      </c>
      <c r="F10" s="20" t="n">
        <v>9.602637400000001</v>
      </c>
      <c r="G10" s="18" t="n">
        <v>489.1259919</v>
      </c>
      <c r="H10" s="20" t="n">
        <v>8.15140545</v>
      </c>
      <c r="I10" s="18" t="n">
        <v>537.11458955</v>
      </c>
      <c r="J10" s="20" t="n">
        <v>4.75125489</v>
      </c>
      <c r="K10" s="18" t="n">
        <v>579.26873338</v>
      </c>
      <c r="L10" s="20" t="n">
        <v>4.77775592</v>
      </c>
      <c r="M10" s="18" t="s">
        <v>481</v>
      </c>
      <c r="N10" s="20" t="s">
        <v>481</v>
      </c>
      <c r="O10" s="18" t="s">
        <v>481</v>
      </c>
      <c r="P10" s="20" t="s">
        <v>481</v>
      </c>
      <c r="Q10" s="18" t="s">
        <v>481</v>
      </c>
      <c r="R10" s="20" t="s">
        <v>481</v>
      </c>
      <c r="S10" s="18" t="s">
        <v>481</v>
      </c>
      <c r="T10" s="20" t="s">
        <v>481</v>
      </c>
      <c r="U10" s="18" t="n">
        <v>438.05392546</v>
      </c>
      <c r="V10" s="20" t="n">
        <v>16.58366701</v>
      </c>
    </row>
    <row r="11" spans="1:22">
      <c r="A11" s="15" t="s">
        <v>486</v>
      </c>
      <c r="B11" s="17" t="n">
        <v>7053</v>
      </c>
      <c r="C11" s="18">
        <f>(163.0/B11*100)</f>
        <v/>
      </c>
      <c r="D11" s="19" t="n">
        <v>6890</v>
      </c>
      <c r="E11" s="18" t="n">
        <v>380.99494323</v>
      </c>
      <c r="F11" s="20" t="n">
        <v>5.60795363</v>
      </c>
      <c r="G11" s="18" t="n">
        <v>413.88095136</v>
      </c>
      <c r="H11" s="20" t="n">
        <v>4.20200672</v>
      </c>
      <c r="I11" s="18" t="n">
        <v>464.52136117</v>
      </c>
      <c r="J11" s="20" t="n">
        <v>4.52570634</v>
      </c>
      <c r="K11" s="18" t="n">
        <v>485.66842032</v>
      </c>
      <c r="L11" s="20" t="n">
        <v>6.30338695</v>
      </c>
      <c r="M11" s="18" t="s">
        <v>481</v>
      </c>
      <c r="N11" s="20" t="s">
        <v>481</v>
      </c>
      <c r="O11" s="18" t="s">
        <v>481</v>
      </c>
      <c r="P11" s="20" t="s">
        <v>481</v>
      </c>
      <c r="Q11" s="18" t="s">
        <v>481</v>
      </c>
      <c r="R11" s="20" t="s">
        <v>481</v>
      </c>
      <c r="S11" s="18" t="s">
        <v>481</v>
      </c>
      <c r="T11" s="20" t="s">
        <v>481</v>
      </c>
      <c r="U11" s="18" t="n">
        <v>371.96338135</v>
      </c>
      <c r="V11" s="20" t="n">
        <v>10.46510912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(263.0/B23*100)</f>
        <v/>
      </c>
      <c r="D23" s="19" t="n">
        <v>11320</v>
      </c>
      <c r="E23" s="18" t="n">
        <v>410.47894123</v>
      </c>
      <c r="F23" s="20" t="n">
        <v>7.49175191</v>
      </c>
      <c r="G23" s="18" t="n">
        <v>450.67059694</v>
      </c>
      <c r="H23" s="20" t="n">
        <v>3.77923703</v>
      </c>
      <c r="I23" s="18" t="n">
        <v>501.08226129</v>
      </c>
      <c r="J23" s="20" t="n">
        <v>3.03337804</v>
      </c>
      <c r="K23" s="18" t="n">
        <v>516.50638542</v>
      </c>
      <c r="L23" s="20" t="n">
        <v>4.16222019</v>
      </c>
      <c r="M23" s="18" t="s">
        <v>481</v>
      </c>
      <c r="N23" s="20" t="s">
        <v>481</v>
      </c>
      <c r="O23" s="18" t="s">
        <v>481</v>
      </c>
      <c r="P23" s="20" t="s">
        <v>481</v>
      </c>
      <c r="Q23" s="18" t="s">
        <v>481</v>
      </c>
      <c r="R23" s="20" t="s">
        <v>481</v>
      </c>
      <c r="S23" s="18" t="s">
        <v>481</v>
      </c>
      <c r="T23" s="20" t="s">
        <v>481</v>
      </c>
      <c r="U23" s="18" t="n">
        <v>399.46066821</v>
      </c>
      <c r="V23" s="20" t="n">
        <v>10.09837713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401.62730519</v>
      </c>
      <c r="F29" s="20" t="n">
        <v>5.82641602</v>
      </c>
      <c r="G29" s="18" t="n">
        <v>456.79399175</v>
      </c>
      <c r="H29" s="20" t="n">
        <v>5.5799513</v>
      </c>
      <c r="I29" s="18" t="n">
        <v>543.84969535</v>
      </c>
      <c r="J29" s="20" t="n">
        <v>3.32471437</v>
      </c>
      <c r="K29" s="18" t="n">
        <v>581.67868273</v>
      </c>
      <c r="L29" s="20" t="n">
        <v>4.80887418</v>
      </c>
      <c r="M29" s="18" t="s">
        <v>481</v>
      </c>
      <c r="N29" s="20" t="s">
        <v>481</v>
      </c>
      <c r="O29" s="18" t="s">
        <v>481</v>
      </c>
      <c r="P29" s="20" t="s">
        <v>481</v>
      </c>
      <c r="Q29" s="18" t="n">
        <v>312.41250141</v>
      </c>
      <c r="R29" s="20" t="n">
        <v>62.61666854</v>
      </c>
      <c r="S29" s="18" t="s">
        <v>481</v>
      </c>
      <c r="T29" s="20" t="s">
        <v>481</v>
      </c>
      <c r="U29" s="18" t="n">
        <v>391.07790757</v>
      </c>
      <c r="V29" s="20" t="n">
        <v>14.41521427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418.72250741</v>
      </c>
      <c r="F32" s="20" t="n">
        <v>5.56932467</v>
      </c>
      <c r="G32" s="18" t="n">
        <v>457.54172704</v>
      </c>
      <c r="H32" s="20" t="n">
        <v>3.64927721</v>
      </c>
      <c r="I32" s="18" t="n">
        <v>506.20826493</v>
      </c>
      <c r="J32" s="20" t="n">
        <v>3.42423816</v>
      </c>
      <c r="K32" s="18" t="n">
        <v>534.14208478</v>
      </c>
      <c r="L32" s="20" t="n">
        <v>5.12690222</v>
      </c>
      <c r="M32" s="18" t="s">
        <v>481</v>
      </c>
      <c r="N32" s="20" t="s">
        <v>481</v>
      </c>
      <c r="O32" s="18" t="s">
        <v>481</v>
      </c>
      <c r="P32" s="20" t="s">
        <v>481</v>
      </c>
      <c r="Q32" s="18" t="s">
        <v>481</v>
      </c>
      <c r="R32" s="20" t="s">
        <v>481</v>
      </c>
      <c r="S32" s="18" t="s">
        <v>481</v>
      </c>
      <c r="T32" s="20" t="s">
        <v>481</v>
      </c>
      <c r="U32" s="18" t="n">
        <v>339.99365881</v>
      </c>
      <c r="V32" s="20" t="n">
        <v>16.76358672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(89.0/B34*100)</f>
        <v/>
      </c>
      <c r="D34" s="19" t="n">
        <v>6261</v>
      </c>
      <c r="E34" s="18" t="n">
        <v>377.40804522</v>
      </c>
      <c r="F34" s="20" t="n">
        <v>6.06427549</v>
      </c>
      <c r="G34" s="18" t="n">
        <v>424.98603982</v>
      </c>
      <c r="H34" s="20" t="n">
        <v>5.00668282</v>
      </c>
      <c r="I34" s="18" t="n">
        <v>480.008583</v>
      </c>
      <c r="J34" s="20" t="n">
        <v>4.89644132</v>
      </c>
      <c r="K34" s="18" t="n">
        <v>504.04884478</v>
      </c>
      <c r="L34" s="20" t="n">
        <v>5.12828969</v>
      </c>
      <c r="M34" s="18" t="s">
        <v>481</v>
      </c>
      <c r="N34" s="20" t="s">
        <v>481</v>
      </c>
      <c r="O34" s="18" t="s">
        <v>481</v>
      </c>
      <c r="P34" s="20" t="s">
        <v>481</v>
      </c>
      <c r="Q34" s="18" t="n">
        <v>425.79595373</v>
      </c>
      <c r="R34" s="20" t="n">
        <v>68.66277131</v>
      </c>
      <c r="S34" s="18" t="s">
        <v>481</v>
      </c>
      <c r="T34" s="20" t="s">
        <v>481</v>
      </c>
      <c r="U34" s="18" t="n">
        <v>336.29709265</v>
      </c>
      <c r="V34" s="20" t="n">
        <v>12.34320186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(71.0/B36*100)</f>
        <v/>
      </c>
      <c r="D36" s="19" t="n">
        <v>6665</v>
      </c>
      <c r="E36" s="18" t="n">
        <v>385.95749479</v>
      </c>
      <c r="F36" s="20" t="n">
        <v>8.635777940000001</v>
      </c>
      <c r="G36" s="18" t="n">
        <v>430.70800876</v>
      </c>
      <c r="H36" s="20" t="n">
        <v>4.29675176</v>
      </c>
      <c r="I36" s="18" t="n">
        <v>483.62611054</v>
      </c>
      <c r="J36" s="20" t="n">
        <v>3.25424155</v>
      </c>
      <c r="K36" s="18" t="n">
        <v>506.53311631</v>
      </c>
      <c r="L36" s="20" t="n">
        <v>4.03426205</v>
      </c>
      <c r="M36" s="18" t="s">
        <v>481</v>
      </c>
      <c r="N36" s="20" t="s">
        <v>481</v>
      </c>
      <c r="O36" s="18" t="s">
        <v>481</v>
      </c>
      <c r="P36" s="20" t="s">
        <v>481</v>
      </c>
      <c r="Q36" s="18" t="s">
        <v>481</v>
      </c>
      <c r="R36" s="20" t="s">
        <v>481</v>
      </c>
      <c r="S36" s="18" t="s">
        <v>481</v>
      </c>
      <c r="T36" s="20" t="s">
        <v>481</v>
      </c>
      <c r="U36" s="18" t="n">
        <v>359.24966141</v>
      </c>
      <c r="V36" s="20" t="n">
        <v>10.86940804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(55.0/B41*100)</f>
        <v/>
      </c>
      <c r="D41" s="19" t="n">
        <v>5657</v>
      </c>
      <c r="E41" s="18" t="n">
        <v>433.73858056</v>
      </c>
      <c r="F41" s="20" t="n">
        <v>4.8740822</v>
      </c>
      <c r="G41" s="18" t="n">
        <v>468.83653906</v>
      </c>
      <c r="H41" s="20" t="n">
        <v>4.48361531</v>
      </c>
      <c r="I41" s="18" t="n">
        <v>519.85129623</v>
      </c>
      <c r="J41" s="20" t="n">
        <v>4.16065207</v>
      </c>
      <c r="K41" s="18" t="n">
        <v>528.84350755</v>
      </c>
      <c r="L41" s="20" t="n">
        <v>5.29123276</v>
      </c>
      <c r="M41" s="18" t="s">
        <v>481</v>
      </c>
      <c r="N41" s="20" t="s">
        <v>481</v>
      </c>
      <c r="O41" s="18" t="s">
        <v>481</v>
      </c>
      <c r="P41" s="20" t="s">
        <v>481</v>
      </c>
      <c r="Q41" s="18" t="n">
        <v>394.70031876</v>
      </c>
      <c r="R41" s="20" t="n">
        <v>62.09586627</v>
      </c>
      <c r="S41" s="18" t="s">
        <v>481</v>
      </c>
      <c r="T41" s="20" t="s">
        <v>481</v>
      </c>
      <c r="U41" s="18" t="n">
        <v>364.75469286</v>
      </c>
      <c r="V41" s="20" t="n">
        <v>14.31444906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(2121.0/B46*100)</f>
        <v/>
      </c>
      <c r="D46" s="19" t="n">
        <v>21020</v>
      </c>
      <c r="E46" s="18" t="n">
        <v>316.40766271</v>
      </c>
      <c r="F46" s="20" t="n">
        <v>5.8944791</v>
      </c>
      <c r="G46" s="18" t="n">
        <v>381.50486404</v>
      </c>
      <c r="H46" s="20" t="n">
        <v>4.5206263</v>
      </c>
      <c r="I46" s="18" t="n">
        <v>438.07497194</v>
      </c>
      <c r="J46" s="20" t="n">
        <v>4.81652115</v>
      </c>
      <c r="K46" s="18" t="n">
        <v>453.80970493</v>
      </c>
      <c r="L46" s="20" t="n">
        <v>7.7537284</v>
      </c>
      <c r="M46" s="18" t="s">
        <v>481</v>
      </c>
      <c r="N46" s="20" t="s">
        <v>481</v>
      </c>
      <c r="O46" s="18" t="s">
        <v>481</v>
      </c>
      <c r="P46" s="20" t="s">
        <v>481</v>
      </c>
      <c r="Q46" s="18" t="s">
        <v>481</v>
      </c>
      <c r="R46" s="20" t="s">
        <v>481</v>
      </c>
      <c r="S46" s="18" t="s">
        <v>481</v>
      </c>
      <c r="T46" s="20" t="s">
        <v>481</v>
      </c>
      <c r="U46" s="18" t="n">
        <v>360.63820262</v>
      </c>
      <c r="V46" s="20" t="n">
        <v>5.52443421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463.68860289</v>
      </c>
      <c r="F48" s="20" t="n">
        <v>8.04566599</v>
      </c>
      <c r="G48" s="18" t="n">
        <v>497.91870047</v>
      </c>
      <c r="H48" s="20" t="n">
        <v>6.49785978</v>
      </c>
      <c r="I48" s="18" t="n">
        <v>582.93869955</v>
      </c>
      <c r="J48" s="20" t="n">
        <v>5.81993094</v>
      </c>
      <c r="K48" s="18" t="n">
        <v>627.63351673</v>
      </c>
      <c r="L48" s="20" t="n">
        <v>7.50604862</v>
      </c>
      <c r="M48" s="18" t="s">
        <v>481</v>
      </c>
      <c r="N48" s="20" t="s">
        <v>481</v>
      </c>
      <c r="O48" s="18" t="s">
        <v>481</v>
      </c>
      <c r="P48" s="20" t="s">
        <v>481</v>
      </c>
      <c r="Q48" s="18" t="s">
        <v>481</v>
      </c>
      <c r="R48" s="20" t="s">
        <v>481</v>
      </c>
      <c r="S48" s="18" t="s">
        <v>481</v>
      </c>
      <c r="T48" s="20" t="s">
        <v>481</v>
      </c>
      <c r="U48" s="18" t="n">
        <v>498.65899276</v>
      </c>
      <c r="V48" s="20" t="n">
        <v>39.81314514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(166.0/B61*100)</f>
        <v/>
      </c>
      <c r="D61" s="19" t="n">
        <v>6359</v>
      </c>
      <c r="E61" s="18" t="n">
        <v>376.88051668</v>
      </c>
      <c r="F61" s="20" t="n">
        <v>4.98522809</v>
      </c>
      <c r="G61" s="18" t="n">
        <v>432.45853161</v>
      </c>
      <c r="H61" s="20" t="n">
        <v>4.2259358</v>
      </c>
      <c r="I61" s="18" t="n">
        <v>464.30043819</v>
      </c>
      <c r="J61" s="20" t="n">
        <v>3.25048312</v>
      </c>
      <c r="K61" s="18" t="n">
        <v>489.67705536</v>
      </c>
      <c r="L61" s="20" t="n">
        <v>4.69709524</v>
      </c>
      <c r="M61" s="18" t="s">
        <v>481</v>
      </c>
      <c r="N61" s="20" t="s">
        <v>481</v>
      </c>
      <c r="O61" s="18" t="s">
        <v>481</v>
      </c>
      <c r="P61" s="20" t="s">
        <v>481</v>
      </c>
      <c r="Q61" s="18" t="s">
        <v>481</v>
      </c>
      <c r="R61" s="20" t="s">
        <v>481</v>
      </c>
      <c r="S61" s="18" t="s">
        <v>481</v>
      </c>
      <c r="T61" s="20" t="s">
        <v>481</v>
      </c>
      <c r="U61" s="18" t="n">
        <v>335.5454385</v>
      </c>
      <c r="V61" s="20" t="n">
        <v>10.89350359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(820.0/B67*100)</f>
        <v/>
      </c>
      <c r="D67" s="19" t="n">
        <v>6151</v>
      </c>
      <c r="E67" s="18" t="n">
        <v>327.03694855</v>
      </c>
      <c r="F67" s="20" t="n">
        <v>5.86782575</v>
      </c>
      <c r="G67" s="18" t="n">
        <v>398.56123424</v>
      </c>
      <c r="H67" s="20" t="n">
        <v>3.84283984</v>
      </c>
      <c r="I67" s="18" t="n">
        <v>439.97435936</v>
      </c>
      <c r="J67" s="20" t="n">
        <v>3.59379548</v>
      </c>
      <c r="K67" s="18" t="n">
        <v>442.60430137</v>
      </c>
      <c r="L67" s="20" t="n">
        <v>5.64982774</v>
      </c>
      <c r="M67" s="18" t="s">
        <v>481</v>
      </c>
      <c r="N67" s="20" t="s">
        <v>481</v>
      </c>
      <c r="O67" s="18" t="s">
        <v>481</v>
      </c>
      <c r="P67" s="20" t="s">
        <v>481</v>
      </c>
      <c r="Q67" s="18" t="s">
        <v>481</v>
      </c>
      <c r="R67" s="20" t="s">
        <v>481</v>
      </c>
      <c r="S67" s="18" t="s">
        <v>481</v>
      </c>
      <c r="T67" s="20" t="s">
        <v>481</v>
      </c>
      <c r="U67" s="18" t="n">
        <v>322.0297422</v>
      </c>
      <c r="V67" s="20" t="n">
        <v>11.0895898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470.24975424</v>
      </c>
      <c r="F70" s="20" t="n">
        <v>5.81906793</v>
      </c>
      <c r="G70" s="18" t="n">
        <v>498.20608766</v>
      </c>
      <c r="H70" s="20" t="n">
        <v>3.65179781</v>
      </c>
      <c r="I70" s="18" t="n">
        <v>529.21543176</v>
      </c>
      <c r="J70" s="20" t="n">
        <v>3.10239586</v>
      </c>
      <c r="K70" s="18" t="n">
        <v>551.25827941</v>
      </c>
      <c r="L70" s="20" t="n">
        <v>4.70707765</v>
      </c>
      <c r="M70" s="18" t="s">
        <v>481</v>
      </c>
      <c r="N70" s="20" t="s">
        <v>481</v>
      </c>
      <c r="O70" s="18" t="s">
        <v>481</v>
      </c>
      <c r="P70" s="20" t="s">
        <v>481</v>
      </c>
      <c r="Q70" s="18" t="s">
        <v>481</v>
      </c>
      <c r="R70" s="20" t="s">
        <v>481</v>
      </c>
      <c r="S70" s="18" t="s">
        <v>481</v>
      </c>
      <c r="T70" s="20" t="s">
        <v>481</v>
      </c>
      <c r="U70" s="18" t="n">
        <v>438.35948696</v>
      </c>
      <c r="V70" s="20" t="n">
        <v>9.199637579999999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825</v>
      </c>
    </row>
    <row customHeight="1" ht="30" r="4" spans="1:22">
      <c r="A4" s="6" t="n"/>
      <c r="B4" s="7" t="s">
        <v>462</v>
      </c>
      <c r="C4" s="7" t="s">
        <v>463</v>
      </c>
      <c r="D4" s="8" t="s">
        <v>462</v>
      </c>
      <c r="E4" s="9" t="s">
        <v>821</v>
      </c>
      <c r="F4" s="10" t="n"/>
      <c r="G4" s="9" t="s">
        <v>822</v>
      </c>
      <c r="H4" s="10" t="n"/>
      <c r="I4" s="9" t="s">
        <v>823</v>
      </c>
      <c r="J4" s="10" t="n"/>
      <c r="K4" s="9" t="s">
        <v>824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471.93056758</v>
      </c>
      <c r="F7" s="20" t="n">
        <v>3.42035835</v>
      </c>
      <c r="G7" s="18" t="n">
        <v>501.38647609</v>
      </c>
      <c r="H7" s="20" t="n">
        <v>2.28010943</v>
      </c>
      <c r="I7" s="18" t="n">
        <v>526.61235842</v>
      </c>
      <c r="J7" s="20" t="n">
        <v>3.01681063</v>
      </c>
      <c r="K7" s="18" t="n">
        <v>549.12469441</v>
      </c>
      <c r="L7" s="20" t="n">
        <v>3.99697847</v>
      </c>
      <c r="M7" s="18" t="s">
        <v>481</v>
      </c>
      <c r="N7" s="20" t="s">
        <v>481</v>
      </c>
      <c r="O7" s="18" t="s">
        <v>481</v>
      </c>
      <c r="P7" s="20" t="s">
        <v>481</v>
      </c>
      <c r="Q7" s="18" t="s">
        <v>481</v>
      </c>
      <c r="R7" s="20" t="s">
        <v>481</v>
      </c>
      <c r="S7" s="18" t="s">
        <v>481</v>
      </c>
      <c r="T7" s="20" t="s">
        <v>481</v>
      </c>
      <c r="U7" s="18" t="n">
        <v>422.22200045</v>
      </c>
      <c r="V7" s="20" t="n">
        <v>6.45560418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(144.0/B9*100)</f>
        <v/>
      </c>
      <c r="D9" s="19" t="n">
        <v>5531</v>
      </c>
      <c r="E9" s="18" t="n">
        <v>542.19574906</v>
      </c>
      <c r="F9" s="20" t="n">
        <v>3.37407937</v>
      </c>
      <c r="G9" s="18" t="n">
        <v>564.44786286</v>
      </c>
      <c r="H9" s="20" t="n">
        <v>3.85511991</v>
      </c>
      <c r="I9" s="18" t="n">
        <v>588.43822578</v>
      </c>
      <c r="J9" s="20" t="n">
        <v>6.98642128</v>
      </c>
      <c r="K9" s="18" t="n">
        <v>564.17255965</v>
      </c>
      <c r="L9" s="20" t="n">
        <v>11.15070265</v>
      </c>
      <c r="M9" s="18" t="s">
        <v>481</v>
      </c>
      <c r="N9" s="20" t="s">
        <v>481</v>
      </c>
      <c r="O9" s="18" t="s">
        <v>481</v>
      </c>
      <c r="P9" s="20" t="s">
        <v>481</v>
      </c>
      <c r="Q9" s="18" t="n">
        <v>363.74174124</v>
      </c>
      <c r="R9" s="20" t="n">
        <v>33.3778787</v>
      </c>
      <c r="S9" s="18" t="s">
        <v>481</v>
      </c>
      <c r="T9" s="20" t="s">
        <v>481</v>
      </c>
      <c r="U9" s="18" t="n">
        <v>418.33619443</v>
      </c>
      <c r="V9" s="20" t="n">
        <v>8.89831996</v>
      </c>
    </row>
    <row r="10" spans="1:22">
      <c r="A10" s="15" t="s">
        <v>485</v>
      </c>
      <c r="B10" s="17" t="n">
        <v>13082</v>
      </c>
      <c r="C10" s="18">
        <f>(339.0/B10*100)</f>
        <v/>
      </c>
      <c r="D10" s="19" t="n">
        <v>12743</v>
      </c>
      <c r="E10" s="18" t="n">
        <v>496.4203364</v>
      </c>
      <c r="F10" s="20" t="n">
        <v>7.67592889</v>
      </c>
      <c r="G10" s="18" t="n">
        <v>527.11659217</v>
      </c>
      <c r="H10" s="20" t="n">
        <v>5.89778738</v>
      </c>
      <c r="I10" s="18" t="n">
        <v>541.82750643</v>
      </c>
      <c r="J10" s="20" t="n">
        <v>4.50817637</v>
      </c>
      <c r="K10" s="18" t="n">
        <v>573.65303679</v>
      </c>
      <c r="L10" s="20" t="n">
        <v>6.24161356</v>
      </c>
      <c r="M10" s="18" t="s">
        <v>481</v>
      </c>
      <c r="N10" s="20" t="s">
        <v>481</v>
      </c>
      <c r="O10" s="18" t="s">
        <v>481</v>
      </c>
      <c r="P10" s="20" t="s">
        <v>481</v>
      </c>
      <c r="Q10" s="18" t="s">
        <v>481</v>
      </c>
      <c r="R10" s="20" t="s">
        <v>481</v>
      </c>
      <c r="S10" s="18" t="s">
        <v>481</v>
      </c>
      <c r="T10" s="20" t="s">
        <v>481</v>
      </c>
      <c r="U10" s="18" t="n">
        <v>433.70044747</v>
      </c>
      <c r="V10" s="20" t="n">
        <v>15.28154375</v>
      </c>
    </row>
    <row r="11" spans="1:22">
      <c r="A11" s="15" t="s">
        <v>486</v>
      </c>
      <c r="B11" s="17" t="n">
        <v>7053</v>
      </c>
      <c r="C11" s="18">
        <f>(163.0/B11*100)</f>
        <v/>
      </c>
      <c r="D11" s="19" t="n">
        <v>6890</v>
      </c>
      <c r="E11" s="18" t="n">
        <v>417.37219998</v>
      </c>
      <c r="F11" s="20" t="n">
        <v>4.84295475</v>
      </c>
      <c r="G11" s="18" t="n">
        <v>441.23171094</v>
      </c>
      <c r="H11" s="20" t="n">
        <v>4.68995798</v>
      </c>
      <c r="I11" s="18" t="n">
        <v>451.36899596</v>
      </c>
      <c r="J11" s="20" t="n">
        <v>5.63672296</v>
      </c>
      <c r="K11" s="18" t="n">
        <v>474.20904995</v>
      </c>
      <c r="L11" s="20" t="n">
        <v>8.256958129999999</v>
      </c>
      <c r="M11" s="18" t="s">
        <v>481</v>
      </c>
      <c r="N11" s="20" t="s">
        <v>481</v>
      </c>
      <c r="O11" s="18" t="s">
        <v>481</v>
      </c>
      <c r="P11" s="20" t="s">
        <v>481</v>
      </c>
      <c r="Q11" s="18" t="s">
        <v>481</v>
      </c>
      <c r="R11" s="20" t="s">
        <v>481</v>
      </c>
      <c r="S11" s="18" t="s">
        <v>481</v>
      </c>
      <c r="T11" s="20" t="s">
        <v>481</v>
      </c>
      <c r="U11" s="18" t="n">
        <v>368.82051257</v>
      </c>
      <c r="V11" s="20" t="n">
        <v>10.07074544</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(263.0/B23*100)</f>
        <v/>
      </c>
      <c r="D23" s="19" t="n">
        <v>11320</v>
      </c>
      <c r="E23" s="18" t="n">
        <v>441.81916483</v>
      </c>
      <c r="F23" s="20" t="n">
        <v>5.19685499</v>
      </c>
      <c r="G23" s="18" t="n">
        <v>479.2968532</v>
      </c>
      <c r="H23" s="20" t="n">
        <v>3.62497523</v>
      </c>
      <c r="I23" s="18" t="n">
        <v>502.48590813</v>
      </c>
      <c r="J23" s="20" t="n">
        <v>3.36011873</v>
      </c>
      <c r="K23" s="18" t="n">
        <v>504.75902832</v>
      </c>
      <c r="L23" s="20" t="n">
        <v>5.1519166</v>
      </c>
      <c r="M23" s="18" t="s">
        <v>481</v>
      </c>
      <c r="N23" s="20" t="s">
        <v>481</v>
      </c>
      <c r="O23" s="18" t="s">
        <v>481</v>
      </c>
      <c r="P23" s="20" t="s">
        <v>481</v>
      </c>
      <c r="Q23" s="18" t="s">
        <v>481</v>
      </c>
      <c r="R23" s="20" t="s">
        <v>481</v>
      </c>
      <c r="S23" s="18" t="s">
        <v>481</v>
      </c>
      <c r="T23" s="20" t="s">
        <v>481</v>
      </c>
      <c r="U23" s="18" t="n">
        <v>404.59592234</v>
      </c>
      <c r="V23" s="20" t="n">
        <v>9.91018292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498.03028966</v>
      </c>
      <c r="F29" s="20" t="n">
        <v>4.08604276</v>
      </c>
      <c r="G29" s="18" t="n">
        <v>525.37447707</v>
      </c>
      <c r="H29" s="20" t="n">
        <v>3.96935819</v>
      </c>
      <c r="I29" s="18" t="n">
        <v>550.50923416</v>
      </c>
      <c r="J29" s="20" t="n">
        <v>6.65043532</v>
      </c>
      <c r="K29" s="18" t="n">
        <v>568.35092637</v>
      </c>
      <c r="L29" s="20" t="n">
        <v>11.00129247</v>
      </c>
      <c r="M29" s="18" t="s">
        <v>481</v>
      </c>
      <c r="N29" s="20" t="s">
        <v>481</v>
      </c>
      <c r="O29" s="18" t="s">
        <v>481</v>
      </c>
      <c r="P29" s="20" t="s">
        <v>481</v>
      </c>
      <c r="Q29" s="18" t="n">
        <v>312.41250141</v>
      </c>
      <c r="R29" s="20" t="n">
        <v>62.61666854</v>
      </c>
      <c r="S29" s="18" t="s">
        <v>481</v>
      </c>
      <c r="T29" s="20" t="s">
        <v>481</v>
      </c>
      <c r="U29" s="18" t="n">
        <v>382.42926467</v>
      </c>
      <c r="V29" s="20" t="n">
        <v>13.54633386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452.89680393</v>
      </c>
      <c r="F32" s="20" t="n">
        <v>4.82031145</v>
      </c>
      <c r="G32" s="18" t="n">
        <v>474.21705499</v>
      </c>
      <c r="H32" s="20" t="n">
        <v>3.65897874</v>
      </c>
      <c r="I32" s="18" t="n">
        <v>508.34707286</v>
      </c>
      <c r="J32" s="20" t="n">
        <v>3.57670112</v>
      </c>
      <c r="K32" s="18" t="n">
        <v>511.84373648</v>
      </c>
      <c r="L32" s="20" t="n">
        <v>6.19876575</v>
      </c>
      <c r="M32" s="18" t="s">
        <v>481</v>
      </c>
      <c r="N32" s="20" t="s">
        <v>481</v>
      </c>
      <c r="O32" s="18" t="s">
        <v>481</v>
      </c>
      <c r="P32" s="20" t="s">
        <v>481</v>
      </c>
      <c r="Q32" s="18" t="s">
        <v>481</v>
      </c>
      <c r="R32" s="20" t="s">
        <v>481</v>
      </c>
      <c r="S32" s="18" t="s">
        <v>481</v>
      </c>
      <c r="T32" s="20" t="s">
        <v>481</v>
      </c>
      <c r="U32" s="18" t="n">
        <v>336.35139258</v>
      </c>
      <c r="V32" s="20" t="n">
        <v>15.30357187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(89.0/B34*100)</f>
        <v/>
      </c>
      <c r="D34" s="19" t="n">
        <v>6261</v>
      </c>
      <c r="E34" s="18" t="n">
        <v>446.96371767</v>
      </c>
      <c r="F34" s="20" t="n">
        <v>4.32324727</v>
      </c>
      <c r="G34" s="18" t="n">
        <v>447.04110112</v>
      </c>
      <c r="H34" s="20" t="n">
        <v>5.08748732</v>
      </c>
      <c r="I34" s="18" t="n">
        <v>469.75167242</v>
      </c>
      <c r="J34" s="20" t="n">
        <v>6.23723278</v>
      </c>
      <c r="K34" s="18" t="n">
        <v>482.21446831</v>
      </c>
      <c r="L34" s="20" t="n">
        <v>9.41243407</v>
      </c>
      <c r="M34" s="18" t="s">
        <v>481</v>
      </c>
      <c r="N34" s="20" t="s">
        <v>481</v>
      </c>
      <c r="O34" s="18" t="s">
        <v>481</v>
      </c>
      <c r="P34" s="20" t="s">
        <v>481</v>
      </c>
      <c r="Q34" s="18" t="n">
        <v>425.79595373</v>
      </c>
      <c r="R34" s="20" t="n">
        <v>68.66277131</v>
      </c>
      <c r="S34" s="18" t="s">
        <v>481</v>
      </c>
      <c r="T34" s="20" t="s">
        <v>481</v>
      </c>
      <c r="U34" s="18" t="n">
        <v>340.20568581</v>
      </c>
      <c r="V34" s="20" t="n">
        <v>10.94091651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(71.0/B36*100)</f>
        <v/>
      </c>
      <c r="D36" s="19" t="n">
        <v>6665</v>
      </c>
      <c r="E36" s="18" t="n">
        <v>438.2264453</v>
      </c>
      <c r="F36" s="20" t="n">
        <v>3.86535486</v>
      </c>
      <c r="G36" s="18" t="n">
        <v>464.77596753</v>
      </c>
      <c r="H36" s="20" t="n">
        <v>3.89850138</v>
      </c>
      <c r="I36" s="18" t="n">
        <v>494.50502271</v>
      </c>
      <c r="J36" s="20" t="n">
        <v>4.79533092</v>
      </c>
      <c r="K36" s="18" t="n">
        <v>504.63411306</v>
      </c>
      <c r="L36" s="20" t="n">
        <v>6.75444856</v>
      </c>
      <c r="M36" s="18" t="s">
        <v>481</v>
      </c>
      <c r="N36" s="20" t="s">
        <v>481</v>
      </c>
      <c r="O36" s="18" t="s">
        <v>481</v>
      </c>
      <c r="P36" s="20" t="s">
        <v>481</v>
      </c>
      <c r="Q36" s="18" t="s">
        <v>481</v>
      </c>
      <c r="R36" s="20" t="s">
        <v>481</v>
      </c>
      <c r="S36" s="18" t="s">
        <v>481</v>
      </c>
      <c r="T36" s="20" t="s">
        <v>481</v>
      </c>
      <c r="U36" s="18" t="n">
        <v>360.6193967</v>
      </c>
      <c r="V36" s="20" t="n">
        <v>9.78927328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(55.0/B41*100)</f>
        <v/>
      </c>
      <c r="D41" s="19" t="n">
        <v>5657</v>
      </c>
      <c r="E41" s="18" t="n">
        <v>453.48106009</v>
      </c>
      <c r="F41" s="20" t="n">
        <v>4.67789498</v>
      </c>
      <c r="G41" s="18" t="n">
        <v>482.10270282</v>
      </c>
      <c r="H41" s="20" t="n">
        <v>3.67302284</v>
      </c>
      <c r="I41" s="18" t="n">
        <v>514.6239874300001</v>
      </c>
      <c r="J41" s="20" t="n">
        <v>4.82440471</v>
      </c>
      <c r="K41" s="18" t="n">
        <v>519.71759048</v>
      </c>
      <c r="L41" s="20" t="n">
        <v>6.54295685</v>
      </c>
      <c r="M41" s="18" t="s">
        <v>481</v>
      </c>
      <c r="N41" s="20" t="s">
        <v>481</v>
      </c>
      <c r="O41" s="18" t="s">
        <v>481</v>
      </c>
      <c r="P41" s="20" t="s">
        <v>481</v>
      </c>
      <c r="Q41" s="18" t="n">
        <v>394.70031876</v>
      </c>
      <c r="R41" s="20" t="n">
        <v>62.09586627</v>
      </c>
      <c r="S41" s="18" t="s">
        <v>481</v>
      </c>
      <c r="T41" s="20" t="s">
        <v>481</v>
      </c>
      <c r="U41" s="18" t="n">
        <v>362.33203054</v>
      </c>
      <c r="V41" s="20" t="n">
        <v>12.73810161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(2121.0/B46*100)</f>
        <v/>
      </c>
      <c r="D46" s="19" t="n">
        <v>21020</v>
      </c>
      <c r="E46" s="18" t="n">
        <v>378.67638156</v>
      </c>
      <c r="F46" s="20" t="n">
        <v>4.51690159</v>
      </c>
      <c r="G46" s="18" t="n">
        <v>411.38934812</v>
      </c>
      <c r="H46" s="20" t="n">
        <v>4.58484274</v>
      </c>
      <c r="I46" s="18" t="n">
        <v>427.38468631</v>
      </c>
      <c r="J46" s="20" t="n">
        <v>5.79876161</v>
      </c>
      <c r="K46" s="18" t="n">
        <v>429.35946013</v>
      </c>
      <c r="L46" s="20" t="n">
        <v>10.37246848</v>
      </c>
      <c r="M46" s="18" t="s">
        <v>481</v>
      </c>
      <c r="N46" s="20" t="s">
        <v>481</v>
      </c>
      <c r="O46" s="18" t="s">
        <v>481</v>
      </c>
      <c r="P46" s="20" t="s">
        <v>481</v>
      </c>
      <c r="Q46" s="18" t="s">
        <v>481</v>
      </c>
      <c r="R46" s="20" t="s">
        <v>481</v>
      </c>
      <c r="S46" s="18" t="s">
        <v>481</v>
      </c>
      <c r="T46" s="20" t="s">
        <v>481</v>
      </c>
      <c r="U46" s="18" t="n">
        <v>359.94346434</v>
      </c>
      <c r="V46" s="20" t="n">
        <v>5.23680941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527.0957124400001</v>
      </c>
      <c r="F48" s="20" t="n">
        <v>6.25088445</v>
      </c>
      <c r="G48" s="18" t="n">
        <v>580.66039497</v>
      </c>
      <c r="H48" s="20" t="n">
        <v>7.17346622</v>
      </c>
      <c r="I48" s="18" t="n">
        <v>574.8995971099999</v>
      </c>
      <c r="J48" s="20" t="n">
        <v>6.4157718</v>
      </c>
      <c r="K48" s="18" t="n">
        <v>567.6697878700001</v>
      </c>
      <c r="L48" s="20" t="n">
        <v>11.32864947</v>
      </c>
      <c r="M48" s="18" t="s">
        <v>481</v>
      </c>
      <c r="N48" s="20" t="s">
        <v>481</v>
      </c>
      <c r="O48" s="18" t="s">
        <v>481</v>
      </c>
      <c r="P48" s="20" t="s">
        <v>481</v>
      </c>
      <c r="Q48" s="18" t="s">
        <v>481</v>
      </c>
      <c r="R48" s="20" t="s">
        <v>481</v>
      </c>
      <c r="S48" s="18" t="s">
        <v>481</v>
      </c>
      <c r="T48" s="20" t="s">
        <v>481</v>
      </c>
      <c r="U48" s="18" t="n">
        <v>488.59101491</v>
      </c>
      <c r="V48" s="20" t="n">
        <v>31.28073916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(166.0/B61*100)</f>
        <v/>
      </c>
      <c r="D61" s="19" t="n">
        <v>6359</v>
      </c>
      <c r="E61" s="18" t="n">
        <v>397.90651668</v>
      </c>
      <c r="F61" s="20" t="n">
        <v>5.66869333</v>
      </c>
      <c r="G61" s="18" t="n">
        <v>434.67461742</v>
      </c>
      <c r="H61" s="20" t="n">
        <v>3.98803684</v>
      </c>
      <c r="I61" s="18" t="n">
        <v>468.59205813</v>
      </c>
      <c r="J61" s="20" t="n">
        <v>3.97301321</v>
      </c>
      <c r="K61" s="18" t="n">
        <v>476.22656027</v>
      </c>
      <c r="L61" s="20" t="n">
        <v>3.92070682</v>
      </c>
      <c r="M61" s="18" t="s">
        <v>481</v>
      </c>
      <c r="N61" s="20" t="s">
        <v>481</v>
      </c>
      <c r="O61" s="18" t="s">
        <v>481</v>
      </c>
      <c r="P61" s="20" t="s">
        <v>481</v>
      </c>
      <c r="Q61" s="18" t="s">
        <v>481</v>
      </c>
      <c r="R61" s="20" t="s">
        <v>481</v>
      </c>
      <c r="S61" s="18" t="s">
        <v>481</v>
      </c>
      <c r="T61" s="20" t="s">
        <v>481</v>
      </c>
      <c r="U61" s="18" t="n">
        <v>337.08154719</v>
      </c>
      <c r="V61" s="20" t="n">
        <v>10.98971818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(820.0/B67*100)</f>
        <v/>
      </c>
      <c r="D67" s="19" t="n">
        <v>6151</v>
      </c>
      <c r="E67" s="18" t="n">
        <v>371.90532906</v>
      </c>
      <c r="F67" s="20" t="n">
        <v>4.1522433</v>
      </c>
      <c r="G67" s="18" t="n">
        <v>410.507351</v>
      </c>
      <c r="H67" s="20" t="n">
        <v>3.51776985</v>
      </c>
      <c r="I67" s="18" t="n">
        <v>440.15488695</v>
      </c>
      <c r="J67" s="20" t="n">
        <v>4.37956082</v>
      </c>
      <c r="K67" s="18" t="n">
        <v>446.53018942</v>
      </c>
      <c r="L67" s="20" t="n">
        <v>6.40956198</v>
      </c>
      <c r="M67" s="18" t="s">
        <v>481</v>
      </c>
      <c r="N67" s="20" t="s">
        <v>481</v>
      </c>
      <c r="O67" s="18" t="s">
        <v>481</v>
      </c>
      <c r="P67" s="20" t="s">
        <v>481</v>
      </c>
      <c r="Q67" s="18" t="s">
        <v>481</v>
      </c>
      <c r="R67" s="20" t="s">
        <v>481</v>
      </c>
      <c r="S67" s="18" t="s">
        <v>481</v>
      </c>
      <c r="T67" s="20" t="s">
        <v>481</v>
      </c>
      <c r="U67" s="18" t="n">
        <v>328.34990822</v>
      </c>
      <c r="V67" s="20" t="n">
        <v>10.19241925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470.44811229</v>
      </c>
      <c r="F70" s="20" t="n">
        <v>5.66962571</v>
      </c>
      <c r="G70" s="18" t="n">
        <v>504.28145406</v>
      </c>
      <c r="H70" s="20" t="n">
        <v>3.5594323</v>
      </c>
      <c r="I70" s="18" t="n">
        <v>527.77635062</v>
      </c>
      <c r="J70" s="20" t="n">
        <v>3.80072082</v>
      </c>
      <c r="K70" s="18" t="n">
        <v>544.57451227</v>
      </c>
      <c r="L70" s="20" t="n">
        <v>4.54117564</v>
      </c>
      <c r="M70" s="18" t="s">
        <v>481</v>
      </c>
      <c r="N70" s="20" t="s">
        <v>481</v>
      </c>
      <c r="O70" s="18" t="s">
        <v>481</v>
      </c>
      <c r="P70" s="20" t="s">
        <v>481</v>
      </c>
      <c r="Q70" s="18" t="s">
        <v>481</v>
      </c>
      <c r="R70" s="20" t="s">
        <v>481</v>
      </c>
      <c r="S70" s="18" t="s">
        <v>481</v>
      </c>
      <c r="T70" s="20" t="s">
        <v>481</v>
      </c>
      <c r="U70" s="18" t="n">
        <v>440.285256</v>
      </c>
      <c r="V70" s="20" t="n">
        <v>8.21108531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826</v>
      </c>
    </row>
    <row customHeight="1" ht="30" r="4" spans="1:22">
      <c r="A4" s="6" t="n"/>
      <c r="B4" s="7" t="s">
        <v>462</v>
      </c>
      <c r="C4" s="7" t="s">
        <v>463</v>
      </c>
      <c r="D4" s="8" t="s">
        <v>462</v>
      </c>
      <c r="E4" s="9" t="s">
        <v>821</v>
      </c>
      <c r="F4" s="10" t="n"/>
      <c r="G4" s="9" t="s">
        <v>822</v>
      </c>
      <c r="H4" s="10" t="n"/>
      <c r="I4" s="9" t="s">
        <v>823</v>
      </c>
      <c r="J4" s="10" t="n"/>
      <c r="K4" s="9" t="s">
        <v>824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447.95156267</v>
      </c>
      <c r="F7" s="20" t="n">
        <v>6.14173098</v>
      </c>
      <c r="G7" s="18" t="n">
        <v>512.45737308</v>
      </c>
      <c r="H7" s="20" t="n">
        <v>2.1641155</v>
      </c>
      <c r="I7" s="18" t="n">
        <v>517.62416712</v>
      </c>
      <c r="J7" s="20" t="n">
        <v>2.6319264</v>
      </c>
      <c r="K7" s="18" t="n">
        <v>518.8211528</v>
      </c>
      <c r="L7" s="20" t="n">
        <v>4.40683367</v>
      </c>
      <c r="M7" s="18" t="s">
        <v>481</v>
      </c>
      <c r="N7" s="20" t="s">
        <v>481</v>
      </c>
      <c r="O7" s="18" t="s">
        <v>481</v>
      </c>
      <c r="P7" s="20" t="s">
        <v>481</v>
      </c>
      <c r="Q7" s="18" t="s">
        <v>481</v>
      </c>
      <c r="R7" s="20" t="s">
        <v>481</v>
      </c>
      <c r="S7" s="18" t="s">
        <v>481</v>
      </c>
      <c r="T7" s="20" t="s">
        <v>481</v>
      </c>
      <c r="U7" s="18" t="n">
        <v>427.82196661</v>
      </c>
      <c r="V7" s="20" t="n">
        <v>6.14171742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(144.0/B9*100)</f>
        <v/>
      </c>
      <c r="D9" s="19" t="n">
        <v>5531</v>
      </c>
      <c r="E9" s="18" t="n">
        <v>461.82096835</v>
      </c>
      <c r="F9" s="20" t="n">
        <v>7.52146635</v>
      </c>
      <c r="G9" s="18" t="n">
        <v>539.9044897799999</v>
      </c>
      <c r="H9" s="20" t="n">
        <v>4.00926181</v>
      </c>
      <c r="I9" s="18" t="n">
        <v>576.34680526</v>
      </c>
      <c r="J9" s="20" t="n">
        <v>3.34887549</v>
      </c>
      <c r="K9" s="18" t="n">
        <v>583.08363588</v>
      </c>
      <c r="L9" s="20" t="n">
        <v>5.72348507</v>
      </c>
      <c r="M9" s="18" t="s">
        <v>481</v>
      </c>
      <c r="N9" s="20" t="s">
        <v>481</v>
      </c>
      <c r="O9" s="18" t="s">
        <v>481</v>
      </c>
      <c r="P9" s="20" t="s">
        <v>481</v>
      </c>
      <c r="Q9" s="18" t="n">
        <v>363.74174124</v>
      </c>
      <c r="R9" s="20" t="n">
        <v>33.3778787</v>
      </c>
      <c r="S9" s="18" t="s">
        <v>481</v>
      </c>
      <c r="T9" s="20" t="s">
        <v>481</v>
      </c>
      <c r="U9" s="18" t="n">
        <v>420.29772695</v>
      </c>
      <c r="V9" s="20" t="n">
        <v>8.785397570000001</v>
      </c>
    </row>
    <row r="10" spans="1:22">
      <c r="A10" s="15" t="s">
        <v>485</v>
      </c>
      <c r="B10" s="17" t="n">
        <v>13082</v>
      </c>
      <c r="C10" s="18">
        <f>(339.0/B10*100)</f>
        <v/>
      </c>
      <c r="D10" s="19" t="n">
        <v>12743</v>
      </c>
      <c r="E10" s="18" t="n">
        <v>484.40184238</v>
      </c>
      <c r="F10" s="20" t="n">
        <v>8.76389483</v>
      </c>
      <c r="G10" s="18" t="n">
        <v>537.83738166</v>
      </c>
      <c r="H10" s="20" t="n">
        <v>5.26508894</v>
      </c>
      <c r="I10" s="18" t="n">
        <v>541.47316713</v>
      </c>
      <c r="J10" s="20" t="n">
        <v>5.72317502</v>
      </c>
      <c r="K10" s="18" t="n">
        <v>556.84494954</v>
      </c>
      <c r="L10" s="20" t="n">
        <v>6.41756095</v>
      </c>
      <c r="M10" s="18" t="s">
        <v>481</v>
      </c>
      <c r="N10" s="20" t="s">
        <v>481</v>
      </c>
      <c r="O10" s="18" t="s">
        <v>481</v>
      </c>
      <c r="P10" s="20" t="s">
        <v>481</v>
      </c>
      <c r="Q10" s="18" t="s">
        <v>481</v>
      </c>
      <c r="R10" s="20" t="s">
        <v>481</v>
      </c>
      <c r="S10" s="18" t="s">
        <v>481</v>
      </c>
      <c r="T10" s="20" t="s">
        <v>481</v>
      </c>
      <c r="U10" s="18" t="n">
        <v>436.31923466</v>
      </c>
      <c r="V10" s="20" t="n">
        <v>13.6467873</v>
      </c>
    </row>
    <row r="11" spans="1:22">
      <c r="A11" s="15" t="s">
        <v>486</v>
      </c>
      <c r="B11" s="17" t="n">
        <v>7053</v>
      </c>
      <c r="C11" s="18">
        <f>(163.0/B11*100)</f>
        <v/>
      </c>
      <c r="D11" s="19" t="n">
        <v>6890</v>
      </c>
      <c r="E11" s="18" t="n">
        <v>392.34671106</v>
      </c>
      <c r="F11" s="20" t="n">
        <v>7.38963447</v>
      </c>
      <c r="G11" s="18" t="n">
        <v>437.15971244</v>
      </c>
      <c r="H11" s="20" t="n">
        <v>4.19782222</v>
      </c>
      <c r="I11" s="18" t="n">
        <v>447.00106815</v>
      </c>
      <c r="J11" s="20" t="n">
        <v>5.29635638</v>
      </c>
      <c r="K11" s="18" t="n">
        <v>452.88200535</v>
      </c>
      <c r="L11" s="20" t="n">
        <v>5.99271264</v>
      </c>
      <c r="M11" s="18" t="s">
        <v>481</v>
      </c>
      <c r="N11" s="20" t="s">
        <v>481</v>
      </c>
      <c r="O11" s="18" t="s">
        <v>481</v>
      </c>
      <c r="P11" s="20" t="s">
        <v>481</v>
      </c>
      <c r="Q11" s="18" t="s">
        <v>481</v>
      </c>
      <c r="R11" s="20" t="s">
        <v>481</v>
      </c>
      <c r="S11" s="18" t="s">
        <v>481</v>
      </c>
      <c r="T11" s="20" t="s">
        <v>481</v>
      </c>
      <c r="U11" s="18" t="n">
        <v>372.78828231</v>
      </c>
      <c r="V11" s="20" t="n">
        <v>9.75950001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(263.0/B23*100)</f>
        <v/>
      </c>
      <c r="D23" s="19" t="n">
        <v>11320</v>
      </c>
      <c r="E23" s="18" t="n">
        <v>442.24322749</v>
      </c>
      <c r="F23" s="20" t="n">
        <v>5.88692698</v>
      </c>
      <c r="G23" s="18" t="n">
        <v>484.2256216</v>
      </c>
      <c r="H23" s="20" t="n">
        <v>2.94164908</v>
      </c>
      <c r="I23" s="18" t="n">
        <v>500.29498414</v>
      </c>
      <c r="J23" s="20" t="n">
        <v>4.33597527</v>
      </c>
      <c r="K23" s="18" t="n">
        <v>510.99879917</v>
      </c>
      <c r="L23" s="20" t="n">
        <v>4.94319747</v>
      </c>
      <c r="M23" s="18" t="s">
        <v>481</v>
      </c>
      <c r="N23" s="20" t="s">
        <v>481</v>
      </c>
      <c r="O23" s="18" t="s">
        <v>481</v>
      </c>
      <c r="P23" s="20" t="s">
        <v>481</v>
      </c>
      <c r="Q23" s="18" t="s">
        <v>481</v>
      </c>
      <c r="R23" s="20" t="s">
        <v>481</v>
      </c>
      <c r="S23" s="18" t="s">
        <v>481</v>
      </c>
      <c r="T23" s="20" t="s">
        <v>481</v>
      </c>
      <c r="U23" s="18" t="n">
        <v>416.40983014</v>
      </c>
      <c r="V23" s="20" t="n">
        <v>9.62622876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417.94610203</v>
      </c>
      <c r="F29" s="20" t="n">
        <v>8.29138803</v>
      </c>
      <c r="G29" s="18" t="n">
        <v>504.1892705</v>
      </c>
      <c r="H29" s="20" t="n">
        <v>4.82632577</v>
      </c>
      <c r="I29" s="18" t="n">
        <v>536.45516892</v>
      </c>
      <c r="J29" s="20" t="n">
        <v>3.25146667</v>
      </c>
      <c r="K29" s="18" t="n">
        <v>532.15803032</v>
      </c>
      <c r="L29" s="20" t="n">
        <v>7.81882941</v>
      </c>
      <c r="M29" s="18" t="s">
        <v>481</v>
      </c>
      <c r="N29" s="20" t="s">
        <v>481</v>
      </c>
      <c r="O29" s="18" t="s">
        <v>481</v>
      </c>
      <c r="P29" s="20" t="s">
        <v>481</v>
      </c>
      <c r="Q29" s="18" t="n">
        <v>312.41250141</v>
      </c>
      <c r="R29" s="20" t="n">
        <v>62.61666854</v>
      </c>
      <c r="S29" s="18" t="s">
        <v>481</v>
      </c>
      <c r="T29" s="20" t="s">
        <v>481</v>
      </c>
      <c r="U29" s="18" t="n">
        <v>394.93388484</v>
      </c>
      <c r="V29" s="20" t="n">
        <v>12.60539501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424.96614487</v>
      </c>
      <c r="F32" s="20" t="n">
        <v>5.69597586</v>
      </c>
      <c r="G32" s="18" t="n">
        <v>476.19020532</v>
      </c>
      <c r="H32" s="20" t="n">
        <v>3.97650147</v>
      </c>
      <c r="I32" s="18" t="n">
        <v>500.74761489</v>
      </c>
      <c r="J32" s="20" t="n">
        <v>3.73015628</v>
      </c>
      <c r="K32" s="18" t="n">
        <v>509.27957898</v>
      </c>
      <c r="L32" s="20" t="n">
        <v>4.69182768</v>
      </c>
      <c r="M32" s="18" t="s">
        <v>481</v>
      </c>
      <c r="N32" s="20" t="s">
        <v>481</v>
      </c>
      <c r="O32" s="18" t="s">
        <v>481</v>
      </c>
      <c r="P32" s="20" t="s">
        <v>481</v>
      </c>
      <c r="Q32" s="18" t="s">
        <v>481</v>
      </c>
      <c r="R32" s="20" t="s">
        <v>481</v>
      </c>
      <c r="S32" s="18" t="s">
        <v>481</v>
      </c>
      <c r="T32" s="20" t="s">
        <v>481</v>
      </c>
      <c r="U32" s="18" t="n">
        <v>349.44963354</v>
      </c>
      <c r="V32" s="20" t="n">
        <v>15.34036986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(89.0/B34*100)</f>
        <v/>
      </c>
      <c r="D34" s="19" t="n">
        <v>6261</v>
      </c>
      <c r="E34" s="18" t="n">
        <v>386.88781769</v>
      </c>
      <c r="F34" s="20" t="n">
        <v>6.93636605</v>
      </c>
      <c r="G34" s="18" t="n">
        <v>440.69947303</v>
      </c>
      <c r="H34" s="20" t="n">
        <v>5.03882481</v>
      </c>
      <c r="I34" s="18" t="n">
        <v>467.32445015</v>
      </c>
      <c r="J34" s="20" t="n">
        <v>5.03743928</v>
      </c>
      <c r="K34" s="18" t="n">
        <v>483.45701261</v>
      </c>
      <c r="L34" s="20" t="n">
        <v>5.90355576</v>
      </c>
      <c r="M34" s="18" t="s">
        <v>481</v>
      </c>
      <c r="N34" s="20" t="s">
        <v>481</v>
      </c>
      <c r="O34" s="18" t="s">
        <v>481</v>
      </c>
      <c r="P34" s="20" t="s">
        <v>481</v>
      </c>
      <c r="Q34" s="18" t="n">
        <v>425.79595373</v>
      </c>
      <c r="R34" s="20" t="n">
        <v>68.66277131</v>
      </c>
      <c r="S34" s="18" t="s">
        <v>481</v>
      </c>
      <c r="T34" s="20" t="s">
        <v>481</v>
      </c>
      <c r="U34" s="18" t="n">
        <v>342.22453666</v>
      </c>
      <c r="V34" s="20" t="n">
        <v>10.88395015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(71.0/B36*100)</f>
        <v/>
      </c>
      <c r="D36" s="19" t="n">
        <v>6665</v>
      </c>
      <c r="E36" s="18" t="n">
        <v>414.14092619</v>
      </c>
      <c r="F36" s="20" t="n">
        <v>7.6024145</v>
      </c>
      <c r="G36" s="18" t="n">
        <v>464.15546813</v>
      </c>
      <c r="H36" s="20" t="n">
        <v>3.57078833</v>
      </c>
      <c r="I36" s="18" t="n">
        <v>487.48107934</v>
      </c>
      <c r="J36" s="20" t="n">
        <v>3.69668699</v>
      </c>
      <c r="K36" s="18" t="n">
        <v>479.08521611</v>
      </c>
      <c r="L36" s="20" t="n">
        <v>5.29193963</v>
      </c>
      <c r="M36" s="18" t="s">
        <v>481</v>
      </c>
      <c r="N36" s="20" t="s">
        <v>481</v>
      </c>
      <c r="O36" s="18" t="s">
        <v>481</v>
      </c>
      <c r="P36" s="20" t="s">
        <v>481</v>
      </c>
      <c r="Q36" s="18" t="s">
        <v>481</v>
      </c>
      <c r="R36" s="20" t="s">
        <v>481</v>
      </c>
      <c r="S36" s="18" t="s">
        <v>481</v>
      </c>
      <c r="T36" s="20" t="s">
        <v>481</v>
      </c>
      <c r="U36" s="18" t="n">
        <v>375.86230678</v>
      </c>
      <c r="V36" s="20" t="n">
        <v>10.7401439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(55.0/B41*100)</f>
        <v/>
      </c>
      <c r="D41" s="19" t="n">
        <v>5657</v>
      </c>
      <c r="E41" s="18" t="n">
        <v>445.0709868</v>
      </c>
      <c r="F41" s="20" t="n">
        <v>6.57731494</v>
      </c>
      <c r="G41" s="18" t="n">
        <v>496.98303027</v>
      </c>
      <c r="H41" s="20" t="n">
        <v>4.15373319</v>
      </c>
      <c r="I41" s="18" t="n">
        <v>502.95883551</v>
      </c>
      <c r="J41" s="20" t="n">
        <v>3.96879822</v>
      </c>
      <c r="K41" s="18" t="n">
        <v>491.18733678</v>
      </c>
      <c r="L41" s="20" t="n">
        <v>6.16405846</v>
      </c>
      <c r="M41" s="18" t="s">
        <v>481</v>
      </c>
      <c r="N41" s="20" t="s">
        <v>481</v>
      </c>
      <c r="O41" s="18" t="s">
        <v>481</v>
      </c>
      <c r="P41" s="20" t="s">
        <v>481</v>
      </c>
      <c r="Q41" s="18" t="n">
        <v>394.70031876</v>
      </c>
      <c r="R41" s="20" t="n">
        <v>62.09586627</v>
      </c>
      <c r="S41" s="18" t="s">
        <v>481</v>
      </c>
      <c r="T41" s="20" t="s">
        <v>481</v>
      </c>
      <c r="U41" s="18" t="n">
        <v>381.5479065</v>
      </c>
      <c r="V41" s="20" t="n">
        <v>12.62629665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(2121.0/B46*100)</f>
        <v/>
      </c>
      <c r="D46" s="19" t="n">
        <v>21020</v>
      </c>
      <c r="E46" s="18" t="n">
        <v>349.39197917</v>
      </c>
      <c r="F46" s="20" t="n">
        <v>5.11872238</v>
      </c>
      <c r="G46" s="18" t="n">
        <v>406.66285661</v>
      </c>
      <c r="H46" s="20" t="n">
        <v>4.83623581</v>
      </c>
      <c r="I46" s="18" t="n">
        <v>432.70581412</v>
      </c>
      <c r="J46" s="20" t="n">
        <v>5.48202025</v>
      </c>
      <c r="K46" s="18" t="n">
        <v>419.96588047</v>
      </c>
      <c r="L46" s="20" t="n">
        <v>7.670574</v>
      </c>
      <c r="M46" s="18" t="s">
        <v>481</v>
      </c>
      <c r="N46" s="20" t="s">
        <v>481</v>
      </c>
      <c r="O46" s="18" t="s">
        <v>481</v>
      </c>
      <c r="P46" s="20" t="s">
        <v>481</v>
      </c>
      <c r="Q46" s="18" t="s">
        <v>481</v>
      </c>
      <c r="R46" s="20" t="s">
        <v>481</v>
      </c>
      <c r="S46" s="18" t="s">
        <v>481</v>
      </c>
      <c r="T46" s="20" t="s">
        <v>481</v>
      </c>
      <c r="U46" s="18" t="n">
        <v>359.5924831</v>
      </c>
      <c r="V46" s="20" t="n">
        <v>5.35384008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523.53702145</v>
      </c>
      <c r="F48" s="20" t="n">
        <v>6.1255046</v>
      </c>
      <c r="G48" s="18" t="n">
        <v>581.1305747500001</v>
      </c>
      <c r="H48" s="20" t="n">
        <v>6.34834151</v>
      </c>
      <c r="I48" s="18" t="n">
        <v>576.51878059</v>
      </c>
      <c r="J48" s="20" t="n">
        <v>7.03983694</v>
      </c>
      <c r="K48" s="18" t="n">
        <v>571.94962868</v>
      </c>
      <c r="L48" s="20" t="n">
        <v>10.20257749</v>
      </c>
      <c r="M48" s="18" t="s">
        <v>481</v>
      </c>
      <c r="N48" s="20" t="s">
        <v>481</v>
      </c>
      <c r="O48" s="18" t="s">
        <v>481</v>
      </c>
      <c r="P48" s="20" t="s">
        <v>481</v>
      </c>
      <c r="Q48" s="18" t="s">
        <v>481</v>
      </c>
      <c r="R48" s="20" t="s">
        <v>481</v>
      </c>
      <c r="S48" s="18" t="s">
        <v>481</v>
      </c>
      <c r="T48" s="20" t="s">
        <v>481</v>
      </c>
      <c r="U48" s="18" t="n">
        <v>509.14947592</v>
      </c>
      <c r="V48" s="20" t="n">
        <v>23.87984728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(166.0/B61*100)</f>
        <v/>
      </c>
      <c r="D61" s="19" t="n">
        <v>6359</v>
      </c>
      <c r="E61" s="18" t="n">
        <v>413.94611925</v>
      </c>
      <c r="F61" s="20" t="n">
        <v>6.31728416</v>
      </c>
      <c r="G61" s="18" t="n">
        <v>459.29127347</v>
      </c>
      <c r="H61" s="20" t="n">
        <v>3.41539889</v>
      </c>
      <c r="I61" s="18" t="n">
        <v>461.92132499</v>
      </c>
      <c r="J61" s="20" t="n">
        <v>4.04369334</v>
      </c>
      <c r="K61" s="18" t="n">
        <v>456.50914444</v>
      </c>
      <c r="L61" s="20" t="n">
        <v>4.70285224</v>
      </c>
      <c r="M61" s="18" t="s">
        <v>481</v>
      </c>
      <c r="N61" s="20" t="s">
        <v>481</v>
      </c>
      <c r="O61" s="18" t="s">
        <v>481</v>
      </c>
      <c r="P61" s="20" t="s">
        <v>481</v>
      </c>
      <c r="Q61" s="18" t="s">
        <v>481</v>
      </c>
      <c r="R61" s="20" t="s">
        <v>481</v>
      </c>
      <c r="S61" s="18" t="s">
        <v>481</v>
      </c>
      <c r="T61" s="20" t="s">
        <v>481</v>
      </c>
      <c r="U61" s="18" t="n">
        <v>341.42632592</v>
      </c>
      <c r="V61" s="20" t="n">
        <v>9.96387189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(820.0/B67*100)</f>
        <v/>
      </c>
      <c r="D67" s="19" t="n">
        <v>6151</v>
      </c>
      <c r="E67" s="18" t="n">
        <v>393.49513405</v>
      </c>
      <c r="F67" s="20" t="n">
        <v>5.43255009</v>
      </c>
      <c r="G67" s="18" t="n">
        <v>424.32034069</v>
      </c>
      <c r="H67" s="20" t="n">
        <v>3.62918748</v>
      </c>
      <c r="I67" s="18" t="n">
        <v>430.08028413</v>
      </c>
      <c r="J67" s="20" t="n">
        <v>4.41702409</v>
      </c>
      <c r="K67" s="18" t="n">
        <v>401.65882397</v>
      </c>
      <c r="L67" s="20" t="n">
        <v>6.50072894</v>
      </c>
      <c r="M67" s="18" t="s">
        <v>481</v>
      </c>
      <c r="N67" s="20" t="s">
        <v>481</v>
      </c>
      <c r="O67" s="18" t="s">
        <v>481</v>
      </c>
      <c r="P67" s="20" t="s">
        <v>481</v>
      </c>
      <c r="Q67" s="18" t="s">
        <v>481</v>
      </c>
      <c r="R67" s="20" t="s">
        <v>481</v>
      </c>
      <c r="S67" s="18" t="s">
        <v>481</v>
      </c>
      <c r="T67" s="20" t="s">
        <v>481</v>
      </c>
      <c r="U67" s="18" t="n">
        <v>326.50619713</v>
      </c>
      <c r="V67" s="20" t="n">
        <v>9.14598683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464.15238972</v>
      </c>
      <c r="F70" s="20" t="n">
        <v>6.49221117</v>
      </c>
      <c r="G70" s="18" t="n">
        <v>500.66872827</v>
      </c>
      <c r="H70" s="20" t="n">
        <v>4.67104338</v>
      </c>
      <c r="I70" s="18" t="n">
        <v>523.25646531</v>
      </c>
      <c r="J70" s="20" t="n">
        <v>3.40465942</v>
      </c>
      <c r="K70" s="18" t="n">
        <v>534.99011293</v>
      </c>
      <c r="L70" s="20" t="n">
        <v>4.42319242</v>
      </c>
      <c r="M70" s="18" t="s">
        <v>481</v>
      </c>
      <c r="N70" s="20" t="s">
        <v>481</v>
      </c>
      <c r="O70" s="18" t="s">
        <v>481</v>
      </c>
      <c r="P70" s="20" t="s">
        <v>481</v>
      </c>
      <c r="Q70" s="18" t="s">
        <v>481</v>
      </c>
      <c r="R70" s="20" t="s">
        <v>481</v>
      </c>
      <c r="S70" s="18" t="s">
        <v>481</v>
      </c>
      <c r="T70" s="20" t="s">
        <v>481</v>
      </c>
      <c r="U70" s="18" t="n">
        <v>443.89891249</v>
      </c>
      <c r="V70" s="20" t="n">
        <v>7.62569528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827</v>
      </c>
    </row>
    <row customHeight="1" ht="30" r="4" spans="1:22">
      <c r="A4" s="6" t="n"/>
      <c r="B4" s="7" t="s">
        <v>462</v>
      </c>
      <c r="C4" s="7" t="s">
        <v>463</v>
      </c>
      <c r="D4" s="8" t="s">
        <v>462</v>
      </c>
      <c r="E4" s="9" t="s">
        <v>821</v>
      </c>
      <c r="F4" s="10" t="n"/>
      <c r="G4" s="9" t="s">
        <v>822</v>
      </c>
      <c r="H4" s="10" t="n"/>
      <c r="I4" s="9" t="s">
        <v>823</v>
      </c>
      <c r="J4" s="10" t="n"/>
      <c r="K4" s="9" t="s">
        <v>824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391.07755717</v>
      </c>
      <c r="F7" s="20" t="n">
        <v>5.75424667</v>
      </c>
      <c r="G7" s="18" t="n">
        <v>452.1451171</v>
      </c>
      <c r="H7" s="20" t="n">
        <v>3.58210124</v>
      </c>
      <c r="I7" s="18" t="n">
        <v>515.77536542</v>
      </c>
      <c r="J7" s="20" t="n">
        <v>2.3052316</v>
      </c>
      <c r="K7" s="18" t="n">
        <v>545.95041409</v>
      </c>
      <c r="L7" s="20" t="n">
        <v>2.58569465</v>
      </c>
      <c r="M7" s="18" t="s">
        <v>481</v>
      </c>
      <c r="N7" s="20" t="s">
        <v>481</v>
      </c>
      <c r="O7" s="18" t="s">
        <v>481</v>
      </c>
      <c r="P7" s="20" t="s">
        <v>481</v>
      </c>
      <c r="Q7" s="18" t="s">
        <v>481</v>
      </c>
      <c r="R7" s="20" t="s">
        <v>481</v>
      </c>
      <c r="S7" s="18" t="s">
        <v>481</v>
      </c>
      <c r="T7" s="20" t="s">
        <v>481</v>
      </c>
      <c r="U7" s="18" t="n">
        <v>421.80050098</v>
      </c>
      <c r="V7" s="20" t="n">
        <v>6.41897099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(144.0/B9*100)</f>
        <v/>
      </c>
      <c r="D9" s="19" t="n">
        <v>5531</v>
      </c>
      <c r="E9" s="18" t="n">
        <v>436.60861514</v>
      </c>
      <c r="F9" s="20" t="n">
        <v>7.59454492</v>
      </c>
      <c r="G9" s="18" t="n">
        <v>507.39505656</v>
      </c>
      <c r="H9" s="20" t="n">
        <v>6.08303413</v>
      </c>
      <c r="I9" s="18" t="n">
        <v>557.54334507</v>
      </c>
      <c r="J9" s="20" t="n">
        <v>3.40020647</v>
      </c>
      <c r="K9" s="18" t="n">
        <v>591.01914484</v>
      </c>
      <c r="L9" s="20" t="n">
        <v>3.85524239</v>
      </c>
      <c r="M9" s="18" t="s">
        <v>481</v>
      </c>
      <c r="N9" s="20" t="s">
        <v>481</v>
      </c>
      <c r="O9" s="18" t="s">
        <v>481</v>
      </c>
      <c r="P9" s="20" t="s">
        <v>481</v>
      </c>
      <c r="Q9" s="18" t="n">
        <v>363.74174124</v>
      </c>
      <c r="R9" s="20" t="n">
        <v>33.3778787</v>
      </c>
      <c r="S9" s="18" t="s">
        <v>481</v>
      </c>
      <c r="T9" s="20" t="s">
        <v>481</v>
      </c>
      <c r="U9" s="18" t="n">
        <v>415.03795414</v>
      </c>
      <c r="V9" s="20" t="n">
        <v>8.507918269999999</v>
      </c>
    </row>
    <row r="10" spans="1:22">
      <c r="A10" s="15" t="s">
        <v>485</v>
      </c>
      <c r="B10" s="17" t="n">
        <v>13082</v>
      </c>
      <c r="C10" s="18">
        <f>(339.0/B10*100)</f>
        <v/>
      </c>
      <c r="D10" s="19" t="n">
        <v>12743</v>
      </c>
      <c r="E10" s="18" t="n">
        <v>446.57206903</v>
      </c>
      <c r="F10" s="20" t="n">
        <v>10.23305567</v>
      </c>
      <c r="G10" s="18" t="n">
        <v>485.80431813</v>
      </c>
      <c r="H10" s="20" t="n">
        <v>8.72783063</v>
      </c>
      <c r="I10" s="18" t="n">
        <v>531.91321263</v>
      </c>
      <c r="J10" s="20" t="n">
        <v>4.46115102</v>
      </c>
      <c r="K10" s="18" t="n">
        <v>572.18518479</v>
      </c>
      <c r="L10" s="20" t="n">
        <v>4.83829087</v>
      </c>
      <c r="M10" s="18" t="s">
        <v>481</v>
      </c>
      <c r="N10" s="20" t="s">
        <v>481</v>
      </c>
      <c r="O10" s="18" t="s">
        <v>481</v>
      </c>
      <c r="P10" s="20" t="s">
        <v>481</v>
      </c>
      <c r="Q10" s="18" t="s">
        <v>481</v>
      </c>
      <c r="R10" s="20" t="s">
        <v>481</v>
      </c>
      <c r="S10" s="18" t="s">
        <v>481</v>
      </c>
      <c r="T10" s="20" t="s">
        <v>481</v>
      </c>
      <c r="U10" s="18" t="n">
        <v>434.54629866</v>
      </c>
      <c r="V10" s="20" t="n">
        <v>14.8212111</v>
      </c>
    </row>
    <row r="11" spans="1:22">
      <c r="A11" s="15" t="s">
        <v>486</v>
      </c>
      <c r="B11" s="17" t="n">
        <v>7053</v>
      </c>
      <c r="C11" s="18">
        <f>(163.0/B11*100)</f>
        <v/>
      </c>
      <c r="D11" s="19" t="n">
        <v>6890</v>
      </c>
      <c r="E11" s="18" t="n">
        <v>368.26875505</v>
      </c>
      <c r="F11" s="20" t="n">
        <v>7.72680709</v>
      </c>
      <c r="G11" s="18" t="n">
        <v>411.47949632</v>
      </c>
      <c r="H11" s="20" t="n">
        <v>5.26264374</v>
      </c>
      <c r="I11" s="18" t="n">
        <v>448.4329495</v>
      </c>
      <c r="J11" s="20" t="n">
        <v>4.79397097</v>
      </c>
      <c r="K11" s="18" t="n">
        <v>463.54503567</v>
      </c>
      <c r="L11" s="20" t="n">
        <v>4.52276632</v>
      </c>
      <c r="M11" s="18" t="s">
        <v>481</v>
      </c>
      <c r="N11" s="20" t="s">
        <v>481</v>
      </c>
      <c r="O11" s="18" t="s">
        <v>481</v>
      </c>
      <c r="P11" s="20" t="s">
        <v>481</v>
      </c>
      <c r="Q11" s="18" t="s">
        <v>481</v>
      </c>
      <c r="R11" s="20" t="s">
        <v>481</v>
      </c>
      <c r="S11" s="18" t="s">
        <v>481</v>
      </c>
      <c r="T11" s="20" t="s">
        <v>481</v>
      </c>
      <c r="U11" s="18" t="n">
        <v>367.42633515</v>
      </c>
      <c r="V11" s="20" t="n">
        <v>10.00276492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(263.0/B23*100)</f>
        <v/>
      </c>
      <c r="D23" s="19" t="n">
        <v>11320</v>
      </c>
      <c r="E23" s="18" t="n">
        <v>426.01118877</v>
      </c>
      <c r="F23" s="20" t="n">
        <v>7.14923707</v>
      </c>
      <c r="G23" s="18" t="n">
        <v>462.60782163</v>
      </c>
      <c r="H23" s="20" t="n">
        <v>4.08501121</v>
      </c>
      <c r="I23" s="18" t="n">
        <v>498.31689956</v>
      </c>
      <c r="J23" s="20" t="n">
        <v>3.22274043</v>
      </c>
      <c r="K23" s="18" t="n">
        <v>509.2977961</v>
      </c>
      <c r="L23" s="20" t="n">
        <v>4.13585537</v>
      </c>
      <c r="M23" s="18" t="s">
        <v>481</v>
      </c>
      <c r="N23" s="20" t="s">
        <v>481</v>
      </c>
      <c r="O23" s="18" t="s">
        <v>481</v>
      </c>
      <c r="P23" s="20" t="s">
        <v>481</v>
      </c>
      <c r="Q23" s="18" t="s">
        <v>481</v>
      </c>
      <c r="R23" s="20" t="s">
        <v>481</v>
      </c>
      <c r="S23" s="18" t="s">
        <v>481</v>
      </c>
      <c r="T23" s="20" t="s">
        <v>481</v>
      </c>
      <c r="U23" s="18" t="n">
        <v>401.80231447</v>
      </c>
      <c r="V23" s="20" t="n">
        <v>10.35777025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401.48390917</v>
      </c>
      <c r="F29" s="20" t="n">
        <v>7.67915383</v>
      </c>
      <c r="G29" s="18" t="n">
        <v>464.50272565</v>
      </c>
      <c r="H29" s="20" t="n">
        <v>5.83839438</v>
      </c>
      <c r="I29" s="18" t="n">
        <v>531.24079154</v>
      </c>
      <c r="J29" s="20" t="n">
        <v>3.41164795</v>
      </c>
      <c r="K29" s="18" t="n">
        <v>558.04544054</v>
      </c>
      <c r="L29" s="20" t="n">
        <v>4.81742434</v>
      </c>
      <c r="M29" s="18" t="s">
        <v>481</v>
      </c>
      <c r="N29" s="20" t="s">
        <v>481</v>
      </c>
      <c r="O29" s="18" t="s">
        <v>481</v>
      </c>
      <c r="P29" s="20" t="s">
        <v>481</v>
      </c>
      <c r="Q29" s="18" t="n">
        <v>312.41250141</v>
      </c>
      <c r="R29" s="20" t="n">
        <v>62.61666854</v>
      </c>
      <c r="S29" s="18" t="s">
        <v>481</v>
      </c>
      <c r="T29" s="20" t="s">
        <v>481</v>
      </c>
      <c r="U29" s="18" t="n">
        <v>384.57165732</v>
      </c>
      <c r="V29" s="20" t="n">
        <v>13.26402219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389.25341517</v>
      </c>
      <c r="F32" s="20" t="n">
        <v>9.657277260000001</v>
      </c>
      <c r="G32" s="18" t="n">
        <v>413.32579924</v>
      </c>
      <c r="H32" s="20" t="n">
        <v>6.11203151</v>
      </c>
      <c r="I32" s="18" t="n">
        <v>490.19037581</v>
      </c>
      <c r="J32" s="20" t="n">
        <v>3.23451203</v>
      </c>
      <c r="K32" s="18" t="n">
        <v>512.24927153</v>
      </c>
      <c r="L32" s="20" t="n">
        <v>3.65041332</v>
      </c>
      <c r="M32" s="18" t="s">
        <v>481</v>
      </c>
      <c r="N32" s="20" t="s">
        <v>481</v>
      </c>
      <c r="O32" s="18" t="s">
        <v>481</v>
      </c>
      <c r="P32" s="20" t="s">
        <v>481</v>
      </c>
      <c r="Q32" s="18" t="s">
        <v>481</v>
      </c>
      <c r="R32" s="20" t="s">
        <v>481</v>
      </c>
      <c r="S32" s="18" t="s">
        <v>481</v>
      </c>
      <c r="T32" s="20" t="s">
        <v>481</v>
      </c>
      <c r="U32" s="18" t="n">
        <v>344.24414389</v>
      </c>
      <c r="V32" s="20" t="n">
        <v>15.10272057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(89.0/B34*100)</f>
        <v/>
      </c>
      <c r="D34" s="19" t="n">
        <v>6261</v>
      </c>
      <c r="E34" s="18" t="n">
        <v>385.40990851</v>
      </c>
      <c r="F34" s="20" t="n">
        <v>6.57033789</v>
      </c>
      <c r="G34" s="18" t="n">
        <v>418.67412702</v>
      </c>
      <c r="H34" s="20" t="n">
        <v>4.94384517</v>
      </c>
      <c r="I34" s="18" t="n">
        <v>467.52516939</v>
      </c>
      <c r="J34" s="20" t="n">
        <v>4.46822976</v>
      </c>
      <c r="K34" s="18" t="n">
        <v>489.41550882</v>
      </c>
      <c r="L34" s="20" t="n">
        <v>5.17501728</v>
      </c>
      <c r="M34" s="18" t="s">
        <v>481</v>
      </c>
      <c r="N34" s="20" t="s">
        <v>481</v>
      </c>
      <c r="O34" s="18" t="s">
        <v>481</v>
      </c>
      <c r="P34" s="20" t="s">
        <v>481</v>
      </c>
      <c r="Q34" s="18" t="n">
        <v>425.79595373</v>
      </c>
      <c r="R34" s="20" t="n">
        <v>68.66277131</v>
      </c>
      <c r="S34" s="18" t="s">
        <v>481</v>
      </c>
      <c r="T34" s="20" t="s">
        <v>481</v>
      </c>
      <c r="U34" s="18" t="n">
        <v>334.34429757</v>
      </c>
      <c r="V34" s="20" t="n">
        <v>11.94641201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(71.0/B36*100)</f>
        <v/>
      </c>
      <c r="D36" s="19" t="n">
        <v>6665</v>
      </c>
      <c r="E36" s="18" t="n">
        <v>415.36250867</v>
      </c>
      <c r="F36" s="20" t="n">
        <v>6.7233634</v>
      </c>
      <c r="G36" s="18" t="n">
        <v>447.33171896</v>
      </c>
      <c r="H36" s="20" t="n">
        <v>4.39653188</v>
      </c>
      <c r="I36" s="18" t="n">
        <v>484.96818361</v>
      </c>
      <c r="J36" s="20" t="n">
        <v>3.4812163</v>
      </c>
      <c r="K36" s="18" t="n">
        <v>493.98679132</v>
      </c>
      <c r="L36" s="20" t="n">
        <v>3.86765568</v>
      </c>
      <c r="M36" s="18" t="s">
        <v>481</v>
      </c>
      <c r="N36" s="20" t="s">
        <v>481</v>
      </c>
      <c r="O36" s="18" t="s">
        <v>481</v>
      </c>
      <c r="P36" s="20" t="s">
        <v>481</v>
      </c>
      <c r="Q36" s="18" t="s">
        <v>481</v>
      </c>
      <c r="R36" s="20" t="s">
        <v>481</v>
      </c>
      <c r="S36" s="18" t="s">
        <v>481</v>
      </c>
      <c r="T36" s="20" t="s">
        <v>481</v>
      </c>
      <c r="U36" s="18" t="n">
        <v>363.54219986</v>
      </c>
      <c r="V36" s="20" t="n">
        <v>9.780633419999999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(55.0/B41*100)</f>
        <v/>
      </c>
      <c r="D41" s="19" t="n">
        <v>5657</v>
      </c>
      <c r="E41" s="18" t="n">
        <v>416.15812223</v>
      </c>
      <c r="F41" s="20" t="n">
        <v>5.88848054</v>
      </c>
      <c r="G41" s="18" t="n">
        <v>454.75171359</v>
      </c>
      <c r="H41" s="20" t="n">
        <v>5.33938419</v>
      </c>
      <c r="I41" s="18" t="n">
        <v>498.7607584</v>
      </c>
      <c r="J41" s="20" t="n">
        <v>4.26081379</v>
      </c>
      <c r="K41" s="18" t="n">
        <v>524.61583265</v>
      </c>
      <c r="L41" s="20" t="n">
        <v>3.95610963</v>
      </c>
      <c r="M41" s="18" t="s">
        <v>481</v>
      </c>
      <c r="N41" s="20" t="s">
        <v>481</v>
      </c>
      <c r="O41" s="18" t="s">
        <v>481</v>
      </c>
      <c r="P41" s="20" t="s">
        <v>481</v>
      </c>
      <c r="Q41" s="18" t="n">
        <v>394.70031876</v>
      </c>
      <c r="R41" s="20" t="n">
        <v>62.09586627</v>
      </c>
      <c r="S41" s="18" t="s">
        <v>481</v>
      </c>
      <c r="T41" s="20" t="s">
        <v>481</v>
      </c>
      <c r="U41" s="18" t="n">
        <v>363.85238403</v>
      </c>
      <c r="V41" s="20" t="n">
        <v>13.1523774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(2121.0/B46*100)</f>
        <v/>
      </c>
      <c r="D46" s="19" t="n">
        <v>21020</v>
      </c>
      <c r="E46" s="18" t="n">
        <v>327.54509129</v>
      </c>
      <c r="F46" s="20" t="n">
        <v>6.29730996</v>
      </c>
      <c r="G46" s="18" t="n">
        <v>367.96291393</v>
      </c>
      <c r="H46" s="20" t="n">
        <v>4.52300128</v>
      </c>
      <c r="I46" s="18" t="n">
        <v>427.28776765</v>
      </c>
      <c r="J46" s="20" t="n">
        <v>4.89489468</v>
      </c>
      <c r="K46" s="18" t="n">
        <v>450.31924177</v>
      </c>
      <c r="L46" s="20" t="n">
        <v>6.0648632</v>
      </c>
      <c r="M46" s="18" t="s">
        <v>481</v>
      </c>
      <c r="N46" s="20" t="s">
        <v>481</v>
      </c>
      <c r="O46" s="18" t="s">
        <v>481</v>
      </c>
      <c r="P46" s="20" t="s">
        <v>481</v>
      </c>
      <c r="Q46" s="18" t="s">
        <v>481</v>
      </c>
      <c r="R46" s="20" t="s">
        <v>481</v>
      </c>
      <c r="S46" s="18" t="s">
        <v>481</v>
      </c>
      <c r="T46" s="20" t="s">
        <v>481</v>
      </c>
      <c r="U46" s="18" t="n">
        <v>360.01343633</v>
      </c>
      <c r="V46" s="20" t="n">
        <v>5.34432257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442.83373441</v>
      </c>
      <c r="F48" s="20" t="n">
        <v>11.51343675</v>
      </c>
      <c r="G48" s="18" t="n">
        <v>485.6641572</v>
      </c>
      <c r="H48" s="20" t="n">
        <v>8.498054379999999</v>
      </c>
      <c r="I48" s="18" t="n">
        <v>573.87869</v>
      </c>
      <c r="J48" s="20" t="n">
        <v>5.56667573</v>
      </c>
      <c r="K48" s="18" t="n">
        <v>585.93230533</v>
      </c>
      <c r="L48" s="20" t="n">
        <v>6.99408779</v>
      </c>
      <c r="M48" s="18" t="s">
        <v>481</v>
      </c>
      <c r="N48" s="20" t="s">
        <v>481</v>
      </c>
      <c r="O48" s="18" t="s">
        <v>481</v>
      </c>
      <c r="P48" s="20" t="s">
        <v>481</v>
      </c>
      <c r="Q48" s="18" t="s">
        <v>481</v>
      </c>
      <c r="R48" s="20" t="s">
        <v>481</v>
      </c>
      <c r="S48" s="18" t="s">
        <v>481</v>
      </c>
      <c r="T48" s="20" t="s">
        <v>481</v>
      </c>
      <c r="U48" s="18" t="n">
        <v>487.21145721</v>
      </c>
      <c r="V48" s="20" t="n">
        <v>34.34269657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(166.0/B61*100)</f>
        <v/>
      </c>
      <c r="D61" s="19" t="n">
        <v>6359</v>
      </c>
      <c r="E61" s="18" t="n">
        <v>384.19041402</v>
      </c>
      <c r="F61" s="20" t="n">
        <v>7.38455833</v>
      </c>
      <c r="G61" s="18" t="n">
        <v>418.60643541</v>
      </c>
      <c r="H61" s="20" t="n">
        <v>5.13119128</v>
      </c>
      <c r="I61" s="18" t="n">
        <v>455.76221744</v>
      </c>
      <c r="J61" s="20" t="n">
        <v>3.69230644</v>
      </c>
      <c r="K61" s="18" t="n">
        <v>476.02969716</v>
      </c>
      <c r="L61" s="20" t="n">
        <v>3.3166337</v>
      </c>
      <c r="M61" s="18" t="s">
        <v>481</v>
      </c>
      <c r="N61" s="20" t="s">
        <v>481</v>
      </c>
      <c r="O61" s="18" t="s">
        <v>481</v>
      </c>
      <c r="P61" s="20" t="s">
        <v>481</v>
      </c>
      <c r="Q61" s="18" t="s">
        <v>481</v>
      </c>
      <c r="R61" s="20" t="s">
        <v>481</v>
      </c>
      <c r="S61" s="18" t="s">
        <v>481</v>
      </c>
      <c r="T61" s="20" t="s">
        <v>481</v>
      </c>
      <c r="U61" s="18" t="n">
        <v>337.74479588</v>
      </c>
      <c r="V61" s="20" t="n">
        <v>9.962443650000001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(820.0/B67*100)</f>
        <v/>
      </c>
      <c r="D67" s="19" t="n">
        <v>6151</v>
      </c>
      <c r="E67" s="18" t="n">
        <v>336.74170567</v>
      </c>
      <c r="F67" s="20" t="n">
        <v>8.243939620000001</v>
      </c>
      <c r="G67" s="18" t="n">
        <v>382.46178864</v>
      </c>
      <c r="H67" s="20" t="n">
        <v>4.96386095</v>
      </c>
      <c r="I67" s="18" t="n">
        <v>426.91966528</v>
      </c>
      <c r="J67" s="20" t="n">
        <v>3.96015157</v>
      </c>
      <c r="K67" s="18" t="n">
        <v>438.06272891</v>
      </c>
      <c r="L67" s="20" t="n">
        <v>3.97063711</v>
      </c>
      <c r="M67" s="18" t="s">
        <v>481</v>
      </c>
      <c r="N67" s="20" t="s">
        <v>481</v>
      </c>
      <c r="O67" s="18" t="s">
        <v>481</v>
      </c>
      <c r="P67" s="20" t="s">
        <v>481</v>
      </c>
      <c r="Q67" s="18" t="s">
        <v>481</v>
      </c>
      <c r="R67" s="20" t="s">
        <v>481</v>
      </c>
      <c r="S67" s="18" t="s">
        <v>481</v>
      </c>
      <c r="T67" s="20" t="s">
        <v>481</v>
      </c>
      <c r="U67" s="18" t="n">
        <v>319.37409828</v>
      </c>
      <c r="V67" s="20" t="n">
        <v>9.967660110000001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445.64123744</v>
      </c>
      <c r="F70" s="20" t="n">
        <v>9.802440949999999</v>
      </c>
      <c r="G70" s="18" t="n">
        <v>469.93670447</v>
      </c>
      <c r="H70" s="20" t="n">
        <v>6.73414922</v>
      </c>
      <c r="I70" s="18" t="n">
        <v>512.72689057</v>
      </c>
      <c r="J70" s="20" t="n">
        <v>3.94144694</v>
      </c>
      <c r="K70" s="18" t="n">
        <v>534.27542716</v>
      </c>
      <c r="L70" s="20" t="n">
        <v>3.24252288</v>
      </c>
      <c r="M70" s="18" t="s">
        <v>481</v>
      </c>
      <c r="N70" s="20" t="s">
        <v>481</v>
      </c>
      <c r="O70" s="18" t="s">
        <v>481</v>
      </c>
      <c r="P70" s="20" t="s">
        <v>481</v>
      </c>
      <c r="Q70" s="18" t="s">
        <v>481</v>
      </c>
      <c r="R70" s="20" t="s">
        <v>481</v>
      </c>
      <c r="S70" s="18" t="s">
        <v>481</v>
      </c>
      <c r="T70" s="20" t="s">
        <v>481</v>
      </c>
      <c r="U70" s="18" t="n">
        <v>442.07463183</v>
      </c>
      <c r="V70" s="20" t="n">
        <v>8.64871331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828</v>
      </c>
    </row>
    <row customHeight="1" ht="30" r="4" spans="1:22">
      <c r="A4" s="6" t="n"/>
      <c r="B4" s="7" t="s">
        <v>462</v>
      </c>
      <c r="C4" s="7" t="s">
        <v>463</v>
      </c>
      <c r="D4" s="8" t="s">
        <v>462</v>
      </c>
      <c r="E4" s="9" t="s">
        <v>821</v>
      </c>
      <c r="F4" s="10" t="n"/>
      <c r="G4" s="9" t="s">
        <v>822</v>
      </c>
      <c r="H4" s="10" t="n"/>
      <c r="I4" s="9" t="s">
        <v>823</v>
      </c>
      <c r="J4" s="10" t="n"/>
      <c r="K4" s="9" t="s">
        <v>824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384.55906492</v>
      </c>
      <c r="F7" s="20" t="n">
        <v>6.61481178</v>
      </c>
      <c r="G7" s="18" t="n">
        <v>461.41235881</v>
      </c>
      <c r="H7" s="20" t="n">
        <v>3.5158461</v>
      </c>
      <c r="I7" s="18" t="n">
        <v>518.20136086</v>
      </c>
      <c r="J7" s="20" t="n">
        <v>2.46912555</v>
      </c>
      <c r="K7" s="18" t="n">
        <v>535.38789272</v>
      </c>
      <c r="L7" s="20" t="n">
        <v>2.57090383</v>
      </c>
      <c r="M7" s="18" t="s">
        <v>481</v>
      </c>
      <c r="N7" s="20" t="s">
        <v>481</v>
      </c>
      <c r="O7" s="18" t="s">
        <v>481</v>
      </c>
      <c r="P7" s="20" t="s">
        <v>481</v>
      </c>
      <c r="Q7" s="18" t="s">
        <v>481</v>
      </c>
      <c r="R7" s="20" t="s">
        <v>481</v>
      </c>
      <c r="S7" s="18" t="s">
        <v>481</v>
      </c>
      <c r="T7" s="20" t="s">
        <v>481</v>
      </c>
      <c r="U7" s="18" t="n">
        <v>424.48748992</v>
      </c>
      <c r="V7" s="20" t="n">
        <v>6.37135945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(144.0/B9*100)</f>
        <v/>
      </c>
      <c r="D9" s="19" t="n">
        <v>5531</v>
      </c>
      <c r="E9" s="18" t="n">
        <v>430.22129334</v>
      </c>
      <c r="F9" s="20" t="n">
        <v>10.61323711</v>
      </c>
      <c r="G9" s="18" t="n">
        <v>515.22018587</v>
      </c>
      <c r="H9" s="20" t="n">
        <v>6.13405882</v>
      </c>
      <c r="I9" s="18" t="n">
        <v>559.0077841999999</v>
      </c>
      <c r="J9" s="20" t="n">
        <v>2.84484414</v>
      </c>
      <c r="K9" s="18" t="n">
        <v>574.77234472</v>
      </c>
      <c r="L9" s="20" t="n">
        <v>4.28373759</v>
      </c>
      <c r="M9" s="18" t="s">
        <v>481</v>
      </c>
      <c r="N9" s="20" t="s">
        <v>481</v>
      </c>
      <c r="O9" s="18" t="s">
        <v>481</v>
      </c>
      <c r="P9" s="20" t="s">
        <v>481</v>
      </c>
      <c r="Q9" s="18" t="n">
        <v>363.74174124</v>
      </c>
      <c r="R9" s="20" t="n">
        <v>33.3778787</v>
      </c>
      <c r="S9" s="18" t="s">
        <v>481</v>
      </c>
      <c r="T9" s="20" t="s">
        <v>481</v>
      </c>
      <c r="U9" s="18" t="n">
        <v>418.00011219</v>
      </c>
      <c r="V9" s="20" t="n">
        <v>8.64055739</v>
      </c>
    </row>
    <row r="10" spans="1:22">
      <c r="A10" s="15" t="s">
        <v>485</v>
      </c>
      <c r="B10" s="17" t="n">
        <v>13082</v>
      </c>
      <c r="C10" s="18">
        <f>(339.0/B10*100)</f>
        <v/>
      </c>
      <c r="D10" s="19" t="n">
        <v>12743</v>
      </c>
      <c r="E10" s="18" t="n">
        <v>435.17724975</v>
      </c>
      <c r="F10" s="20" t="n">
        <v>14.89682673</v>
      </c>
      <c r="G10" s="18" t="n">
        <v>480.48152688</v>
      </c>
      <c r="H10" s="20" t="n">
        <v>9.308576649999999</v>
      </c>
      <c r="I10" s="18" t="n">
        <v>533.5075528</v>
      </c>
      <c r="J10" s="20" t="n">
        <v>5.44602594</v>
      </c>
      <c r="K10" s="18" t="n">
        <v>560.07227943</v>
      </c>
      <c r="L10" s="20" t="n">
        <v>4.72735912</v>
      </c>
      <c r="M10" s="18" t="s">
        <v>481</v>
      </c>
      <c r="N10" s="20" t="s">
        <v>481</v>
      </c>
      <c r="O10" s="18" t="s">
        <v>481</v>
      </c>
      <c r="P10" s="20" t="s">
        <v>481</v>
      </c>
      <c r="Q10" s="18" t="s">
        <v>481</v>
      </c>
      <c r="R10" s="20" t="s">
        <v>481</v>
      </c>
      <c r="S10" s="18" t="s">
        <v>481</v>
      </c>
      <c r="T10" s="20" t="s">
        <v>481</v>
      </c>
      <c r="U10" s="18" t="n">
        <v>443.30277809</v>
      </c>
      <c r="V10" s="20" t="n">
        <v>15.46022919</v>
      </c>
    </row>
    <row r="11" spans="1:22">
      <c r="A11" s="15" t="s">
        <v>486</v>
      </c>
      <c r="B11" s="17" t="n">
        <v>7053</v>
      </c>
      <c r="C11" s="18">
        <f>(163.0/B11*100)</f>
        <v/>
      </c>
      <c r="D11" s="19" t="n">
        <v>6890</v>
      </c>
      <c r="E11" s="18" t="n">
        <v>325.71588204</v>
      </c>
      <c r="F11" s="20" t="n">
        <v>9.27621881</v>
      </c>
      <c r="G11" s="18" t="n">
        <v>404.35278134</v>
      </c>
      <c r="H11" s="20" t="n">
        <v>5.41296907</v>
      </c>
      <c r="I11" s="18" t="n">
        <v>442.59016005</v>
      </c>
      <c r="J11" s="20" t="n">
        <v>5.01183101</v>
      </c>
      <c r="K11" s="18" t="n">
        <v>462.04556024</v>
      </c>
      <c r="L11" s="20" t="n">
        <v>4.21760325</v>
      </c>
      <c r="M11" s="18" t="s">
        <v>481</v>
      </c>
      <c r="N11" s="20" t="s">
        <v>481</v>
      </c>
      <c r="O11" s="18" t="s">
        <v>481</v>
      </c>
      <c r="P11" s="20" t="s">
        <v>481</v>
      </c>
      <c r="Q11" s="18" t="s">
        <v>481</v>
      </c>
      <c r="R11" s="20" t="s">
        <v>481</v>
      </c>
      <c r="S11" s="18" t="s">
        <v>481</v>
      </c>
      <c r="T11" s="20" t="s">
        <v>481</v>
      </c>
      <c r="U11" s="18" t="n">
        <v>367.99758298</v>
      </c>
      <c r="V11" s="20" t="n">
        <v>10.06089302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(263.0/B23*100)</f>
        <v/>
      </c>
      <c r="D23" s="19" t="n">
        <v>11320</v>
      </c>
      <c r="E23" s="18" t="n">
        <v>401.81813449</v>
      </c>
      <c r="F23" s="20" t="n">
        <v>12.31371466</v>
      </c>
      <c r="G23" s="18" t="n">
        <v>454.10672782</v>
      </c>
      <c r="H23" s="20" t="n">
        <v>4.73784369</v>
      </c>
      <c r="I23" s="18" t="n">
        <v>495.01798684</v>
      </c>
      <c r="J23" s="20" t="n">
        <v>3.28782907</v>
      </c>
      <c r="K23" s="18" t="n">
        <v>496.02531344</v>
      </c>
      <c r="L23" s="20" t="n">
        <v>3.62012614</v>
      </c>
      <c r="M23" s="18" t="s">
        <v>481</v>
      </c>
      <c r="N23" s="20" t="s">
        <v>481</v>
      </c>
      <c r="O23" s="18" t="s">
        <v>481</v>
      </c>
      <c r="P23" s="20" t="s">
        <v>481</v>
      </c>
      <c r="Q23" s="18" t="s">
        <v>481</v>
      </c>
      <c r="R23" s="20" t="s">
        <v>481</v>
      </c>
      <c r="S23" s="18" t="s">
        <v>481</v>
      </c>
      <c r="T23" s="20" t="s">
        <v>481</v>
      </c>
      <c r="U23" s="18" t="n">
        <v>401.90994868</v>
      </c>
      <c r="V23" s="20" t="n">
        <v>9.67143795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432.38678052</v>
      </c>
      <c r="F29" s="20" t="n">
        <v>7.47635839</v>
      </c>
      <c r="G29" s="18" t="n">
        <v>496.56692548</v>
      </c>
      <c r="H29" s="20" t="n">
        <v>4.78540272</v>
      </c>
      <c r="I29" s="18" t="n">
        <v>538.28282637</v>
      </c>
      <c r="J29" s="20" t="n">
        <v>3.21735993</v>
      </c>
      <c r="K29" s="18" t="n">
        <v>552.48227877</v>
      </c>
      <c r="L29" s="20" t="n">
        <v>6.73141158</v>
      </c>
      <c r="M29" s="18" t="s">
        <v>481</v>
      </c>
      <c r="N29" s="20" t="s">
        <v>481</v>
      </c>
      <c r="O29" s="18" t="s">
        <v>481</v>
      </c>
      <c r="P29" s="20" t="s">
        <v>481</v>
      </c>
      <c r="Q29" s="18" t="n">
        <v>312.41250141</v>
      </c>
      <c r="R29" s="20" t="n">
        <v>62.61666854</v>
      </c>
      <c r="S29" s="18" t="s">
        <v>481</v>
      </c>
      <c r="T29" s="20" t="s">
        <v>481</v>
      </c>
      <c r="U29" s="18" t="n">
        <v>387.00132962</v>
      </c>
      <c r="V29" s="20" t="n">
        <v>11.93251582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379.95485142</v>
      </c>
      <c r="F32" s="20" t="n">
        <v>12.08817261</v>
      </c>
      <c r="G32" s="18" t="n">
        <v>409.85613686</v>
      </c>
      <c r="H32" s="20" t="n">
        <v>6.67302083</v>
      </c>
      <c r="I32" s="18" t="n">
        <v>487.7386739</v>
      </c>
      <c r="J32" s="20" t="n">
        <v>3.2137028</v>
      </c>
      <c r="K32" s="18" t="n">
        <v>508.15061021</v>
      </c>
      <c r="L32" s="20" t="n">
        <v>3.40808383</v>
      </c>
      <c r="M32" s="18" t="s">
        <v>481</v>
      </c>
      <c r="N32" s="20" t="s">
        <v>481</v>
      </c>
      <c r="O32" s="18" t="s">
        <v>481</v>
      </c>
      <c r="P32" s="20" t="s">
        <v>481</v>
      </c>
      <c r="Q32" s="18" t="s">
        <v>481</v>
      </c>
      <c r="R32" s="20" t="s">
        <v>481</v>
      </c>
      <c r="S32" s="18" t="s">
        <v>481</v>
      </c>
      <c r="T32" s="20" t="s">
        <v>481</v>
      </c>
      <c r="U32" s="18" t="n">
        <v>349.86115977</v>
      </c>
      <c r="V32" s="20" t="n">
        <v>15.26068543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(89.0/B34*100)</f>
        <v/>
      </c>
      <c r="D34" s="19" t="n">
        <v>6261</v>
      </c>
      <c r="E34" s="18" t="n">
        <v>362.41799204</v>
      </c>
      <c r="F34" s="20" t="n">
        <v>9.54762882</v>
      </c>
      <c r="G34" s="18" t="n">
        <v>388.92070473</v>
      </c>
      <c r="H34" s="20" t="n">
        <v>7.57585938</v>
      </c>
      <c r="I34" s="18" t="n">
        <v>457.5695179</v>
      </c>
      <c r="J34" s="20" t="n">
        <v>4.6791562</v>
      </c>
      <c r="K34" s="18" t="n">
        <v>480.08902313</v>
      </c>
      <c r="L34" s="20" t="n">
        <v>4.78453059</v>
      </c>
      <c r="M34" s="18" t="s">
        <v>481</v>
      </c>
      <c r="N34" s="20" t="s">
        <v>481</v>
      </c>
      <c r="O34" s="18" t="s">
        <v>481</v>
      </c>
      <c r="P34" s="20" t="s">
        <v>481</v>
      </c>
      <c r="Q34" s="18" t="n">
        <v>425.79595373</v>
      </c>
      <c r="R34" s="20" t="n">
        <v>68.66277131</v>
      </c>
      <c r="S34" s="18" t="s">
        <v>481</v>
      </c>
      <c r="T34" s="20" t="s">
        <v>481</v>
      </c>
      <c r="U34" s="18" t="n">
        <v>336.41605654</v>
      </c>
      <c r="V34" s="20" t="n">
        <v>12.08896809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(71.0/B36*100)</f>
        <v/>
      </c>
      <c r="D36" s="19" t="n">
        <v>6665</v>
      </c>
      <c r="E36" s="18" t="n">
        <v>386.18055902</v>
      </c>
      <c r="F36" s="20" t="n">
        <v>13.21761247</v>
      </c>
      <c r="G36" s="18" t="n">
        <v>433.71745986</v>
      </c>
      <c r="H36" s="20" t="n">
        <v>5.73020641</v>
      </c>
      <c r="I36" s="18" t="n">
        <v>479.63635905</v>
      </c>
      <c r="J36" s="20" t="n">
        <v>3.16255145</v>
      </c>
      <c r="K36" s="18" t="n">
        <v>487.39772808</v>
      </c>
      <c r="L36" s="20" t="n">
        <v>3.84216189</v>
      </c>
      <c r="M36" s="18" t="s">
        <v>481</v>
      </c>
      <c r="N36" s="20" t="s">
        <v>481</v>
      </c>
      <c r="O36" s="18" t="s">
        <v>481</v>
      </c>
      <c r="P36" s="20" t="s">
        <v>481</v>
      </c>
      <c r="Q36" s="18" t="s">
        <v>481</v>
      </c>
      <c r="R36" s="20" t="s">
        <v>481</v>
      </c>
      <c r="S36" s="18" t="s">
        <v>481</v>
      </c>
      <c r="T36" s="20" t="s">
        <v>481</v>
      </c>
      <c r="U36" s="18" t="n">
        <v>360.4895235</v>
      </c>
      <c r="V36" s="20" t="n">
        <v>9.591912430000001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(55.0/B41*100)</f>
        <v/>
      </c>
      <c r="D41" s="19" t="n">
        <v>5657</v>
      </c>
      <c r="E41" s="18" t="n">
        <v>399.97121272</v>
      </c>
      <c r="F41" s="20" t="n">
        <v>9.75414711</v>
      </c>
      <c r="G41" s="18" t="n">
        <v>449.91875175</v>
      </c>
      <c r="H41" s="20" t="n">
        <v>5.90437511</v>
      </c>
      <c r="I41" s="18" t="n">
        <v>499.65162771</v>
      </c>
      <c r="J41" s="20" t="n">
        <v>4.07090949</v>
      </c>
      <c r="K41" s="18" t="n">
        <v>509.10326285</v>
      </c>
      <c r="L41" s="20" t="n">
        <v>3.94681086</v>
      </c>
      <c r="M41" s="18" t="s">
        <v>481</v>
      </c>
      <c r="N41" s="20" t="s">
        <v>481</v>
      </c>
      <c r="O41" s="18" t="s">
        <v>481</v>
      </c>
      <c r="P41" s="20" t="s">
        <v>481</v>
      </c>
      <c r="Q41" s="18" t="n">
        <v>394.70031876</v>
      </c>
      <c r="R41" s="20" t="n">
        <v>62.09586627</v>
      </c>
      <c r="S41" s="18" t="s">
        <v>481</v>
      </c>
      <c r="T41" s="20" t="s">
        <v>481</v>
      </c>
      <c r="U41" s="18" t="n">
        <v>366.56161665</v>
      </c>
      <c r="V41" s="20" t="n">
        <v>13.64670529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(2121.0/B46*100)</f>
        <v/>
      </c>
      <c r="D46" s="19" t="n">
        <v>21020</v>
      </c>
      <c r="E46" s="18" t="n">
        <v>307.64388233</v>
      </c>
      <c r="F46" s="20" t="n">
        <v>8.93829923</v>
      </c>
      <c r="G46" s="18" t="n">
        <v>351.44010794</v>
      </c>
      <c r="H46" s="20" t="n">
        <v>5.05197367</v>
      </c>
      <c r="I46" s="18" t="n">
        <v>417.75330026</v>
      </c>
      <c r="J46" s="20" t="n">
        <v>4.63652384</v>
      </c>
      <c r="K46" s="18" t="n">
        <v>444.57630173</v>
      </c>
      <c r="L46" s="20" t="n">
        <v>5.7872555</v>
      </c>
      <c r="M46" s="18" t="s">
        <v>481</v>
      </c>
      <c r="N46" s="20" t="s">
        <v>481</v>
      </c>
      <c r="O46" s="18" t="s">
        <v>481</v>
      </c>
      <c r="P46" s="20" t="s">
        <v>481</v>
      </c>
      <c r="Q46" s="18" t="s">
        <v>481</v>
      </c>
      <c r="R46" s="20" t="s">
        <v>481</v>
      </c>
      <c r="S46" s="18" t="s">
        <v>481</v>
      </c>
      <c r="T46" s="20" t="s">
        <v>481</v>
      </c>
      <c r="U46" s="18" t="n">
        <v>359.14540443</v>
      </c>
      <c r="V46" s="20" t="n">
        <v>5.47959963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441.63320282</v>
      </c>
      <c r="F48" s="20" t="n">
        <v>15.90707633</v>
      </c>
      <c r="G48" s="18" t="n">
        <v>477.13430718</v>
      </c>
      <c r="H48" s="20" t="n">
        <v>9.826348230000001</v>
      </c>
      <c r="I48" s="18" t="n">
        <v>572.14567534</v>
      </c>
      <c r="J48" s="20" t="n">
        <v>5.41239526</v>
      </c>
      <c r="K48" s="18" t="n">
        <v>580.69161902</v>
      </c>
      <c r="L48" s="20" t="n">
        <v>7.1094065</v>
      </c>
      <c r="M48" s="18" t="s">
        <v>481</v>
      </c>
      <c r="N48" s="20" t="s">
        <v>481</v>
      </c>
      <c r="O48" s="18" t="s">
        <v>481</v>
      </c>
      <c r="P48" s="20" t="s">
        <v>481</v>
      </c>
      <c r="Q48" s="18" t="s">
        <v>481</v>
      </c>
      <c r="R48" s="20" t="s">
        <v>481</v>
      </c>
      <c r="S48" s="18" t="s">
        <v>481</v>
      </c>
      <c r="T48" s="20" t="s">
        <v>481</v>
      </c>
      <c r="U48" s="18" t="n">
        <v>497.85064802</v>
      </c>
      <c r="V48" s="20" t="n">
        <v>33.78621389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(166.0/B61*100)</f>
        <v/>
      </c>
      <c r="D61" s="19" t="n">
        <v>6359</v>
      </c>
      <c r="E61" s="18" t="n">
        <v>346.32046488</v>
      </c>
      <c r="F61" s="20" t="n">
        <v>8.94462603</v>
      </c>
      <c r="G61" s="18" t="n">
        <v>395.92677413</v>
      </c>
      <c r="H61" s="20" t="n">
        <v>6.54334302</v>
      </c>
      <c r="I61" s="18" t="n">
        <v>447.75362241</v>
      </c>
      <c r="J61" s="20" t="n">
        <v>3.71368369</v>
      </c>
      <c r="K61" s="18" t="n">
        <v>475.83141931</v>
      </c>
      <c r="L61" s="20" t="n">
        <v>3.1441875</v>
      </c>
      <c r="M61" s="18" t="s">
        <v>481</v>
      </c>
      <c r="N61" s="20" t="s">
        <v>481</v>
      </c>
      <c r="O61" s="18" t="s">
        <v>481</v>
      </c>
      <c r="P61" s="20" t="s">
        <v>481</v>
      </c>
      <c r="Q61" s="18" t="s">
        <v>481</v>
      </c>
      <c r="R61" s="20" t="s">
        <v>481</v>
      </c>
      <c r="S61" s="18" t="s">
        <v>481</v>
      </c>
      <c r="T61" s="20" t="s">
        <v>481</v>
      </c>
      <c r="U61" s="18" t="n">
        <v>334.12895834</v>
      </c>
      <c r="V61" s="20" t="n">
        <v>10.42456194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(820.0/B67*100)</f>
        <v/>
      </c>
      <c r="D67" s="19" t="n">
        <v>6151</v>
      </c>
      <c r="E67" s="18" t="n">
        <v>296.65137613</v>
      </c>
      <c r="F67" s="20" t="n">
        <v>11.7228713</v>
      </c>
      <c r="G67" s="18" t="n">
        <v>348.91678858</v>
      </c>
      <c r="H67" s="20" t="n">
        <v>5.86163148</v>
      </c>
      <c r="I67" s="18" t="n">
        <v>421.40847743</v>
      </c>
      <c r="J67" s="20" t="n">
        <v>3.6555094</v>
      </c>
      <c r="K67" s="18" t="n">
        <v>436.7398713</v>
      </c>
      <c r="L67" s="20" t="n">
        <v>3.86257762</v>
      </c>
      <c r="M67" s="18" t="s">
        <v>481</v>
      </c>
      <c r="N67" s="20" t="s">
        <v>481</v>
      </c>
      <c r="O67" s="18" t="s">
        <v>481</v>
      </c>
      <c r="P67" s="20" t="s">
        <v>481</v>
      </c>
      <c r="Q67" s="18" t="s">
        <v>481</v>
      </c>
      <c r="R67" s="20" t="s">
        <v>481</v>
      </c>
      <c r="S67" s="18" t="s">
        <v>481</v>
      </c>
      <c r="T67" s="20" t="s">
        <v>481</v>
      </c>
      <c r="U67" s="18" t="n">
        <v>319.01776817</v>
      </c>
      <c r="V67" s="20" t="n">
        <v>10.22198249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450.31210006</v>
      </c>
      <c r="F70" s="20" t="n">
        <v>9.362529609999999</v>
      </c>
      <c r="G70" s="18" t="n">
        <v>464.62366791</v>
      </c>
      <c r="H70" s="20" t="n">
        <v>5.69505992</v>
      </c>
      <c r="I70" s="18" t="n">
        <v>513.31539678</v>
      </c>
      <c r="J70" s="20" t="n">
        <v>4.1502783</v>
      </c>
      <c r="K70" s="18" t="n">
        <v>533.88050348</v>
      </c>
      <c r="L70" s="20" t="n">
        <v>3.2959658</v>
      </c>
      <c r="M70" s="18" t="s">
        <v>481</v>
      </c>
      <c r="N70" s="20" t="s">
        <v>481</v>
      </c>
      <c r="O70" s="18" t="s">
        <v>481</v>
      </c>
      <c r="P70" s="20" t="s">
        <v>481</v>
      </c>
      <c r="Q70" s="18" t="s">
        <v>481</v>
      </c>
      <c r="R70" s="20" t="s">
        <v>481</v>
      </c>
      <c r="S70" s="18" t="s">
        <v>481</v>
      </c>
      <c r="T70" s="20" t="s">
        <v>481</v>
      </c>
      <c r="U70" s="18" t="n">
        <v>438.24413111</v>
      </c>
      <c r="V70" s="20" t="n">
        <v>8.43906701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829</v>
      </c>
    </row>
    <row customHeight="1" ht="30" r="4" spans="1:22">
      <c r="A4" s="6" t="n"/>
      <c r="B4" s="7" t="s">
        <v>462</v>
      </c>
      <c r="C4" s="7" t="s">
        <v>463</v>
      </c>
      <c r="D4" s="8" t="s">
        <v>462</v>
      </c>
      <c r="E4" s="9" t="s">
        <v>821</v>
      </c>
      <c r="F4" s="10" t="n"/>
      <c r="G4" s="9" t="s">
        <v>822</v>
      </c>
      <c r="H4" s="10" t="n"/>
      <c r="I4" s="9" t="s">
        <v>823</v>
      </c>
      <c r="J4" s="10" t="n"/>
      <c r="K4" s="9" t="s">
        <v>824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388.59032365</v>
      </c>
      <c r="F7" s="20" t="n">
        <v>8.38333722</v>
      </c>
      <c r="G7" s="18" t="n">
        <v>467.34822058</v>
      </c>
      <c r="H7" s="20" t="n">
        <v>3.34129901</v>
      </c>
      <c r="I7" s="18" t="n">
        <v>516.21395961</v>
      </c>
      <c r="J7" s="20" t="n">
        <v>2.36294402</v>
      </c>
      <c r="K7" s="18" t="n">
        <v>533.72201277</v>
      </c>
      <c r="L7" s="20" t="n">
        <v>2.4543184</v>
      </c>
      <c r="M7" s="18" t="s">
        <v>481</v>
      </c>
      <c r="N7" s="20" t="s">
        <v>481</v>
      </c>
      <c r="O7" s="18" t="s">
        <v>481</v>
      </c>
      <c r="P7" s="20" t="s">
        <v>481</v>
      </c>
      <c r="Q7" s="18" t="s">
        <v>481</v>
      </c>
      <c r="R7" s="20" t="s">
        <v>481</v>
      </c>
      <c r="S7" s="18" t="s">
        <v>481</v>
      </c>
      <c r="T7" s="20" t="s">
        <v>481</v>
      </c>
      <c r="U7" s="18" t="n">
        <v>422.3046633</v>
      </c>
      <c r="V7" s="20" t="n">
        <v>6.43083027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(144.0/B9*100)</f>
        <v/>
      </c>
      <c r="D9" s="19" t="n">
        <v>5531</v>
      </c>
      <c r="E9" s="18" t="n">
        <v>447.58881963</v>
      </c>
      <c r="F9" s="20" t="n">
        <v>9.33638047</v>
      </c>
      <c r="G9" s="18" t="n">
        <v>531.7969249400001</v>
      </c>
      <c r="H9" s="20" t="n">
        <v>5.88129473</v>
      </c>
      <c r="I9" s="18" t="n">
        <v>562.70127954</v>
      </c>
      <c r="J9" s="20" t="n">
        <v>3.06656601</v>
      </c>
      <c r="K9" s="18" t="n">
        <v>572.53715268</v>
      </c>
      <c r="L9" s="20" t="n">
        <v>4.47497031</v>
      </c>
      <c r="M9" s="18" t="s">
        <v>481</v>
      </c>
      <c r="N9" s="20" t="s">
        <v>481</v>
      </c>
      <c r="O9" s="18" t="s">
        <v>481</v>
      </c>
      <c r="P9" s="20" t="s">
        <v>481</v>
      </c>
      <c r="Q9" s="18" t="n">
        <v>363.74174124</v>
      </c>
      <c r="R9" s="20" t="n">
        <v>33.3778787</v>
      </c>
      <c r="S9" s="18" t="s">
        <v>481</v>
      </c>
      <c r="T9" s="20" t="s">
        <v>481</v>
      </c>
      <c r="U9" s="18" t="n">
        <v>418.77473367</v>
      </c>
      <c r="V9" s="20" t="n">
        <v>8.62240574</v>
      </c>
    </row>
    <row r="10" spans="1:22">
      <c r="A10" s="15" t="s">
        <v>485</v>
      </c>
      <c r="B10" s="17" t="n">
        <v>13082</v>
      </c>
      <c r="C10" s="18">
        <f>(339.0/B10*100)</f>
        <v/>
      </c>
      <c r="D10" s="19" t="n">
        <v>12743</v>
      </c>
      <c r="E10" s="18" t="n">
        <v>442.0545795</v>
      </c>
      <c r="F10" s="20" t="n">
        <v>12.64223316</v>
      </c>
      <c r="G10" s="18" t="n">
        <v>505.58127174</v>
      </c>
      <c r="H10" s="20" t="n">
        <v>8.06746163</v>
      </c>
      <c r="I10" s="18" t="n">
        <v>533.57217665</v>
      </c>
      <c r="J10" s="20" t="n">
        <v>5.17410292</v>
      </c>
      <c r="K10" s="18" t="n">
        <v>558.5531971299999</v>
      </c>
      <c r="L10" s="20" t="n">
        <v>4.95817565</v>
      </c>
      <c r="M10" s="18" t="s">
        <v>481</v>
      </c>
      <c r="N10" s="20" t="s">
        <v>481</v>
      </c>
      <c r="O10" s="18" t="s">
        <v>481</v>
      </c>
      <c r="P10" s="20" t="s">
        <v>481</v>
      </c>
      <c r="Q10" s="18" t="s">
        <v>481</v>
      </c>
      <c r="R10" s="20" t="s">
        <v>481</v>
      </c>
      <c r="S10" s="18" t="s">
        <v>481</v>
      </c>
      <c r="T10" s="20" t="s">
        <v>481</v>
      </c>
      <c r="U10" s="18" t="n">
        <v>435.15013859</v>
      </c>
      <c r="V10" s="20" t="n">
        <v>15.19073769</v>
      </c>
    </row>
    <row r="11" spans="1:22">
      <c r="A11" s="15" t="s">
        <v>486</v>
      </c>
      <c r="B11" s="17" t="n">
        <v>7053</v>
      </c>
      <c r="C11" s="18">
        <f>(163.0/B11*100)</f>
        <v/>
      </c>
      <c r="D11" s="19" t="n">
        <v>6890</v>
      </c>
      <c r="E11" s="18" t="n">
        <v>338.55899811</v>
      </c>
      <c r="F11" s="20" t="n">
        <v>10.42129924</v>
      </c>
      <c r="G11" s="18" t="n">
        <v>409.47100047</v>
      </c>
      <c r="H11" s="20" t="n">
        <v>5.70699642</v>
      </c>
      <c r="I11" s="18" t="n">
        <v>443.06549867</v>
      </c>
      <c r="J11" s="20" t="n">
        <v>4.86474718</v>
      </c>
      <c r="K11" s="18" t="n">
        <v>456.15250535</v>
      </c>
      <c r="L11" s="20" t="n">
        <v>4.26795056</v>
      </c>
      <c r="M11" s="18" t="s">
        <v>481</v>
      </c>
      <c r="N11" s="20" t="s">
        <v>481</v>
      </c>
      <c r="O11" s="18" t="s">
        <v>481</v>
      </c>
      <c r="P11" s="20" t="s">
        <v>481</v>
      </c>
      <c r="Q11" s="18" t="s">
        <v>481</v>
      </c>
      <c r="R11" s="20" t="s">
        <v>481</v>
      </c>
      <c r="S11" s="18" t="s">
        <v>481</v>
      </c>
      <c r="T11" s="20" t="s">
        <v>481</v>
      </c>
      <c r="U11" s="18" t="n">
        <v>367.59052495</v>
      </c>
      <c r="V11" s="20" t="n">
        <v>10.35458065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(263.0/B23*100)</f>
        <v/>
      </c>
      <c r="D23" s="19" t="n">
        <v>11320</v>
      </c>
      <c r="E23" s="18" t="n">
        <v>442.09029923</v>
      </c>
      <c r="F23" s="20" t="n">
        <v>8.89185354</v>
      </c>
      <c r="G23" s="18" t="n">
        <v>478.12651201</v>
      </c>
      <c r="H23" s="20" t="n">
        <v>3.68694651</v>
      </c>
      <c r="I23" s="18" t="n">
        <v>497.7823134</v>
      </c>
      <c r="J23" s="20" t="n">
        <v>3.08396048</v>
      </c>
      <c r="K23" s="18" t="n">
        <v>488.49747275</v>
      </c>
      <c r="L23" s="20" t="n">
        <v>3.95969289</v>
      </c>
      <c r="M23" s="18" t="s">
        <v>481</v>
      </c>
      <c r="N23" s="20" t="s">
        <v>481</v>
      </c>
      <c r="O23" s="18" t="s">
        <v>481</v>
      </c>
      <c r="P23" s="20" t="s">
        <v>481</v>
      </c>
      <c r="Q23" s="18" t="s">
        <v>481</v>
      </c>
      <c r="R23" s="20" t="s">
        <v>481</v>
      </c>
      <c r="S23" s="18" t="s">
        <v>481</v>
      </c>
      <c r="T23" s="20" t="s">
        <v>481</v>
      </c>
      <c r="U23" s="18" t="n">
        <v>398.12464903</v>
      </c>
      <c r="V23" s="20" t="n">
        <v>9.373420189999999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413.63514396</v>
      </c>
      <c r="F29" s="20" t="n">
        <v>10.05033329</v>
      </c>
      <c r="G29" s="18" t="n">
        <v>489.06402582</v>
      </c>
      <c r="H29" s="20" t="n">
        <v>6.24781213</v>
      </c>
      <c r="I29" s="18" t="n">
        <v>530.97484525</v>
      </c>
      <c r="J29" s="20" t="n">
        <v>2.82764007</v>
      </c>
      <c r="K29" s="18" t="n">
        <v>533.76493118</v>
      </c>
      <c r="L29" s="20" t="n">
        <v>5.15707258</v>
      </c>
      <c r="M29" s="18" t="s">
        <v>481</v>
      </c>
      <c r="N29" s="20" t="s">
        <v>481</v>
      </c>
      <c r="O29" s="18" t="s">
        <v>481</v>
      </c>
      <c r="P29" s="20" t="s">
        <v>481</v>
      </c>
      <c r="Q29" s="18" t="n">
        <v>312.41250141</v>
      </c>
      <c r="R29" s="20" t="n">
        <v>62.61666854</v>
      </c>
      <c r="S29" s="18" t="s">
        <v>481</v>
      </c>
      <c r="T29" s="20" t="s">
        <v>481</v>
      </c>
      <c r="U29" s="18" t="n">
        <v>386.22628668</v>
      </c>
      <c r="V29" s="20" t="n">
        <v>13.08497664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404.91421127</v>
      </c>
      <c r="F32" s="20" t="n">
        <v>13.08255782</v>
      </c>
      <c r="G32" s="18" t="n">
        <v>448.61929154</v>
      </c>
      <c r="H32" s="20" t="n">
        <v>6.30459047</v>
      </c>
      <c r="I32" s="18" t="n">
        <v>495.3072638</v>
      </c>
      <c r="J32" s="20" t="n">
        <v>3.37007039</v>
      </c>
      <c r="K32" s="18" t="n">
        <v>500.89660347</v>
      </c>
      <c r="L32" s="20" t="n">
        <v>3.44682739</v>
      </c>
      <c r="M32" s="18" t="s">
        <v>481</v>
      </c>
      <c r="N32" s="20" t="s">
        <v>481</v>
      </c>
      <c r="O32" s="18" t="s">
        <v>481</v>
      </c>
      <c r="P32" s="20" t="s">
        <v>481</v>
      </c>
      <c r="Q32" s="18" t="s">
        <v>481</v>
      </c>
      <c r="R32" s="20" t="s">
        <v>481</v>
      </c>
      <c r="S32" s="18" t="s">
        <v>481</v>
      </c>
      <c r="T32" s="20" t="s">
        <v>481</v>
      </c>
      <c r="U32" s="18" t="n">
        <v>361.9913507</v>
      </c>
      <c r="V32" s="20" t="n">
        <v>14.87535638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(89.0/B34*100)</f>
        <v/>
      </c>
      <c r="D34" s="19" t="n">
        <v>6261</v>
      </c>
      <c r="E34" s="18" t="n">
        <v>374.44765698</v>
      </c>
      <c r="F34" s="20" t="n">
        <v>9.16983724</v>
      </c>
      <c r="G34" s="18" t="n">
        <v>418.80303902</v>
      </c>
      <c r="H34" s="20" t="n">
        <v>6.22708996</v>
      </c>
      <c r="I34" s="18" t="n">
        <v>468.47585082</v>
      </c>
      <c r="J34" s="20" t="n">
        <v>4.38234488</v>
      </c>
      <c r="K34" s="18" t="n">
        <v>468.71133308</v>
      </c>
      <c r="L34" s="20" t="n">
        <v>4.78525037</v>
      </c>
      <c r="M34" s="18" t="s">
        <v>481</v>
      </c>
      <c r="N34" s="20" t="s">
        <v>481</v>
      </c>
      <c r="O34" s="18" t="s">
        <v>481</v>
      </c>
      <c r="P34" s="20" t="s">
        <v>481</v>
      </c>
      <c r="Q34" s="18" t="n">
        <v>425.79595373</v>
      </c>
      <c r="R34" s="20" t="n">
        <v>68.66277131</v>
      </c>
      <c r="S34" s="18" t="s">
        <v>481</v>
      </c>
      <c r="T34" s="20" t="s">
        <v>481</v>
      </c>
      <c r="U34" s="18" t="n">
        <v>333.79841835</v>
      </c>
      <c r="V34" s="20" t="n">
        <v>11.48851989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(71.0/B36*100)</f>
        <v/>
      </c>
      <c r="D36" s="19" t="n">
        <v>6665</v>
      </c>
      <c r="E36" s="18" t="n">
        <v>396.67778933</v>
      </c>
      <c r="F36" s="20" t="n">
        <v>11.18116082</v>
      </c>
      <c r="G36" s="18" t="n">
        <v>445.22733194</v>
      </c>
      <c r="H36" s="20" t="n">
        <v>5.19740738</v>
      </c>
      <c r="I36" s="18" t="n">
        <v>478.24816667</v>
      </c>
      <c r="J36" s="20" t="n">
        <v>3.44567088</v>
      </c>
      <c r="K36" s="18" t="n">
        <v>486.2317806</v>
      </c>
      <c r="L36" s="20" t="n">
        <v>3.77258535</v>
      </c>
      <c r="M36" s="18" t="s">
        <v>481</v>
      </c>
      <c r="N36" s="20" t="s">
        <v>481</v>
      </c>
      <c r="O36" s="18" t="s">
        <v>481</v>
      </c>
      <c r="P36" s="20" t="s">
        <v>481</v>
      </c>
      <c r="Q36" s="18" t="s">
        <v>481</v>
      </c>
      <c r="R36" s="20" t="s">
        <v>481</v>
      </c>
      <c r="S36" s="18" t="s">
        <v>481</v>
      </c>
      <c r="T36" s="20" t="s">
        <v>481</v>
      </c>
      <c r="U36" s="18" t="n">
        <v>365.01235288</v>
      </c>
      <c r="V36" s="20" t="n">
        <v>11.06323611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(55.0/B41*100)</f>
        <v/>
      </c>
      <c r="D41" s="19" t="n">
        <v>5657</v>
      </c>
      <c r="E41" s="18" t="n">
        <v>411.49870752</v>
      </c>
      <c r="F41" s="20" t="n">
        <v>8.333865210000001</v>
      </c>
      <c r="G41" s="18" t="n">
        <v>466.67272702</v>
      </c>
      <c r="H41" s="20" t="n">
        <v>5.70868589</v>
      </c>
      <c r="I41" s="18" t="n">
        <v>497.30167115</v>
      </c>
      <c r="J41" s="20" t="n">
        <v>4.31127814</v>
      </c>
      <c r="K41" s="18" t="n">
        <v>507.54837217</v>
      </c>
      <c r="L41" s="20" t="n">
        <v>3.77751606</v>
      </c>
      <c r="M41" s="18" t="s">
        <v>481</v>
      </c>
      <c r="N41" s="20" t="s">
        <v>481</v>
      </c>
      <c r="O41" s="18" t="s">
        <v>481</v>
      </c>
      <c r="P41" s="20" t="s">
        <v>481</v>
      </c>
      <c r="Q41" s="18" t="n">
        <v>394.70031876</v>
      </c>
      <c r="R41" s="20" t="n">
        <v>62.09586627</v>
      </c>
      <c r="S41" s="18" t="s">
        <v>481</v>
      </c>
      <c r="T41" s="20" t="s">
        <v>481</v>
      </c>
      <c r="U41" s="18" t="n">
        <v>360.23383861</v>
      </c>
      <c r="V41" s="20" t="n">
        <v>13.35336143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(2121.0/B46*100)</f>
        <v/>
      </c>
      <c r="D46" s="19" t="n">
        <v>21020</v>
      </c>
      <c r="E46" s="18" t="n">
        <v>310.06466523</v>
      </c>
      <c r="F46" s="20" t="n">
        <v>8.46898588</v>
      </c>
      <c r="G46" s="18" t="n">
        <v>363.43937238</v>
      </c>
      <c r="H46" s="20" t="n">
        <v>5.31833771</v>
      </c>
      <c r="I46" s="18" t="n">
        <v>423.66698881</v>
      </c>
      <c r="J46" s="20" t="n">
        <v>5.03651982</v>
      </c>
      <c r="K46" s="18" t="n">
        <v>440.69700074</v>
      </c>
      <c r="L46" s="20" t="n">
        <v>5.86946771</v>
      </c>
      <c r="M46" s="18" t="s">
        <v>481</v>
      </c>
      <c r="N46" s="20" t="s">
        <v>481</v>
      </c>
      <c r="O46" s="18" t="s">
        <v>481</v>
      </c>
      <c r="P46" s="20" t="s">
        <v>481</v>
      </c>
      <c r="Q46" s="18" t="s">
        <v>481</v>
      </c>
      <c r="R46" s="20" t="s">
        <v>481</v>
      </c>
      <c r="S46" s="18" t="s">
        <v>481</v>
      </c>
      <c r="T46" s="20" t="s">
        <v>481</v>
      </c>
      <c r="U46" s="18" t="n">
        <v>359.7285324</v>
      </c>
      <c r="V46" s="20" t="n">
        <v>5.43620202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455.48823298</v>
      </c>
      <c r="F48" s="20" t="n">
        <v>12.70492115</v>
      </c>
      <c r="G48" s="18" t="n">
        <v>536.6708681600001</v>
      </c>
      <c r="H48" s="20" t="n">
        <v>6.7978095</v>
      </c>
      <c r="I48" s="18" t="n">
        <v>577.1011383699999</v>
      </c>
      <c r="J48" s="20" t="n">
        <v>6.24883558</v>
      </c>
      <c r="K48" s="18" t="n">
        <v>576.4332898500001</v>
      </c>
      <c r="L48" s="20" t="n">
        <v>7.27218967</v>
      </c>
      <c r="M48" s="18" t="s">
        <v>481</v>
      </c>
      <c r="N48" s="20" t="s">
        <v>481</v>
      </c>
      <c r="O48" s="18" t="s">
        <v>481</v>
      </c>
      <c r="P48" s="20" t="s">
        <v>481</v>
      </c>
      <c r="Q48" s="18" t="s">
        <v>481</v>
      </c>
      <c r="R48" s="20" t="s">
        <v>481</v>
      </c>
      <c r="S48" s="18" t="s">
        <v>481</v>
      </c>
      <c r="T48" s="20" t="s">
        <v>481</v>
      </c>
      <c r="U48" s="18" t="n">
        <v>489.2906085</v>
      </c>
      <c r="V48" s="20" t="n">
        <v>37.96557462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(166.0/B61*100)</f>
        <v/>
      </c>
      <c r="D61" s="19" t="n">
        <v>6359</v>
      </c>
      <c r="E61" s="18" t="n">
        <v>351.6115632</v>
      </c>
      <c r="F61" s="20" t="n">
        <v>8.252477369999999</v>
      </c>
      <c r="G61" s="18" t="n">
        <v>415.6774667</v>
      </c>
      <c r="H61" s="20" t="n">
        <v>5.10095848</v>
      </c>
      <c r="I61" s="18" t="n">
        <v>458.58494476</v>
      </c>
      <c r="J61" s="20" t="n">
        <v>3.56725219</v>
      </c>
      <c r="K61" s="18" t="n">
        <v>471.42348144</v>
      </c>
      <c r="L61" s="20" t="n">
        <v>3.13141409</v>
      </c>
      <c r="M61" s="18" t="s">
        <v>481</v>
      </c>
      <c r="N61" s="20" t="s">
        <v>481</v>
      </c>
      <c r="O61" s="18" t="s">
        <v>481</v>
      </c>
      <c r="P61" s="20" t="s">
        <v>481</v>
      </c>
      <c r="Q61" s="18" t="s">
        <v>481</v>
      </c>
      <c r="R61" s="20" t="s">
        <v>481</v>
      </c>
      <c r="S61" s="18" t="s">
        <v>481</v>
      </c>
      <c r="T61" s="20" t="s">
        <v>481</v>
      </c>
      <c r="U61" s="18" t="n">
        <v>331.81540637</v>
      </c>
      <c r="V61" s="20" t="n">
        <v>10.04089747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(820.0/B67*100)</f>
        <v/>
      </c>
      <c r="D67" s="19" t="n">
        <v>6151</v>
      </c>
      <c r="E67" s="18" t="n">
        <v>320.91276798</v>
      </c>
      <c r="F67" s="20" t="n">
        <v>8.652263899999999</v>
      </c>
      <c r="G67" s="18" t="n">
        <v>375.41138068</v>
      </c>
      <c r="H67" s="20" t="n">
        <v>5.49149309</v>
      </c>
      <c r="I67" s="18" t="n">
        <v>423.05065831</v>
      </c>
      <c r="J67" s="20" t="n">
        <v>3.4581482</v>
      </c>
      <c r="K67" s="18" t="n">
        <v>434.78644147</v>
      </c>
      <c r="L67" s="20" t="n">
        <v>3.93400709</v>
      </c>
      <c r="M67" s="18" t="s">
        <v>481</v>
      </c>
      <c r="N67" s="20" t="s">
        <v>481</v>
      </c>
      <c r="O67" s="18" t="s">
        <v>481</v>
      </c>
      <c r="P67" s="20" t="s">
        <v>481</v>
      </c>
      <c r="Q67" s="18" t="s">
        <v>481</v>
      </c>
      <c r="R67" s="20" t="s">
        <v>481</v>
      </c>
      <c r="S67" s="18" t="s">
        <v>481</v>
      </c>
      <c r="T67" s="20" t="s">
        <v>481</v>
      </c>
      <c r="U67" s="18" t="n">
        <v>321.18679497</v>
      </c>
      <c r="V67" s="20" t="n">
        <v>9.25278035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450.99019306</v>
      </c>
      <c r="F70" s="20" t="n">
        <v>8.381491540000001</v>
      </c>
      <c r="G70" s="18" t="n">
        <v>474.90840505</v>
      </c>
      <c r="H70" s="20" t="n">
        <v>5.49016081</v>
      </c>
      <c r="I70" s="18" t="n">
        <v>517.15842505</v>
      </c>
      <c r="J70" s="20" t="n">
        <v>3.74109707</v>
      </c>
      <c r="K70" s="18" t="n">
        <v>532.86563147</v>
      </c>
      <c r="L70" s="20" t="n">
        <v>3.60990529</v>
      </c>
      <c r="M70" s="18" t="s">
        <v>481</v>
      </c>
      <c r="N70" s="20" t="s">
        <v>481</v>
      </c>
      <c r="O70" s="18" t="s">
        <v>481</v>
      </c>
      <c r="P70" s="20" t="s">
        <v>481</v>
      </c>
      <c r="Q70" s="18" t="s">
        <v>481</v>
      </c>
      <c r="R70" s="20" t="s">
        <v>481</v>
      </c>
      <c r="S70" s="18" t="s">
        <v>481</v>
      </c>
      <c r="T70" s="20" t="s">
        <v>481</v>
      </c>
      <c r="U70" s="18" t="n">
        <v>452.42632726</v>
      </c>
      <c r="V70" s="20" t="n">
        <v>8.19234252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830</v>
      </c>
    </row>
    <row customHeight="1" ht="30" r="4" spans="1:22">
      <c r="A4" s="6" t="n"/>
      <c r="B4" s="7" t="s">
        <v>462</v>
      </c>
      <c r="C4" s="7" t="s">
        <v>463</v>
      </c>
      <c r="D4" s="8" t="s">
        <v>462</v>
      </c>
      <c r="E4" s="9" t="s">
        <v>821</v>
      </c>
      <c r="F4" s="10" t="n"/>
      <c r="G4" s="9" t="s">
        <v>822</v>
      </c>
      <c r="H4" s="10" t="n"/>
      <c r="I4" s="9" t="s">
        <v>823</v>
      </c>
      <c r="J4" s="10" t="n"/>
      <c r="K4" s="9" t="s">
        <v>824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425.47962761</v>
      </c>
      <c r="F7" s="20" t="n">
        <v>6.66607229</v>
      </c>
      <c r="G7" s="18" t="n">
        <v>501.34343771</v>
      </c>
      <c r="H7" s="20" t="n">
        <v>2.8226188</v>
      </c>
      <c r="I7" s="18" t="n">
        <v>523.55081258</v>
      </c>
      <c r="J7" s="20" t="n">
        <v>2.47849886</v>
      </c>
      <c r="K7" s="18" t="n">
        <v>522.86725563</v>
      </c>
      <c r="L7" s="20" t="n">
        <v>3.44659122</v>
      </c>
      <c r="M7" s="18" t="s">
        <v>481</v>
      </c>
      <c r="N7" s="20" t="s">
        <v>481</v>
      </c>
      <c r="O7" s="18" t="s">
        <v>481</v>
      </c>
      <c r="P7" s="20" t="s">
        <v>481</v>
      </c>
      <c r="Q7" s="18" t="s">
        <v>481</v>
      </c>
      <c r="R7" s="20" t="s">
        <v>481</v>
      </c>
      <c r="S7" s="18" t="s">
        <v>481</v>
      </c>
      <c r="T7" s="20" t="s">
        <v>481</v>
      </c>
      <c r="U7" s="18" t="n">
        <v>425.10883251</v>
      </c>
      <c r="V7" s="20" t="n">
        <v>6.14250555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(144.0/B9*100)</f>
        <v/>
      </c>
      <c r="D9" s="19" t="n">
        <v>5531</v>
      </c>
      <c r="E9" s="18" t="n">
        <v>447.02799176</v>
      </c>
      <c r="F9" s="20" t="n">
        <v>6.34219534</v>
      </c>
      <c r="G9" s="18" t="n">
        <v>535.02546351</v>
      </c>
      <c r="H9" s="20" t="n">
        <v>4.80299754</v>
      </c>
      <c r="I9" s="18" t="n">
        <v>569.23133868</v>
      </c>
      <c r="J9" s="20" t="n">
        <v>3.1408368</v>
      </c>
      <c r="K9" s="18" t="n">
        <v>578.79798394</v>
      </c>
      <c r="L9" s="20" t="n">
        <v>4.30424018</v>
      </c>
      <c r="M9" s="18" t="s">
        <v>481</v>
      </c>
      <c r="N9" s="20" t="s">
        <v>481</v>
      </c>
      <c r="O9" s="18" t="s">
        <v>481</v>
      </c>
      <c r="P9" s="20" t="s">
        <v>481</v>
      </c>
      <c r="Q9" s="18" t="n">
        <v>363.74174124</v>
      </c>
      <c r="R9" s="20" t="n">
        <v>33.3778787</v>
      </c>
      <c r="S9" s="18" t="s">
        <v>481</v>
      </c>
      <c r="T9" s="20" t="s">
        <v>481</v>
      </c>
      <c r="U9" s="18" t="n">
        <v>423.69012971</v>
      </c>
      <c r="V9" s="20" t="n">
        <v>8.61194309</v>
      </c>
    </row>
    <row r="10" spans="1:22">
      <c r="A10" s="15" t="s">
        <v>485</v>
      </c>
      <c r="B10" s="17" t="n">
        <v>13082</v>
      </c>
      <c r="C10" s="18">
        <f>(339.0/B10*100)</f>
        <v/>
      </c>
      <c r="D10" s="19" t="n">
        <v>12743</v>
      </c>
      <c r="E10" s="18" t="n">
        <v>481.44773994</v>
      </c>
      <c r="F10" s="20" t="n">
        <v>9.565872669999999</v>
      </c>
      <c r="G10" s="18" t="n">
        <v>533.37554094</v>
      </c>
      <c r="H10" s="20" t="n">
        <v>6.79256835</v>
      </c>
      <c r="I10" s="18" t="n">
        <v>538.34698184</v>
      </c>
      <c r="J10" s="20" t="n">
        <v>4.79997808</v>
      </c>
      <c r="K10" s="18" t="n">
        <v>555.56500393</v>
      </c>
      <c r="L10" s="20" t="n">
        <v>5.11273253</v>
      </c>
      <c r="M10" s="18" t="s">
        <v>481</v>
      </c>
      <c r="N10" s="20" t="s">
        <v>481</v>
      </c>
      <c r="O10" s="18" t="s">
        <v>481</v>
      </c>
      <c r="P10" s="20" t="s">
        <v>481</v>
      </c>
      <c r="Q10" s="18" t="s">
        <v>481</v>
      </c>
      <c r="R10" s="20" t="s">
        <v>481</v>
      </c>
      <c r="S10" s="18" t="s">
        <v>481</v>
      </c>
      <c r="T10" s="20" t="s">
        <v>481</v>
      </c>
      <c r="U10" s="18" t="n">
        <v>438.89392487</v>
      </c>
      <c r="V10" s="20" t="n">
        <v>14.0953636</v>
      </c>
    </row>
    <row r="11" spans="1:22">
      <c r="A11" s="15" t="s">
        <v>486</v>
      </c>
      <c r="B11" s="17" t="n">
        <v>7053</v>
      </c>
      <c r="C11" s="18">
        <f>(163.0/B11*100)</f>
        <v/>
      </c>
      <c r="D11" s="19" t="n">
        <v>6890</v>
      </c>
      <c r="E11" s="18" t="n">
        <v>342.90831592</v>
      </c>
      <c r="F11" s="20" t="n">
        <v>10.07040173</v>
      </c>
      <c r="G11" s="18" t="n">
        <v>406.38001102</v>
      </c>
      <c r="H11" s="20" t="n">
        <v>5.49434234</v>
      </c>
      <c r="I11" s="18" t="n">
        <v>448.90995398</v>
      </c>
      <c r="J11" s="20" t="n">
        <v>4.55534878</v>
      </c>
      <c r="K11" s="18" t="n">
        <v>453.65282184</v>
      </c>
      <c r="L11" s="20" t="n">
        <v>4.05818937</v>
      </c>
      <c r="M11" s="18" t="s">
        <v>481</v>
      </c>
      <c r="N11" s="20" t="s">
        <v>481</v>
      </c>
      <c r="O11" s="18" t="s">
        <v>481</v>
      </c>
      <c r="P11" s="20" t="s">
        <v>481</v>
      </c>
      <c r="Q11" s="18" t="s">
        <v>481</v>
      </c>
      <c r="R11" s="20" t="s">
        <v>481</v>
      </c>
      <c r="S11" s="18" t="s">
        <v>481</v>
      </c>
      <c r="T11" s="20" t="s">
        <v>481</v>
      </c>
      <c r="U11" s="18" t="n">
        <v>367.20395232</v>
      </c>
      <c r="V11" s="20" t="n">
        <v>10.16831829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(263.0/B23*100)</f>
        <v/>
      </c>
      <c r="D23" s="19" t="n">
        <v>11320</v>
      </c>
      <c r="E23" s="18" t="n">
        <v>434.96653231</v>
      </c>
      <c r="F23" s="20" t="n">
        <v>8.22103808</v>
      </c>
      <c r="G23" s="18" t="n">
        <v>477.31392609</v>
      </c>
      <c r="H23" s="20" t="n">
        <v>4.34530543</v>
      </c>
      <c r="I23" s="18" t="n">
        <v>498.50769247</v>
      </c>
      <c r="J23" s="20" t="n">
        <v>3.30854309</v>
      </c>
      <c r="K23" s="18" t="n">
        <v>490.39959916</v>
      </c>
      <c r="L23" s="20" t="n">
        <v>4.04412776</v>
      </c>
      <c r="M23" s="18" t="s">
        <v>481</v>
      </c>
      <c r="N23" s="20" t="s">
        <v>481</v>
      </c>
      <c r="O23" s="18" t="s">
        <v>481</v>
      </c>
      <c r="P23" s="20" t="s">
        <v>481</v>
      </c>
      <c r="Q23" s="18" t="s">
        <v>481</v>
      </c>
      <c r="R23" s="20" t="s">
        <v>481</v>
      </c>
      <c r="S23" s="18" t="s">
        <v>481</v>
      </c>
      <c r="T23" s="20" t="s">
        <v>481</v>
      </c>
      <c r="U23" s="18" t="n">
        <v>405.13105763</v>
      </c>
      <c r="V23" s="20" t="n">
        <v>10.32507832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454.13000965</v>
      </c>
      <c r="F29" s="20" t="n">
        <v>7.03581208</v>
      </c>
      <c r="G29" s="18" t="n">
        <v>506.26523231</v>
      </c>
      <c r="H29" s="20" t="n">
        <v>5.63343705</v>
      </c>
      <c r="I29" s="18" t="n">
        <v>535.2590261399999</v>
      </c>
      <c r="J29" s="20" t="n">
        <v>3.22883725</v>
      </c>
      <c r="K29" s="18" t="n">
        <v>528.08839131</v>
      </c>
      <c r="L29" s="20" t="n">
        <v>6.30295377</v>
      </c>
      <c r="M29" s="18" t="s">
        <v>481</v>
      </c>
      <c r="N29" s="20" t="s">
        <v>481</v>
      </c>
      <c r="O29" s="18" t="s">
        <v>481</v>
      </c>
      <c r="P29" s="20" t="s">
        <v>481</v>
      </c>
      <c r="Q29" s="18" t="n">
        <v>312.41250141</v>
      </c>
      <c r="R29" s="20" t="n">
        <v>62.61666854</v>
      </c>
      <c r="S29" s="18" t="s">
        <v>481</v>
      </c>
      <c r="T29" s="20" t="s">
        <v>481</v>
      </c>
      <c r="U29" s="18" t="n">
        <v>383.70011896</v>
      </c>
      <c r="V29" s="20" t="n">
        <v>12.79013112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426.2616537</v>
      </c>
      <c r="F32" s="20" t="n">
        <v>7.99613399</v>
      </c>
      <c r="G32" s="18" t="n">
        <v>463.31292025</v>
      </c>
      <c r="H32" s="20" t="n">
        <v>4.4976074</v>
      </c>
      <c r="I32" s="18" t="n">
        <v>499.9347962</v>
      </c>
      <c r="J32" s="20" t="n">
        <v>3.6447867</v>
      </c>
      <c r="K32" s="18" t="n">
        <v>501.19498844</v>
      </c>
      <c r="L32" s="20" t="n">
        <v>4.03044886</v>
      </c>
      <c r="M32" s="18" t="s">
        <v>481</v>
      </c>
      <c r="N32" s="20" t="s">
        <v>481</v>
      </c>
      <c r="O32" s="18" t="s">
        <v>481</v>
      </c>
      <c r="P32" s="20" t="s">
        <v>481</v>
      </c>
      <c r="Q32" s="18" t="s">
        <v>481</v>
      </c>
      <c r="R32" s="20" t="s">
        <v>481</v>
      </c>
      <c r="S32" s="18" t="s">
        <v>481</v>
      </c>
      <c r="T32" s="20" t="s">
        <v>481</v>
      </c>
      <c r="U32" s="18" t="n">
        <v>357.49581918</v>
      </c>
      <c r="V32" s="20" t="n">
        <v>13.28047318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(89.0/B34*100)</f>
        <v/>
      </c>
      <c r="D34" s="19" t="n">
        <v>6261</v>
      </c>
      <c r="E34" s="18" t="n">
        <v>373.01980152</v>
      </c>
      <c r="F34" s="20" t="n">
        <v>8.160052220000001</v>
      </c>
      <c r="G34" s="18" t="n">
        <v>416.81091829</v>
      </c>
      <c r="H34" s="20" t="n">
        <v>6.51975881</v>
      </c>
      <c r="I34" s="18" t="n">
        <v>469.22979591</v>
      </c>
      <c r="J34" s="20" t="n">
        <v>4.64700043</v>
      </c>
      <c r="K34" s="18" t="n">
        <v>469.02985559</v>
      </c>
      <c r="L34" s="20" t="n">
        <v>5.77840298</v>
      </c>
      <c r="M34" s="18" t="s">
        <v>481</v>
      </c>
      <c r="N34" s="20" t="s">
        <v>481</v>
      </c>
      <c r="O34" s="18" t="s">
        <v>481</v>
      </c>
      <c r="P34" s="20" t="s">
        <v>481</v>
      </c>
      <c r="Q34" s="18" t="n">
        <v>425.79595373</v>
      </c>
      <c r="R34" s="20" t="n">
        <v>68.66277131</v>
      </c>
      <c r="S34" s="18" t="s">
        <v>481</v>
      </c>
      <c r="T34" s="20" t="s">
        <v>481</v>
      </c>
      <c r="U34" s="18" t="n">
        <v>335.00707892</v>
      </c>
      <c r="V34" s="20" t="n">
        <v>12.08549678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(71.0/B36*100)</f>
        <v/>
      </c>
      <c r="D36" s="19" t="n">
        <v>6665</v>
      </c>
      <c r="E36" s="18" t="n">
        <v>432.69969943</v>
      </c>
      <c r="F36" s="20" t="n">
        <v>8.34882084</v>
      </c>
      <c r="G36" s="18" t="n">
        <v>460.29549289</v>
      </c>
      <c r="H36" s="20" t="n">
        <v>4.47317542</v>
      </c>
      <c r="I36" s="18" t="n">
        <v>482.74850358</v>
      </c>
      <c r="J36" s="20" t="n">
        <v>3.46026904</v>
      </c>
      <c r="K36" s="18" t="n">
        <v>478.74569142</v>
      </c>
      <c r="L36" s="20" t="n">
        <v>4.6913508</v>
      </c>
      <c r="M36" s="18" t="s">
        <v>481</v>
      </c>
      <c r="N36" s="20" t="s">
        <v>481</v>
      </c>
      <c r="O36" s="18" t="s">
        <v>481</v>
      </c>
      <c r="P36" s="20" t="s">
        <v>481</v>
      </c>
      <c r="Q36" s="18" t="s">
        <v>481</v>
      </c>
      <c r="R36" s="20" t="s">
        <v>481</v>
      </c>
      <c r="S36" s="18" t="s">
        <v>481</v>
      </c>
      <c r="T36" s="20" t="s">
        <v>481</v>
      </c>
      <c r="U36" s="18" t="n">
        <v>365.70593431</v>
      </c>
      <c r="V36" s="20" t="n">
        <v>9.394517329999999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(55.0/B41*100)</f>
        <v/>
      </c>
      <c r="D41" s="19" t="n">
        <v>5657</v>
      </c>
      <c r="E41" s="18" t="n">
        <v>440.52318623</v>
      </c>
      <c r="F41" s="20" t="n">
        <v>6.46611157</v>
      </c>
      <c r="G41" s="18" t="n">
        <v>485.24435338</v>
      </c>
      <c r="H41" s="20" t="n">
        <v>4.90450485</v>
      </c>
      <c r="I41" s="18" t="n">
        <v>503.78653547</v>
      </c>
      <c r="J41" s="20" t="n">
        <v>3.88483679</v>
      </c>
      <c r="K41" s="18" t="n">
        <v>500.75088259</v>
      </c>
      <c r="L41" s="20" t="n">
        <v>4.47274938</v>
      </c>
      <c r="M41" s="18" t="s">
        <v>481</v>
      </c>
      <c r="N41" s="20" t="s">
        <v>481</v>
      </c>
      <c r="O41" s="18" t="s">
        <v>481</v>
      </c>
      <c r="P41" s="20" t="s">
        <v>481</v>
      </c>
      <c r="Q41" s="18" t="n">
        <v>394.70031876</v>
      </c>
      <c r="R41" s="20" t="n">
        <v>62.09586627</v>
      </c>
      <c r="S41" s="18" t="s">
        <v>481</v>
      </c>
      <c r="T41" s="20" t="s">
        <v>481</v>
      </c>
      <c r="U41" s="18" t="n">
        <v>365.66455423</v>
      </c>
      <c r="V41" s="20" t="n">
        <v>12.15112143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(2121.0/B46*100)</f>
        <v/>
      </c>
      <c r="D46" s="19" t="n">
        <v>21020</v>
      </c>
      <c r="E46" s="18" t="n">
        <v>322.27392803</v>
      </c>
      <c r="F46" s="20" t="n">
        <v>6.98975553</v>
      </c>
      <c r="G46" s="18" t="n">
        <v>359.94109769</v>
      </c>
      <c r="H46" s="20" t="n">
        <v>4.98277801</v>
      </c>
      <c r="I46" s="18" t="n">
        <v>425.15480392</v>
      </c>
      <c r="J46" s="20" t="n">
        <v>4.87790386</v>
      </c>
      <c r="K46" s="18" t="n">
        <v>447.45695692</v>
      </c>
      <c r="L46" s="20" t="n">
        <v>5.51260198</v>
      </c>
      <c r="M46" s="18" t="s">
        <v>481</v>
      </c>
      <c r="N46" s="20" t="s">
        <v>481</v>
      </c>
      <c r="O46" s="18" t="s">
        <v>481</v>
      </c>
      <c r="P46" s="20" t="s">
        <v>481</v>
      </c>
      <c r="Q46" s="18" t="s">
        <v>481</v>
      </c>
      <c r="R46" s="20" t="s">
        <v>481</v>
      </c>
      <c r="S46" s="18" t="s">
        <v>481</v>
      </c>
      <c r="T46" s="20" t="s">
        <v>481</v>
      </c>
      <c r="U46" s="18" t="n">
        <v>359.42678908</v>
      </c>
      <c r="V46" s="20" t="n">
        <v>5.39898659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437.88131997</v>
      </c>
      <c r="F48" s="20" t="n">
        <v>13.43175899</v>
      </c>
      <c r="G48" s="18" t="n">
        <v>491.21815368</v>
      </c>
      <c r="H48" s="20" t="n">
        <v>9.016024850000001</v>
      </c>
      <c r="I48" s="18" t="n">
        <v>576.3222447000001</v>
      </c>
      <c r="J48" s="20" t="n">
        <v>5.70594893</v>
      </c>
      <c r="K48" s="18" t="n">
        <v>580.17235921</v>
      </c>
      <c r="L48" s="20" t="n">
        <v>6.90955737</v>
      </c>
      <c r="M48" s="18" t="s">
        <v>481</v>
      </c>
      <c r="N48" s="20" t="s">
        <v>481</v>
      </c>
      <c r="O48" s="18" t="s">
        <v>481</v>
      </c>
      <c r="P48" s="20" t="s">
        <v>481</v>
      </c>
      <c r="Q48" s="18" t="s">
        <v>481</v>
      </c>
      <c r="R48" s="20" t="s">
        <v>481</v>
      </c>
      <c r="S48" s="18" t="s">
        <v>481</v>
      </c>
      <c r="T48" s="20" t="s">
        <v>481</v>
      </c>
      <c r="U48" s="18" t="n">
        <v>482.4146874</v>
      </c>
      <c r="V48" s="20" t="n">
        <v>38.05470004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(166.0/B61*100)</f>
        <v/>
      </c>
      <c r="D61" s="19" t="n">
        <v>6359</v>
      </c>
      <c r="E61" s="18" t="n">
        <v>383.76911312</v>
      </c>
      <c r="F61" s="20" t="n">
        <v>7.70001876</v>
      </c>
      <c r="G61" s="18" t="n">
        <v>429.18507336</v>
      </c>
      <c r="H61" s="20" t="n">
        <v>4.38946384</v>
      </c>
      <c r="I61" s="18" t="n">
        <v>462.48736255</v>
      </c>
      <c r="J61" s="20" t="n">
        <v>3.8029798</v>
      </c>
      <c r="K61" s="18" t="n">
        <v>467.96165619</v>
      </c>
      <c r="L61" s="20" t="n">
        <v>3.53941734</v>
      </c>
      <c r="M61" s="18" t="s">
        <v>481</v>
      </c>
      <c r="N61" s="20" t="s">
        <v>481</v>
      </c>
      <c r="O61" s="18" t="s">
        <v>481</v>
      </c>
      <c r="P61" s="20" t="s">
        <v>481</v>
      </c>
      <c r="Q61" s="18" t="s">
        <v>481</v>
      </c>
      <c r="R61" s="20" t="s">
        <v>481</v>
      </c>
      <c r="S61" s="18" t="s">
        <v>481</v>
      </c>
      <c r="T61" s="20" t="s">
        <v>481</v>
      </c>
      <c r="U61" s="18" t="n">
        <v>336.51413922</v>
      </c>
      <c r="V61" s="20" t="n">
        <v>10.67853895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(820.0/B67*100)</f>
        <v/>
      </c>
      <c r="D67" s="19" t="n">
        <v>6151</v>
      </c>
      <c r="E67" s="18" t="n">
        <v>319.91693006</v>
      </c>
      <c r="F67" s="20" t="n">
        <v>8.65708403</v>
      </c>
      <c r="G67" s="18" t="n">
        <v>378.59348925</v>
      </c>
      <c r="H67" s="20" t="n">
        <v>5.46292184</v>
      </c>
      <c r="I67" s="18" t="n">
        <v>422.5509667</v>
      </c>
      <c r="J67" s="20" t="n">
        <v>3.63603902</v>
      </c>
      <c r="K67" s="18" t="n">
        <v>436.6292595</v>
      </c>
      <c r="L67" s="20" t="n">
        <v>3.81603303</v>
      </c>
      <c r="M67" s="18" t="s">
        <v>481</v>
      </c>
      <c r="N67" s="20" t="s">
        <v>481</v>
      </c>
      <c r="O67" s="18" t="s">
        <v>481</v>
      </c>
      <c r="P67" s="20" t="s">
        <v>481</v>
      </c>
      <c r="Q67" s="18" t="s">
        <v>481</v>
      </c>
      <c r="R67" s="20" t="s">
        <v>481</v>
      </c>
      <c r="S67" s="18" t="s">
        <v>481</v>
      </c>
      <c r="T67" s="20" t="s">
        <v>481</v>
      </c>
      <c r="U67" s="18" t="n">
        <v>322.2625599</v>
      </c>
      <c r="V67" s="20" t="n">
        <v>8.746172680000001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493.58614135</v>
      </c>
      <c r="F70" s="20" t="n">
        <v>6.27536329</v>
      </c>
      <c r="G70" s="18" t="n">
        <v>516.22388562</v>
      </c>
      <c r="H70" s="20" t="n">
        <v>3.76907596</v>
      </c>
      <c r="I70" s="18" t="n">
        <v>523.0493951</v>
      </c>
      <c r="J70" s="20" t="n">
        <v>4.07327001</v>
      </c>
      <c r="K70" s="18" t="n">
        <v>522.64263651</v>
      </c>
      <c r="L70" s="20" t="n">
        <v>4.89755943</v>
      </c>
      <c r="M70" s="18" t="s">
        <v>481</v>
      </c>
      <c r="N70" s="20" t="s">
        <v>481</v>
      </c>
      <c r="O70" s="18" t="s">
        <v>481</v>
      </c>
      <c r="P70" s="20" t="s">
        <v>481</v>
      </c>
      <c r="Q70" s="18" t="s">
        <v>481</v>
      </c>
      <c r="R70" s="20" t="s">
        <v>481</v>
      </c>
      <c r="S70" s="18" t="s">
        <v>481</v>
      </c>
      <c r="T70" s="20" t="s">
        <v>481</v>
      </c>
      <c r="U70" s="18" t="n">
        <v>444.09405256</v>
      </c>
      <c r="V70" s="20" t="n">
        <v>8.289123999999999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831</v>
      </c>
    </row>
    <row customHeight="1" ht="30" r="4" spans="1:20">
      <c r="A4" s="6" t="n"/>
      <c r="B4" s="7" t="s">
        <v>462</v>
      </c>
      <c r="C4" s="7" t="s">
        <v>463</v>
      </c>
      <c r="D4" s="8" t="s">
        <v>462</v>
      </c>
      <c r="E4" s="9" t="s">
        <v>832</v>
      </c>
      <c r="F4" s="10" t="n"/>
      <c r="G4" s="9" t="s">
        <v>833</v>
      </c>
      <c r="H4" s="10" t="n"/>
      <c r="I4" s="9" t="s">
        <v>834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470.62479742</v>
      </c>
      <c r="F7" s="20" t="n">
        <v>4.58155217</v>
      </c>
      <c r="G7" s="18" t="n">
        <v>462.66534151</v>
      </c>
      <c r="H7" s="20" t="n">
        <v>3.87541265</v>
      </c>
      <c r="I7" s="18" t="n">
        <v>529.44287925</v>
      </c>
      <c r="J7" s="20" t="n">
        <v>1.81591038</v>
      </c>
      <c r="K7" s="18" t="s">
        <v>481</v>
      </c>
      <c r="L7" s="20" t="s">
        <v>481</v>
      </c>
      <c r="M7" s="18" t="s">
        <v>481</v>
      </c>
      <c r="N7" s="20" t="s">
        <v>481</v>
      </c>
      <c r="O7" s="18" t="s">
        <v>481</v>
      </c>
      <c r="P7" s="20" t="s">
        <v>481</v>
      </c>
      <c r="Q7" s="18" t="s">
        <v>481</v>
      </c>
      <c r="R7" s="20" t="s">
        <v>481</v>
      </c>
      <c r="S7" s="18" t="n">
        <v>427.29899165</v>
      </c>
      <c r="T7" s="20" t="n">
        <v>6.35294618</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(147.0/B9*100)</f>
        <v/>
      </c>
      <c r="D9" s="19" t="n">
        <v>5528</v>
      </c>
      <c r="E9" s="18" t="n">
        <v>516.87519008</v>
      </c>
      <c r="F9" s="20" t="n">
        <v>6.48752145</v>
      </c>
      <c r="G9" s="18" t="n">
        <v>539.30808983</v>
      </c>
      <c r="H9" s="20" t="n">
        <v>5.48660999</v>
      </c>
      <c r="I9" s="18" t="n">
        <v>565.87987823</v>
      </c>
      <c r="J9" s="20" t="n">
        <v>3.00398948</v>
      </c>
      <c r="K9" s="18" t="s">
        <v>481</v>
      </c>
      <c r="L9" s="20" t="s">
        <v>481</v>
      </c>
      <c r="M9" s="18" t="s">
        <v>481</v>
      </c>
      <c r="N9" s="20" t="s">
        <v>481</v>
      </c>
      <c r="O9" s="18" t="n">
        <v>363.74174124</v>
      </c>
      <c r="P9" s="20" t="n">
        <v>33.3778787</v>
      </c>
      <c r="Q9" s="18" t="s">
        <v>481</v>
      </c>
      <c r="R9" s="20" t="s">
        <v>481</v>
      </c>
      <c r="S9" s="18" t="n">
        <v>424.88711827</v>
      </c>
      <c r="T9" s="20" t="n">
        <v>9.06327761</v>
      </c>
    </row>
    <row r="10" spans="1:20">
      <c r="A10" s="15" t="s">
        <v>485</v>
      </c>
      <c r="B10" s="17" t="n">
        <v>13082</v>
      </c>
      <c r="C10" s="18">
        <f>(339.0/B10*100)</f>
        <v/>
      </c>
      <c r="D10" s="19" t="n">
        <v>12743</v>
      </c>
      <c r="E10" s="18" t="n">
        <v>508.70617538</v>
      </c>
      <c r="F10" s="20" t="n">
        <v>7.7480288</v>
      </c>
      <c r="G10" s="18" t="n">
        <v>497.40918732</v>
      </c>
      <c r="H10" s="20" t="n">
        <v>8.39707509</v>
      </c>
      <c r="I10" s="18" t="n">
        <v>554.55750201</v>
      </c>
      <c r="J10" s="20" t="n">
        <v>4.02253932</v>
      </c>
      <c r="K10" s="18" t="s">
        <v>481</v>
      </c>
      <c r="L10" s="20" t="s">
        <v>481</v>
      </c>
      <c r="M10" s="18" t="s">
        <v>481</v>
      </c>
      <c r="N10" s="20" t="s">
        <v>481</v>
      </c>
      <c r="O10" s="18" t="s">
        <v>481</v>
      </c>
      <c r="P10" s="20" t="s">
        <v>481</v>
      </c>
      <c r="Q10" s="18" t="s">
        <v>481</v>
      </c>
      <c r="R10" s="20" t="s">
        <v>481</v>
      </c>
      <c r="S10" s="18" t="n">
        <v>434.4165011</v>
      </c>
      <c r="T10" s="20" t="n">
        <v>17.82762165</v>
      </c>
    </row>
    <row r="11" spans="1:20">
      <c r="A11" s="15" t="s">
        <v>486</v>
      </c>
      <c r="B11" s="17" t="n">
        <v>7053</v>
      </c>
      <c r="C11" s="18">
        <f>(172.0/B11*100)</f>
        <v/>
      </c>
      <c r="D11" s="19" t="n">
        <v>6881</v>
      </c>
      <c r="E11" s="18" t="n">
        <v>377.41468628</v>
      </c>
      <c r="F11" s="20" t="n">
        <v>7.00949889</v>
      </c>
      <c r="G11" s="18" t="n">
        <v>414.29394141</v>
      </c>
      <c r="H11" s="20" t="n">
        <v>4.2484623</v>
      </c>
      <c r="I11" s="18" t="n">
        <v>458.83432747</v>
      </c>
      <c r="J11" s="20" t="n">
        <v>4.37493682</v>
      </c>
      <c r="K11" s="18" t="s">
        <v>481</v>
      </c>
      <c r="L11" s="20" t="s">
        <v>481</v>
      </c>
      <c r="M11" s="18" t="s">
        <v>481</v>
      </c>
      <c r="N11" s="20" t="s">
        <v>481</v>
      </c>
      <c r="O11" s="18" t="s">
        <v>481</v>
      </c>
      <c r="P11" s="20" t="s">
        <v>481</v>
      </c>
      <c r="Q11" s="18" t="s">
        <v>481</v>
      </c>
      <c r="R11" s="20" t="s">
        <v>481</v>
      </c>
      <c r="S11" s="18" t="n">
        <v>378.45735183</v>
      </c>
      <c r="T11" s="20" t="n">
        <v>10.03790153</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(268.0/B23*100)</f>
        <v/>
      </c>
      <c r="D23" s="19" t="n">
        <v>11315</v>
      </c>
      <c r="E23" s="18" t="n">
        <v>465.34654697</v>
      </c>
      <c r="F23" s="20" t="n">
        <v>4.53604814</v>
      </c>
      <c r="G23" s="18" t="n">
        <v>450.42959981</v>
      </c>
      <c r="H23" s="20" t="n">
        <v>3.7678561</v>
      </c>
      <c r="I23" s="18" t="n">
        <v>503.95493787</v>
      </c>
      <c r="J23" s="20" t="n">
        <v>2.83267276</v>
      </c>
      <c r="K23" s="18" t="s">
        <v>481</v>
      </c>
      <c r="L23" s="20" t="s">
        <v>481</v>
      </c>
      <c r="M23" s="18" t="s">
        <v>481</v>
      </c>
      <c r="N23" s="20" t="s">
        <v>481</v>
      </c>
      <c r="O23" s="18" t="s">
        <v>481</v>
      </c>
      <c r="P23" s="20" t="s">
        <v>481</v>
      </c>
      <c r="Q23" s="18" t="s">
        <v>481</v>
      </c>
      <c r="R23" s="20" t="s">
        <v>481</v>
      </c>
      <c r="S23" s="18" t="n">
        <v>400.89833565</v>
      </c>
      <c r="T23" s="20" t="n">
        <v>11.82401197</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504.31287567</v>
      </c>
      <c r="F29" s="20" t="n">
        <v>4.95493318</v>
      </c>
      <c r="G29" s="18" t="n">
        <v>502.10441043</v>
      </c>
      <c r="H29" s="20" t="n">
        <v>4.44286605</v>
      </c>
      <c r="I29" s="18" t="n">
        <v>541.15469083</v>
      </c>
      <c r="J29" s="20" t="n">
        <v>3.90016116</v>
      </c>
      <c r="K29" s="18" t="s">
        <v>481</v>
      </c>
      <c r="L29" s="20" t="s">
        <v>481</v>
      </c>
      <c r="M29" s="18" t="s">
        <v>481</v>
      </c>
      <c r="N29" s="20" t="s">
        <v>481</v>
      </c>
      <c r="O29" s="18" t="n">
        <v>312.41250141</v>
      </c>
      <c r="P29" s="20" t="n">
        <v>62.61666854</v>
      </c>
      <c r="Q29" s="18" t="s">
        <v>481</v>
      </c>
      <c r="R29" s="20" t="s">
        <v>481</v>
      </c>
      <c r="S29" s="18" t="n">
        <v>388.0434109</v>
      </c>
      <c r="T29" s="20" t="n">
        <v>13.99698622</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470.31091146</v>
      </c>
      <c r="F32" s="20" t="n">
        <v>4.66232306</v>
      </c>
      <c r="G32" s="18" t="n">
        <v>477.73909817</v>
      </c>
      <c r="H32" s="20" t="n">
        <v>5.11026116</v>
      </c>
      <c r="I32" s="18" t="n">
        <v>498.08609575</v>
      </c>
      <c r="J32" s="20" t="n">
        <v>2.93002938</v>
      </c>
      <c r="K32" s="18" t="s">
        <v>481</v>
      </c>
      <c r="L32" s="20" t="s">
        <v>481</v>
      </c>
      <c r="M32" s="18" t="s">
        <v>481</v>
      </c>
      <c r="N32" s="20" t="s">
        <v>481</v>
      </c>
      <c r="O32" s="18" t="s">
        <v>481</v>
      </c>
      <c r="P32" s="20" t="s">
        <v>481</v>
      </c>
      <c r="Q32" s="18" t="s">
        <v>481</v>
      </c>
      <c r="R32" s="20" t="s">
        <v>481</v>
      </c>
      <c r="S32" s="18" t="n">
        <v>336.33585561</v>
      </c>
      <c r="T32" s="20" t="n">
        <v>21.03635544</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(95.0/B34*100)</f>
        <v/>
      </c>
      <c r="D34" s="19" t="n">
        <v>6255</v>
      </c>
      <c r="E34" s="18" t="n">
        <v>393.41913992</v>
      </c>
      <c r="F34" s="20" t="n">
        <v>5.95873136</v>
      </c>
      <c r="G34" s="18" t="n">
        <v>436.75604564</v>
      </c>
      <c r="H34" s="20" t="n">
        <v>6.11683858</v>
      </c>
      <c r="I34" s="18" t="n">
        <v>473.76947499</v>
      </c>
      <c r="J34" s="20" t="n">
        <v>3.84036668</v>
      </c>
      <c r="K34" s="18" t="s">
        <v>481</v>
      </c>
      <c r="L34" s="20" t="s">
        <v>481</v>
      </c>
      <c r="M34" s="18" t="s">
        <v>481</v>
      </c>
      <c r="N34" s="20" t="s">
        <v>481</v>
      </c>
      <c r="O34" s="18" t="n">
        <v>425.79595373</v>
      </c>
      <c r="P34" s="20" t="n">
        <v>68.66277131</v>
      </c>
      <c r="Q34" s="18" t="s">
        <v>481</v>
      </c>
      <c r="R34" s="20" t="s">
        <v>481</v>
      </c>
      <c r="S34" s="18" t="n">
        <v>340.45148342</v>
      </c>
      <c r="T34" s="20" t="n">
        <v>11.36428026</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(74.0/B36*100)</f>
        <v/>
      </c>
      <c r="D36" s="19" t="n">
        <v>6662</v>
      </c>
      <c r="E36" s="18" t="n">
        <v>447.30919079</v>
      </c>
      <c r="F36" s="20" t="n">
        <v>5.24159631</v>
      </c>
      <c r="G36" s="18" t="n">
        <v>451.91724125</v>
      </c>
      <c r="H36" s="20" t="n">
        <v>6.0599778</v>
      </c>
      <c r="I36" s="18" t="n">
        <v>485.44477984</v>
      </c>
      <c r="J36" s="20" t="n">
        <v>3.24898845</v>
      </c>
      <c r="K36" s="18" t="s">
        <v>481</v>
      </c>
      <c r="L36" s="20" t="s">
        <v>481</v>
      </c>
      <c r="M36" s="18" t="s">
        <v>481</v>
      </c>
      <c r="N36" s="20" t="s">
        <v>481</v>
      </c>
      <c r="O36" s="18" t="s">
        <v>481</v>
      </c>
      <c r="P36" s="20" t="s">
        <v>481</v>
      </c>
      <c r="Q36" s="18" t="s">
        <v>481</v>
      </c>
      <c r="R36" s="20" t="s">
        <v>481</v>
      </c>
      <c r="S36" s="18" t="n">
        <v>358.03360152</v>
      </c>
      <c r="T36" s="20" t="n">
        <v>11.28497081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(56.0/B41*100)</f>
        <v/>
      </c>
      <c r="D41" s="19" t="n">
        <v>5656</v>
      </c>
      <c r="E41" s="18" t="n">
        <v>465.47440802</v>
      </c>
      <c r="F41" s="20" t="n">
        <v>5.98559604</v>
      </c>
      <c r="G41" s="18" t="n">
        <v>463.40937856</v>
      </c>
      <c r="H41" s="20" t="n">
        <v>5.64544343</v>
      </c>
      <c r="I41" s="18" t="n">
        <v>513.86575312</v>
      </c>
      <c r="J41" s="20" t="n">
        <v>3.2003507</v>
      </c>
      <c r="K41" s="18" t="s">
        <v>481</v>
      </c>
      <c r="L41" s="20" t="s">
        <v>481</v>
      </c>
      <c r="M41" s="18" t="s">
        <v>481</v>
      </c>
      <c r="N41" s="20" t="s">
        <v>481</v>
      </c>
      <c r="O41" s="18" t="n">
        <v>394.70031876</v>
      </c>
      <c r="P41" s="20" t="n">
        <v>62.09586627</v>
      </c>
      <c r="Q41" s="18" t="s">
        <v>481</v>
      </c>
      <c r="R41" s="20" t="s">
        <v>481</v>
      </c>
      <c r="S41" s="18" t="n">
        <v>362.68192886</v>
      </c>
      <c r="T41" s="20" t="n">
        <v>13.80082527</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(2165.0/B46*100)</f>
        <v/>
      </c>
      <c r="D46" s="19" t="n">
        <v>20976</v>
      </c>
      <c r="E46" s="18" t="n">
        <v>352.12314896</v>
      </c>
      <c r="F46" s="20" t="n">
        <v>5.43797927</v>
      </c>
      <c r="G46" s="18" t="n">
        <v>383.98674589</v>
      </c>
      <c r="H46" s="20" t="n">
        <v>6.12463329</v>
      </c>
      <c r="I46" s="18" t="n">
        <v>435.03439518</v>
      </c>
      <c r="J46" s="20" t="n">
        <v>4.67906042</v>
      </c>
      <c r="K46" s="18" t="s">
        <v>481</v>
      </c>
      <c r="L46" s="20" t="s">
        <v>481</v>
      </c>
      <c r="M46" s="18" t="s">
        <v>481</v>
      </c>
      <c r="N46" s="20" t="s">
        <v>481</v>
      </c>
      <c r="O46" s="18" t="s">
        <v>481</v>
      </c>
      <c r="P46" s="20" t="s">
        <v>481</v>
      </c>
      <c r="Q46" s="18" t="s">
        <v>481</v>
      </c>
      <c r="R46" s="20" t="s">
        <v>481</v>
      </c>
      <c r="S46" s="18" t="n">
        <v>364.96506775</v>
      </c>
      <c r="T46" s="20" t="n">
        <v>5.28623624</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569.3708398700001</v>
      </c>
      <c r="F48" s="20" t="n">
        <v>6.49524088</v>
      </c>
      <c r="G48" s="18" t="n">
        <v>558.05398638</v>
      </c>
      <c r="H48" s="20" t="n">
        <v>10.7496362</v>
      </c>
      <c r="I48" s="18" t="n">
        <v>564.23640568</v>
      </c>
      <c r="J48" s="20" t="n">
        <v>6.25752974</v>
      </c>
      <c r="K48" s="18" t="s">
        <v>481</v>
      </c>
      <c r="L48" s="20" t="s">
        <v>481</v>
      </c>
      <c r="M48" s="18" t="s">
        <v>481</v>
      </c>
      <c r="N48" s="20" t="s">
        <v>481</v>
      </c>
      <c r="O48" s="18" t="s">
        <v>481</v>
      </c>
      <c r="P48" s="20" t="s">
        <v>481</v>
      </c>
      <c r="Q48" s="18" t="s">
        <v>481</v>
      </c>
      <c r="R48" s="20" t="s">
        <v>481</v>
      </c>
      <c r="S48" s="18" t="n">
        <v>515.29144139</v>
      </c>
      <c r="T48" s="20" t="n">
        <v>39.29888237</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(169.0/B61*100)</f>
        <v/>
      </c>
      <c r="D61" s="19" t="n">
        <v>6356</v>
      </c>
      <c r="E61" s="18" t="n">
        <v>431.53777771</v>
      </c>
      <c r="F61" s="20" t="n">
        <v>5.11155552</v>
      </c>
      <c r="G61" s="18" t="n">
        <v>426.43832336</v>
      </c>
      <c r="H61" s="20" t="n">
        <v>4.6216147</v>
      </c>
      <c r="I61" s="18" t="n">
        <v>470.07066088</v>
      </c>
      <c r="J61" s="20" t="n">
        <v>3.0379967</v>
      </c>
      <c r="K61" s="18" t="s">
        <v>481</v>
      </c>
      <c r="L61" s="20" t="s">
        <v>481</v>
      </c>
      <c r="M61" s="18" t="s">
        <v>481</v>
      </c>
      <c r="N61" s="20" t="s">
        <v>481</v>
      </c>
      <c r="O61" s="18" t="s">
        <v>481</v>
      </c>
      <c r="P61" s="20" t="s">
        <v>481</v>
      </c>
      <c r="Q61" s="18" t="s">
        <v>481</v>
      </c>
      <c r="R61" s="20" t="s">
        <v>481</v>
      </c>
      <c r="S61" s="18" t="n">
        <v>338.57684507</v>
      </c>
      <c r="T61" s="20" t="n">
        <v>11.49680651</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(873.0/B67*100)</f>
        <v/>
      </c>
      <c r="D67" s="19" t="n">
        <v>6098</v>
      </c>
      <c r="E67" s="18" t="n">
        <v>363.20198469</v>
      </c>
      <c r="F67" s="20" t="n">
        <v>4.96009979</v>
      </c>
      <c r="G67" s="18" t="n">
        <v>397.50101287</v>
      </c>
      <c r="H67" s="20" t="n">
        <v>4.42271351</v>
      </c>
      <c r="I67" s="18" t="n">
        <v>446.85110704</v>
      </c>
      <c r="J67" s="20" t="n">
        <v>3.49382866</v>
      </c>
      <c r="K67" s="18" t="s">
        <v>481</v>
      </c>
      <c r="L67" s="20" t="s">
        <v>481</v>
      </c>
      <c r="M67" s="18" t="s">
        <v>481</v>
      </c>
      <c r="N67" s="20" t="s">
        <v>481</v>
      </c>
      <c r="O67" s="18" t="s">
        <v>481</v>
      </c>
      <c r="P67" s="20" t="s">
        <v>481</v>
      </c>
      <c r="Q67" s="18" t="s">
        <v>481</v>
      </c>
      <c r="R67" s="20" t="s">
        <v>481</v>
      </c>
      <c r="S67" s="18" t="n">
        <v>325.24910781</v>
      </c>
      <c r="T67" s="20" t="n">
        <v>12.83783668</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510.60772087</v>
      </c>
      <c r="F70" s="20" t="n">
        <v>4.69794762</v>
      </c>
      <c r="G70" s="18" t="n">
        <v>500.57373531</v>
      </c>
      <c r="H70" s="20" t="n">
        <v>4.31255797</v>
      </c>
      <c r="I70" s="18" t="n">
        <v>527.74761441</v>
      </c>
      <c r="J70" s="20" t="n">
        <v>4.02489367</v>
      </c>
      <c r="K70" s="18" t="s">
        <v>481</v>
      </c>
      <c r="L70" s="20" t="s">
        <v>481</v>
      </c>
      <c r="M70" s="18" t="s">
        <v>481</v>
      </c>
      <c r="N70" s="20" t="s">
        <v>481</v>
      </c>
      <c r="O70" s="18" t="s">
        <v>481</v>
      </c>
      <c r="P70" s="20" t="s">
        <v>481</v>
      </c>
      <c r="Q70" s="18" t="s">
        <v>481</v>
      </c>
      <c r="R70" s="20" t="s">
        <v>481</v>
      </c>
      <c r="S70" s="18" t="n">
        <v>439.40944129</v>
      </c>
      <c r="T70" s="20" t="n">
        <v>10.8162535</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835</v>
      </c>
    </row>
    <row customHeight="1" ht="30" r="4" spans="1:20">
      <c r="A4" s="6" t="n"/>
      <c r="B4" s="7" t="s">
        <v>462</v>
      </c>
      <c r="C4" s="7" t="s">
        <v>463</v>
      </c>
      <c r="D4" s="8" t="s">
        <v>462</v>
      </c>
      <c r="E4" s="9" t="s">
        <v>832</v>
      </c>
      <c r="F4" s="10" t="n"/>
      <c r="G4" s="9" t="s">
        <v>833</v>
      </c>
      <c r="H4" s="10" t="n"/>
      <c r="I4" s="9" t="s">
        <v>834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471.05671922</v>
      </c>
      <c r="F7" s="20" t="n">
        <v>3.94589131</v>
      </c>
      <c r="G7" s="18" t="n">
        <v>488.66356997</v>
      </c>
      <c r="H7" s="20" t="n">
        <v>3.34403863</v>
      </c>
      <c r="I7" s="18" t="n">
        <v>527.0505985</v>
      </c>
      <c r="J7" s="20" t="n">
        <v>2.1331151</v>
      </c>
      <c r="K7" s="18" t="s">
        <v>481</v>
      </c>
      <c r="L7" s="20" t="s">
        <v>481</v>
      </c>
      <c r="M7" s="18" t="s">
        <v>481</v>
      </c>
      <c r="N7" s="20" t="s">
        <v>481</v>
      </c>
      <c r="O7" s="18" t="s">
        <v>481</v>
      </c>
      <c r="P7" s="20" t="s">
        <v>481</v>
      </c>
      <c r="Q7" s="18" t="s">
        <v>481</v>
      </c>
      <c r="R7" s="20" t="s">
        <v>481</v>
      </c>
      <c r="S7" s="18" t="n">
        <v>426.84519924</v>
      </c>
      <c r="T7" s="20" t="n">
        <v>6.28211987</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(147.0/B9*100)</f>
        <v/>
      </c>
      <c r="D9" s="19" t="n">
        <v>5528</v>
      </c>
      <c r="E9" s="18" t="n">
        <v>494.59331877</v>
      </c>
      <c r="F9" s="20" t="n">
        <v>6.9048653</v>
      </c>
      <c r="G9" s="18" t="n">
        <v>537.56368731</v>
      </c>
      <c r="H9" s="20" t="n">
        <v>3.81530562</v>
      </c>
      <c r="I9" s="18" t="n">
        <v>569.83909678</v>
      </c>
      <c r="J9" s="20" t="n">
        <v>3.04722227</v>
      </c>
      <c r="K9" s="18" t="s">
        <v>481</v>
      </c>
      <c r="L9" s="20" t="s">
        <v>481</v>
      </c>
      <c r="M9" s="18" t="s">
        <v>481</v>
      </c>
      <c r="N9" s="20" t="s">
        <v>481</v>
      </c>
      <c r="O9" s="18" t="n">
        <v>363.74174124</v>
      </c>
      <c r="P9" s="20" t="n">
        <v>33.3778787</v>
      </c>
      <c r="Q9" s="18" t="s">
        <v>481</v>
      </c>
      <c r="R9" s="20" t="s">
        <v>481</v>
      </c>
      <c r="S9" s="18" t="n">
        <v>432.15927668</v>
      </c>
      <c r="T9" s="20" t="n">
        <v>8.90521515</v>
      </c>
    </row>
    <row r="10" spans="1:20">
      <c r="A10" s="15" t="s">
        <v>485</v>
      </c>
      <c r="B10" s="17" t="n">
        <v>13082</v>
      </c>
      <c r="C10" s="18">
        <f>(339.0/B10*100)</f>
        <v/>
      </c>
      <c r="D10" s="19" t="n">
        <v>12743</v>
      </c>
      <c r="E10" s="18" t="n">
        <v>499.69604614</v>
      </c>
      <c r="F10" s="20" t="n">
        <v>8.53727293</v>
      </c>
      <c r="G10" s="18" t="n">
        <v>514.08308193</v>
      </c>
      <c r="H10" s="20" t="n">
        <v>6.94167907</v>
      </c>
      <c r="I10" s="18" t="n">
        <v>554.94487727</v>
      </c>
      <c r="J10" s="20" t="n">
        <v>4.40617921</v>
      </c>
      <c r="K10" s="18" t="s">
        <v>481</v>
      </c>
      <c r="L10" s="20" t="s">
        <v>481</v>
      </c>
      <c r="M10" s="18" t="s">
        <v>481</v>
      </c>
      <c r="N10" s="20" t="s">
        <v>481</v>
      </c>
      <c r="O10" s="18" t="s">
        <v>481</v>
      </c>
      <c r="P10" s="20" t="s">
        <v>481</v>
      </c>
      <c r="Q10" s="18" t="s">
        <v>481</v>
      </c>
      <c r="R10" s="20" t="s">
        <v>481</v>
      </c>
      <c r="S10" s="18" t="n">
        <v>438.56001249</v>
      </c>
      <c r="T10" s="20" t="n">
        <v>16.98616884</v>
      </c>
    </row>
    <row r="11" spans="1:20">
      <c r="A11" s="15" t="s">
        <v>486</v>
      </c>
      <c r="B11" s="17" t="n">
        <v>7053</v>
      </c>
      <c r="C11" s="18">
        <f>(172.0/B11*100)</f>
        <v/>
      </c>
      <c r="D11" s="19" t="n">
        <v>6881</v>
      </c>
      <c r="E11" s="18" t="n">
        <v>376.18351305</v>
      </c>
      <c r="F11" s="20" t="n">
        <v>6.06646945</v>
      </c>
      <c r="G11" s="18" t="n">
        <v>426.48716748</v>
      </c>
      <c r="H11" s="20" t="n">
        <v>4.76420393</v>
      </c>
      <c r="I11" s="18" t="n">
        <v>459.62979473</v>
      </c>
      <c r="J11" s="20" t="n">
        <v>4.11780258</v>
      </c>
      <c r="K11" s="18" t="s">
        <v>481</v>
      </c>
      <c r="L11" s="20" t="s">
        <v>481</v>
      </c>
      <c r="M11" s="18" t="s">
        <v>481</v>
      </c>
      <c r="N11" s="20" t="s">
        <v>481</v>
      </c>
      <c r="O11" s="18" t="s">
        <v>481</v>
      </c>
      <c r="P11" s="20" t="s">
        <v>481</v>
      </c>
      <c r="Q11" s="18" t="s">
        <v>481</v>
      </c>
      <c r="R11" s="20" t="s">
        <v>481</v>
      </c>
      <c r="S11" s="18" t="n">
        <v>377.76811164</v>
      </c>
      <c r="T11" s="20" t="n">
        <v>9.52054946</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(268.0/B23*100)</f>
        <v/>
      </c>
      <c r="D23" s="19" t="n">
        <v>11315</v>
      </c>
      <c r="E23" s="18" t="n">
        <v>453.52226675</v>
      </c>
      <c r="F23" s="20" t="n">
        <v>4.34241796</v>
      </c>
      <c r="G23" s="18" t="n">
        <v>481.43572127</v>
      </c>
      <c r="H23" s="20" t="n">
        <v>3.9327456</v>
      </c>
      <c r="I23" s="18" t="n">
        <v>501.65913249</v>
      </c>
      <c r="J23" s="20" t="n">
        <v>3.28256743</v>
      </c>
      <c r="K23" s="18" t="s">
        <v>481</v>
      </c>
      <c r="L23" s="20" t="s">
        <v>481</v>
      </c>
      <c r="M23" s="18" t="s">
        <v>481</v>
      </c>
      <c r="N23" s="20" t="s">
        <v>481</v>
      </c>
      <c r="O23" s="18" t="s">
        <v>481</v>
      </c>
      <c r="P23" s="20" t="s">
        <v>481</v>
      </c>
      <c r="Q23" s="18" t="s">
        <v>481</v>
      </c>
      <c r="R23" s="20" t="s">
        <v>481</v>
      </c>
      <c r="S23" s="18" t="n">
        <v>406.59090116</v>
      </c>
      <c r="T23" s="20" t="n">
        <v>10.90956359</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478.46573606</v>
      </c>
      <c r="F29" s="20" t="n">
        <v>5.27430825</v>
      </c>
      <c r="G29" s="18" t="n">
        <v>519.16554856</v>
      </c>
      <c r="H29" s="20" t="n">
        <v>3.81532038</v>
      </c>
      <c r="I29" s="18" t="n">
        <v>538.3977171400001</v>
      </c>
      <c r="J29" s="20" t="n">
        <v>4.27133296</v>
      </c>
      <c r="K29" s="18" t="s">
        <v>481</v>
      </c>
      <c r="L29" s="20" t="s">
        <v>481</v>
      </c>
      <c r="M29" s="18" t="s">
        <v>481</v>
      </c>
      <c r="N29" s="20" t="s">
        <v>481</v>
      </c>
      <c r="O29" s="18" t="n">
        <v>312.41250141</v>
      </c>
      <c r="P29" s="20" t="n">
        <v>62.61666854</v>
      </c>
      <c r="Q29" s="18" t="s">
        <v>481</v>
      </c>
      <c r="R29" s="20" t="s">
        <v>481</v>
      </c>
      <c r="S29" s="18" t="n">
        <v>389.68372409</v>
      </c>
      <c r="T29" s="20" t="n">
        <v>13.78339418</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465.45360152</v>
      </c>
      <c r="F32" s="20" t="n">
        <v>4.81003735</v>
      </c>
      <c r="G32" s="18" t="n">
        <v>483.30617809</v>
      </c>
      <c r="H32" s="20" t="n">
        <v>3.69368932</v>
      </c>
      <c r="I32" s="18" t="n">
        <v>500.65607393</v>
      </c>
      <c r="J32" s="20" t="n">
        <v>3.24053568</v>
      </c>
      <c r="K32" s="18" t="s">
        <v>481</v>
      </c>
      <c r="L32" s="20" t="s">
        <v>481</v>
      </c>
      <c r="M32" s="18" t="s">
        <v>481</v>
      </c>
      <c r="N32" s="20" t="s">
        <v>481</v>
      </c>
      <c r="O32" s="18" t="s">
        <v>481</v>
      </c>
      <c r="P32" s="20" t="s">
        <v>481</v>
      </c>
      <c r="Q32" s="18" t="s">
        <v>481</v>
      </c>
      <c r="R32" s="20" t="s">
        <v>481</v>
      </c>
      <c r="S32" s="18" t="n">
        <v>365.81954592</v>
      </c>
      <c r="T32" s="20" t="n">
        <v>17.94409933</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(95.0/B34*100)</f>
        <v/>
      </c>
      <c r="D34" s="19" t="n">
        <v>6255</v>
      </c>
      <c r="E34" s="18" t="n">
        <v>400.88246713</v>
      </c>
      <c r="F34" s="20" t="n">
        <v>6.21689272</v>
      </c>
      <c r="G34" s="18" t="n">
        <v>444.09833349</v>
      </c>
      <c r="H34" s="20" t="n">
        <v>4.7281045</v>
      </c>
      <c r="I34" s="18" t="n">
        <v>474.37778097</v>
      </c>
      <c r="J34" s="20" t="n">
        <v>4.07034056</v>
      </c>
      <c r="K34" s="18" t="s">
        <v>481</v>
      </c>
      <c r="L34" s="20" t="s">
        <v>481</v>
      </c>
      <c r="M34" s="18" t="s">
        <v>481</v>
      </c>
      <c r="N34" s="20" t="s">
        <v>481</v>
      </c>
      <c r="O34" s="18" t="n">
        <v>425.79595373</v>
      </c>
      <c r="P34" s="20" t="n">
        <v>68.66277131</v>
      </c>
      <c r="Q34" s="18" t="s">
        <v>481</v>
      </c>
      <c r="R34" s="20" t="s">
        <v>481</v>
      </c>
      <c r="S34" s="18" t="n">
        <v>336.67875033</v>
      </c>
      <c r="T34" s="20" t="n">
        <v>11.13662507</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(74.0/B36*100)</f>
        <v/>
      </c>
      <c r="D36" s="19" t="n">
        <v>6662</v>
      </c>
      <c r="E36" s="18" t="n">
        <v>447.29060931</v>
      </c>
      <c r="F36" s="20" t="n">
        <v>5.38407146</v>
      </c>
      <c r="G36" s="18" t="n">
        <v>470.33843259</v>
      </c>
      <c r="H36" s="20" t="n">
        <v>4.38100309</v>
      </c>
      <c r="I36" s="18" t="n">
        <v>483.26794965</v>
      </c>
      <c r="J36" s="20" t="n">
        <v>3.30940543</v>
      </c>
      <c r="K36" s="18" t="s">
        <v>481</v>
      </c>
      <c r="L36" s="20" t="s">
        <v>481</v>
      </c>
      <c r="M36" s="18" t="s">
        <v>481</v>
      </c>
      <c r="N36" s="20" t="s">
        <v>481</v>
      </c>
      <c r="O36" s="18" t="s">
        <v>481</v>
      </c>
      <c r="P36" s="20" t="s">
        <v>481</v>
      </c>
      <c r="Q36" s="18" t="s">
        <v>481</v>
      </c>
      <c r="R36" s="20" t="s">
        <v>481</v>
      </c>
      <c r="S36" s="18" t="n">
        <v>366.0302908</v>
      </c>
      <c r="T36" s="20" t="n">
        <v>10.7135641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(56.0/B41*100)</f>
        <v/>
      </c>
      <c r="D41" s="19" t="n">
        <v>5656</v>
      </c>
      <c r="E41" s="18" t="n">
        <v>460.04851879</v>
      </c>
      <c r="F41" s="20" t="n">
        <v>5.55935011</v>
      </c>
      <c r="G41" s="18" t="n">
        <v>483.2589481</v>
      </c>
      <c r="H41" s="20" t="n">
        <v>4.77284509</v>
      </c>
      <c r="I41" s="18" t="n">
        <v>511.64451312</v>
      </c>
      <c r="J41" s="20" t="n">
        <v>3.48280729</v>
      </c>
      <c r="K41" s="18" t="s">
        <v>481</v>
      </c>
      <c r="L41" s="20" t="s">
        <v>481</v>
      </c>
      <c r="M41" s="18" t="s">
        <v>481</v>
      </c>
      <c r="N41" s="20" t="s">
        <v>481</v>
      </c>
      <c r="O41" s="18" t="n">
        <v>394.70031876</v>
      </c>
      <c r="P41" s="20" t="n">
        <v>62.09586627</v>
      </c>
      <c r="Q41" s="18" t="s">
        <v>481</v>
      </c>
      <c r="R41" s="20" t="s">
        <v>481</v>
      </c>
      <c r="S41" s="18" t="n">
        <v>371.9808028</v>
      </c>
      <c r="T41" s="20" t="n">
        <v>13.08273431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(2165.0/B46*100)</f>
        <v/>
      </c>
      <c r="D46" s="19" t="n">
        <v>20976</v>
      </c>
      <c r="E46" s="18" t="n">
        <v>353.70179339</v>
      </c>
      <c r="F46" s="20" t="n">
        <v>5.42032911</v>
      </c>
      <c r="G46" s="18" t="n">
        <v>388.74691003</v>
      </c>
      <c r="H46" s="20" t="n">
        <v>5.68240892</v>
      </c>
      <c r="I46" s="18" t="n">
        <v>437.8666554</v>
      </c>
      <c r="J46" s="20" t="n">
        <v>4.77044452</v>
      </c>
      <c r="K46" s="18" t="s">
        <v>481</v>
      </c>
      <c r="L46" s="20" t="s">
        <v>481</v>
      </c>
      <c r="M46" s="18" t="s">
        <v>481</v>
      </c>
      <c r="N46" s="20" t="s">
        <v>481</v>
      </c>
      <c r="O46" s="18" t="s">
        <v>481</v>
      </c>
      <c r="P46" s="20" t="s">
        <v>481</v>
      </c>
      <c r="Q46" s="18" t="s">
        <v>481</v>
      </c>
      <c r="R46" s="20" t="s">
        <v>481</v>
      </c>
      <c r="S46" s="18" t="n">
        <v>363.11596599</v>
      </c>
      <c r="T46" s="20" t="n">
        <v>5.16336192</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560.67074095</v>
      </c>
      <c r="F48" s="20" t="n">
        <v>6.46183103</v>
      </c>
      <c r="G48" s="18" t="n">
        <v>564.98386828</v>
      </c>
      <c r="H48" s="20" t="n">
        <v>9.35722305</v>
      </c>
      <c r="I48" s="18" t="n">
        <v>573.45061802</v>
      </c>
      <c r="J48" s="20" t="n">
        <v>6.19917023</v>
      </c>
      <c r="K48" s="18" t="s">
        <v>481</v>
      </c>
      <c r="L48" s="20" t="s">
        <v>481</v>
      </c>
      <c r="M48" s="18" t="s">
        <v>481</v>
      </c>
      <c r="N48" s="20" t="s">
        <v>481</v>
      </c>
      <c r="O48" s="18" t="s">
        <v>481</v>
      </c>
      <c r="P48" s="20" t="s">
        <v>481</v>
      </c>
      <c r="Q48" s="18" t="s">
        <v>481</v>
      </c>
      <c r="R48" s="20" t="s">
        <v>481</v>
      </c>
      <c r="S48" s="18" t="n">
        <v>504.95985454</v>
      </c>
      <c r="T48" s="20" t="n">
        <v>34.93495832</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(169.0/B61*100)</f>
        <v/>
      </c>
      <c r="D61" s="19" t="n">
        <v>6356</v>
      </c>
      <c r="E61" s="18" t="n">
        <v>432.75614807</v>
      </c>
      <c r="F61" s="20" t="n">
        <v>5.03211241</v>
      </c>
      <c r="G61" s="18" t="n">
        <v>446.13417357</v>
      </c>
      <c r="H61" s="20" t="n">
        <v>4.14633777</v>
      </c>
      <c r="I61" s="18" t="n">
        <v>465.6837021</v>
      </c>
      <c r="J61" s="20" t="n">
        <v>3.16547001</v>
      </c>
      <c r="K61" s="18" t="s">
        <v>481</v>
      </c>
      <c r="L61" s="20" t="s">
        <v>481</v>
      </c>
      <c r="M61" s="18" t="s">
        <v>481</v>
      </c>
      <c r="N61" s="20" t="s">
        <v>481</v>
      </c>
      <c r="O61" s="18" t="s">
        <v>481</v>
      </c>
      <c r="P61" s="20" t="s">
        <v>481</v>
      </c>
      <c r="Q61" s="18" t="s">
        <v>481</v>
      </c>
      <c r="R61" s="20" t="s">
        <v>481</v>
      </c>
      <c r="S61" s="18" t="n">
        <v>342.26172976</v>
      </c>
      <c r="T61" s="20" t="n">
        <v>12.45062586</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(873.0/B67*100)</f>
        <v/>
      </c>
      <c r="D67" s="19" t="n">
        <v>6098</v>
      </c>
      <c r="E67" s="18" t="n">
        <v>368.52169077</v>
      </c>
      <c r="F67" s="20" t="n">
        <v>5.41813774</v>
      </c>
      <c r="G67" s="18" t="n">
        <v>404.87750483</v>
      </c>
      <c r="H67" s="20" t="n">
        <v>4.02907136</v>
      </c>
      <c r="I67" s="18" t="n">
        <v>446.84604929</v>
      </c>
      <c r="J67" s="20" t="n">
        <v>3.28803339</v>
      </c>
      <c r="K67" s="18" t="s">
        <v>481</v>
      </c>
      <c r="L67" s="20" t="s">
        <v>481</v>
      </c>
      <c r="M67" s="18" t="s">
        <v>481</v>
      </c>
      <c r="N67" s="20" t="s">
        <v>481</v>
      </c>
      <c r="O67" s="18" t="s">
        <v>481</v>
      </c>
      <c r="P67" s="20" t="s">
        <v>481</v>
      </c>
      <c r="Q67" s="18" t="s">
        <v>481</v>
      </c>
      <c r="R67" s="20" t="s">
        <v>481</v>
      </c>
      <c r="S67" s="18" t="n">
        <v>332.9157373</v>
      </c>
      <c r="T67" s="20" t="n">
        <v>10.75592003</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516.72173695</v>
      </c>
      <c r="F70" s="20" t="n">
        <v>4.37666773</v>
      </c>
      <c r="G70" s="18" t="n">
        <v>504.55068353</v>
      </c>
      <c r="H70" s="20" t="n">
        <v>3.94667982</v>
      </c>
      <c r="I70" s="18" t="n">
        <v>525.24565232</v>
      </c>
      <c r="J70" s="20" t="n">
        <v>3.74124866</v>
      </c>
      <c r="K70" s="18" t="s">
        <v>481</v>
      </c>
      <c r="L70" s="20" t="s">
        <v>481</v>
      </c>
      <c r="M70" s="18" t="s">
        <v>481</v>
      </c>
      <c r="N70" s="20" t="s">
        <v>481</v>
      </c>
      <c r="O70" s="18" t="s">
        <v>481</v>
      </c>
      <c r="P70" s="20" t="s">
        <v>481</v>
      </c>
      <c r="Q70" s="18" t="s">
        <v>481</v>
      </c>
      <c r="R70" s="20" t="s">
        <v>481</v>
      </c>
      <c r="S70" s="18" t="n">
        <v>444.39309358</v>
      </c>
      <c r="T70" s="20" t="n">
        <v>10.0204853</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836</v>
      </c>
    </row>
    <row customHeight="1" ht="30" r="4" spans="1:20">
      <c r="A4" s="6" t="n"/>
      <c r="B4" s="7" t="s">
        <v>462</v>
      </c>
      <c r="C4" s="7" t="s">
        <v>463</v>
      </c>
      <c r="D4" s="8" t="s">
        <v>462</v>
      </c>
      <c r="E4" s="9" t="s">
        <v>832</v>
      </c>
      <c r="F4" s="10" t="n"/>
      <c r="G4" s="9" t="s">
        <v>833</v>
      </c>
      <c r="H4" s="10" t="n"/>
      <c r="I4" s="9" t="s">
        <v>834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469.5816668</v>
      </c>
      <c r="F7" s="20" t="n">
        <v>4.70131795</v>
      </c>
      <c r="G7" s="18" t="n">
        <v>477.40146406</v>
      </c>
      <c r="H7" s="20" t="n">
        <v>4.12290581</v>
      </c>
      <c r="I7" s="18" t="n">
        <v>526.2693034</v>
      </c>
      <c r="J7" s="20" t="n">
        <v>1.8920524</v>
      </c>
      <c r="K7" s="18" t="s">
        <v>481</v>
      </c>
      <c r="L7" s="20" t="s">
        <v>481</v>
      </c>
      <c r="M7" s="18" t="s">
        <v>481</v>
      </c>
      <c r="N7" s="20" t="s">
        <v>481</v>
      </c>
      <c r="O7" s="18" t="s">
        <v>481</v>
      </c>
      <c r="P7" s="20" t="s">
        <v>481</v>
      </c>
      <c r="Q7" s="18" t="s">
        <v>481</v>
      </c>
      <c r="R7" s="20" t="s">
        <v>481</v>
      </c>
      <c r="S7" s="18" t="n">
        <v>424.66002234</v>
      </c>
      <c r="T7" s="20" t="n">
        <v>6.13852064</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(147.0/B9*100)</f>
        <v/>
      </c>
      <c r="D9" s="19" t="n">
        <v>5528</v>
      </c>
      <c r="E9" s="18" t="n">
        <v>525.62705802</v>
      </c>
      <c r="F9" s="20" t="n">
        <v>6.69637565</v>
      </c>
      <c r="G9" s="18" t="n">
        <v>542.67415403</v>
      </c>
      <c r="H9" s="20" t="n">
        <v>4.47757882</v>
      </c>
      <c r="I9" s="18" t="n">
        <v>564.08522378</v>
      </c>
      <c r="J9" s="20" t="n">
        <v>3.05500189</v>
      </c>
      <c r="K9" s="18" t="s">
        <v>481</v>
      </c>
      <c r="L9" s="20" t="s">
        <v>481</v>
      </c>
      <c r="M9" s="18" t="s">
        <v>481</v>
      </c>
      <c r="N9" s="20" t="s">
        <v>481</v>
      </c>
      <c r="O9" s="18" t="n">
        <v>363.74174124</v>
      </c>
      <c r="P9" s="20" t="n">
        <v>33.3778787</v>
      </c>
      <c r="Q9" s="18" t="s">
        <v>481</v>
      </c>
      <c r="R9" s="20" t="s">
        <v>481</v>
      </c>
      <c r="S9" s="18" t="n">
        <v>427.66207261</v>
      </c>
      <c r="T9" s="20" t="n">
        <v>8.73655859</v>
      </c>
    </row>
    <row r="10" spans="1:20">
      <c r="A10" s="15" t="s">
        <v>485</v>
      </c>
      <c r="B10" s="17" t="n">
        <v>13082</v>
      </c>
      <c r="C10" s="18">
        <f>(339.0/B10*100)</f>
        <v/>
      </c>
      <c r="D10" s="19" t="n">
        <v>12743</v>
      </c>
      <c r="E10" s="18" t="n">
        <v>509.80253129</v>
      </c>
      <c r="F10" s="20" t="n">
        <v>8.22626996</v>
      </c>
      <c r="G10" s="18" t="n">
        <v>512.35629397</v>
      </c>
      <c r="H10" s="20" t="n">
        <v>7.57594705</v>
      </c>
      <c r="I10" s="18" t="n">
        <v>552.8288337</v>
      </c>
      <c r="J10" s="20" t="n">
        <v>4.08458877</v>
      </c>
      <c r="K10" s="18" t="s">
        <v>481</v>
      </c>
      <c r="L10" s="20" t="s">
        <v>481</v>
      </c>
      <c r="M10" s="18" t="s">
        <v>481</v>
      </c>
      <c r="N10" s="20" t="s">
        <v>481</v>
      </c>
      <c r="O10" s="18" t="s">
        <v>481</v>
      </c>
      <c r="P10" s="20" t="s">
        <v>481</v>
      </c>
      <c r="Q10" s="18" t="s">
        <v>481</v>
      </c>
      <c r="R10" s="20" t="s">
        <v>481</v>
      </c>
      <c r="S10" s="18" t="n">
        <v>436.8787787</v>
      </c>
      <c r="T10" s="20" t="n">
        <v>16.85002828</v>
      </c>
    </row>
    <row r="11" spans="1:20">
      <c r="A11" s="15" t="s">
        <v>486</v>
      </c>
      <c r="B11" s="17" t="n">
        <v>7053</v>
      </c>
      <c r="C11" s="18">
        <f>(172.0/B11*100)</f>
        <v/>
      </c>
      <c r="D11" s="19" t="n">
        <v>6881</v>
      </c>
      <c r="E11" s="18" t="n">
        <v>383.2088861</v>
      </c>
      <c r="F11" s="20" t="n">
        <v>8.0793105</v>
      </c>
      <c r="G11" s="18" t="n">
        <v>420.09719325</v>
      </c>
      <c r="H11" s="20" t="n">
        <v>4.53982194</v>
      </c>
      <c r="I11" s="18" t="n">
        <v>457.40967606</v>
      </c>
      <c r="J11" s="20" t="n">
        <v>4.23682506</v>
      </c>
      <c r="K11" s="18" t="s">
        <v>481</v>
      </c>
      <c r="L11" s="20" t="s">
        <v>481</v>
      </c>
      <c r="M11" s="18" t="s">
        <v>481</v>
      </c>
      <c r="N11" s="20" t="s">
        <v>481</v>
      </c>
      <c r="O11" s="18" t="s">
        <v>481</v>
      </c>
      <c r="P11" s="20" t="s">
        <v>481</v>
      </c>
      <c r="Q11" s="18" t="s">
        <v>481</v>
      </c>
      <c r="R11" s="20" t="s">
        <v>481</v>
      </c>
      <c r="S11" s="18" t="n">
        <v>377.5980103</v>
      </c>
      <c r="T11" s="20" t="n">
        <v>10.02663307</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(268.0/B23*100)</f>
        <v/>
      </c>
      <c r="D23" s="19" t="n">
        <v>11315</v>
      </c>
      <c r="E23" s="18" t="n">
        <v>462.68991727</v>
      </c>
      <c r="F23" s="20" t="n">
        <v>5.51997388</v>
      </c>
      <c r="G23" s="18" t="n">
        <v>464.20460466</v>
      </c>
      <c r="H23" s="20" t="n">
        <v>4.49440012</v>
      </c>
      <c r="I23" s="18" t="n">
        <v>502.88158615</v>
      </c>
      <c r="J23" s="20" t="n">
        <v>2.95877158</v>
      </c>
      <c r="K23" s="18" t="s">
        <v>481</v>
      </c>
      <c r="L23" s="20" t="s">
        <v>481</v>
      </c>
      <c r="M23" s="18" t="s">
        <v>481</v>
      </c>
      <c r="N23" s="20" t="s">
        <v>481</v>
      </c>
      <c r="O23" s="18" t="s">
        <v>481</v>
      </c>
      <c r="P23" s="20" t="s">
        <v>481</v>
      </c>
      <c r="Q23" s="18" t="s">
        <v>481</v>
      </c>
      <c r="R23" s="20" t="s">
        <v>481</v>
      </c>
      <c r="S23" s="18" t="n">
        <v>405.45298757</v>
      </c>
      <c r="T23" s="20" t="n">
        <v>10.08191643</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491.74172501</v>
      </c>
      <c r="F29" s="20" t="n">
        <v>4.64422144</v>
      </c>
      <c r="G29" s="18" t="n">
        <v>509.59692309</v>
      </c>
      <c r="H29" s="20" t="n">
        <v>4.43155704</v>
      </c>
      <c r="I29" s="18" t="n">
        <v>536.14260781</v>
      </c>
      <c r="J29" s="20" t="n">
        <v>3.94294481</v>
      </c>
      <c r="K29" s="18" t="s">
        <v>481</v>
      </c>
      <c r="L29" s="20" t="s">
        <v>481</v>
      </c>
      <c r="M29" s="18" t="s">
        <v>481</v>
      </c>
      <c r="N29" s="20" t="s">
        <v>481</v>
      </c>
      <c r="O29" s="18" t="n">
        <v>312.41250141</v>
      </c>
      <c r="P29" s="20" t="n">
        <v>62.61666854</v>
      </c>
      <c r="Q29" s="18" t="s">
        <v>481</v>
      </c>
      <c r="R29" s="20" t="s">
        <v>481</v>
      </c>
      <c r="S29" s="18" t="n">
        <v>401.46618806</v>
      </c>
      <c r="T29" s="20" t="n">
        <v>14.42105625</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459.78987418</v>
      </c>
      <c r="F32" s="20" t="n">
        <v>5.32344538</v>
      </c>
      <c r="G32" s="18" t="n">
        <v>482.60706298</v>
      </c>
      <c r="H32" s="20" t="n">
        <v>4.32755533</v>
      </c>
      <c r="I32" s="18" t="n">
        <v>497.81099056</v>
      </c>
      <c r="J32" s="20" t="n">
        <v>3.03680119</v>
      </c>
      <c r="K32" s="18" t="s">
        <v>481</v>
      </c>
      <c r="L32" s="20" t="s">
        <v>481</v>
      </c>
      <c r="M32" s="18" t="s">
        <v>481</v>
      </c>
      <c r="N32" s="20" t="s">
        <v>481</v>
      </c>
      <c r="O32" s="18" t="s">
        <v>481</v>
      </c>
      <c r="P32" s="20" t="s">
        <v>481</v>
      </c>
      <c r="Q32" s="18" t="s">
        <v>481</v>
      </c>
      <c r="R32" s="20" t="s">
        <v>481</v>
      </c>
      <c r="S32" s="18" t="n">
        <v>361.42336851</v>
      </c>
      <c r="T32" s="20" t="n">
        <v>19.04719955</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(95.0/B34*100)</f>
        <v/>
      </c>
      <c r="D34" s="19" t="n">
        <v>6255</v>
      </c>
      <c r="E34" s="18" t="n">
        <v>393.77833804</v>
      </c>
      <c r="F34" s="20" t="n">
        <v>6.11375555</v>
      </c>
      <c r="G34" s="18" t="n">
        <v>428.17593377</v>
      </c>
      <c r="H34" s="20" t="n">
        <v>5.05747046</v>
      </c>
      <c r="I34" s="18" t="n">
        <v>476.24894299</v>
      </c>
      <c r="J34" s="20" t="n">
        <v>4.25405264</v>
      </c>
      <c r="K34" s="18" t="s">
        <v>481</v>
      </c>
      <c r="L34" s="20" t="s">
        <v>481</v>
      </c>
      <c r="M34" s="18" t="s">
        <v>481</v>
      </c>
      <c r="N34" s="20" t="s">
        <v>481</v>
      </c>
      <c r="O34" s="18" t="n">
        <v>425.79595373</v>
      </c>
      <c r="P34" s="20" t="n">
        <v>68.66277131</v>
      </c>
      <c r="Q34" s="18" t="s">
        <v>481</v>
      </c>
      <c r="R34" s="20" t="s">
        <v>481</v>
      </c>
      <c r="S34" s="18" t="n">
        <v>340.9417253</v>
      </c>
      <c r="T34" s="20" t="n">
        <v>11.90595101</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(74.0/B36*100)</f>
        <v/>
      </c>
      <c r="D36" s="19" t="n">
        <v>6662</v>
      </c>
      <c r="E36" s="18" t="n">
        <v>449.55100843</v>
      </c>
      <c r="F36" s="20" t="n">
        <v>5.652729</v>
      </c>
      <c r="G36" s="18" t="n">
        <v>463.36699732</v>
      </c>
      <c r="H36" s="20" t="n">
        <v>4.5490246</v>
      </c>
      <c r="I36" s="18" t="n">
        <v>484.09748286</v>
      </c>
      <c r="J36" s="20" t="n">
        <v>3.24755191</v>
      </c>
      <c r="K36" s="18" t="s">
        <v>481</v>
      </c>
      <c r="L36" s="20" t="s">
        <v>481</v>
      </c>
      <c r="M36" s="18" t="s">
        <v>481</v>
      </c>
      <c r="N36" s="20" t="s">
        <v>481</v>
      </c>
      <c r="O36" s="18" t="s">
        <v>481</v>
      </c>
      <c r="P36" s="20" t="s">
        <v>481</v>
      </c>
      <c r="Q36" s="18" t="s">
        <v>481</v>
      </c>
      <c r="R36" s="20" t="s">
        <v>481</v>
      </c>
      <c r="S36" s="18" t="n">
        <v>365.57455186</v>
      </c>
      <c r="T36" s="20" t="n">
        <v>10.41446843</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(56.0/B41*100)</f>
        <v/>
      </c>
      <c r="D41" s="19" t="n">
        <v>5656</v>
      </c>
      <c r="E41" s="18" t="n">
        <v>452.58020577</v>
      </c>
      <c r="F41" s="20" t="n">
        <v>5.40893312</v>
      </c>
      <c r="G41" s="18" t="n">
        <v>468.26460979</v>
      </c>
      <c r="H41" s="20" t="n">
        <v>5.04368259</v>
      </c>
      <c r="I41" s="18" t="n">
        <v>516.18343709</v>
      </c>
      <c r="J41" s="20" t="n">
        <v>3.45439659</v>
      </c>
      <c r="K41" s="18" t="s">
        <v>481</v>
      </c>
      <c r="L41" s="20" t="s">
        <v>481</v>
      </c>
      <c r="M41" s="18" t="s">
        <v>481</v>
      </c>
      <c r="N41" s="20" t="s">
        <v>481</v>
      </c>
      <c r="O41" s="18" t="n">
        <v>394.70031876</v>
      </c>
      <c r="P41" s="20" t="n">
        <v>62.09586627</v>
      </c>
      <c r="Q41" s="18" t="s">
        <v>481</v>
      </c>
      <c r="R41" s="20" t="s">
        <v>481</v>
      </c>
      <c r="S41" s="18" t="n">
        <v>371.92641592</v>
      </c>
      <c r="T41" s="20" t="n">
        <v>12.57738857</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(2165.0/B46*100)</f>
        <v/>
      </c>
      <c r="D46" s="19" t="n">
        <v>20976</v>
      </c>
      <c r="E46" s="18" t="n">
        <v>353.99400671</v>
      </c>
      <c r="F46" s="20" t="n">
        <v>5.91782915</v>
      </c>
      <c r="G46" s="18" t="n">
        <v>381.35802189</v>
      </c>
      <c r="H46" s="20" t="n">
        <v>5.00098892</v>
      </c>
      <c r="I46" s="18" t="n">
        <v>435.72709586</v>
      </c>
      <c r="J46" s="20" t="n">
        <v>4.69823707</v>
      </c>
      <c r="K46" s="18" t="s">
        <v>481</v>
      </c>
      <c r="L46" s="20" t="s">
        <v>481</v>
      </c>
      <c r="M46" s="18" t="s">
        <v>481</v>
      </c>
      <c r="N46" s="20" t="s">
        <v>481</v>
      </c>
      <c r="O46" s="18" t="s">
        <v>481</v>
      </c>
      <c r="P46" s="20" t="s">
        <v>481</v>
      </c>
      <c r="Q46" s="18" t="s">
        <v>481</v>
      </c>
      <c r="R46" s="20" t="s">
        <v>481</v>
      </c>
      <c r="S46" s="18" t="n">
        <v>362.23366499</v>
      </c>
      <c r="T46" s="20" t="n">
        <v>5.15532628</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571.4803361100001</v>
      </c>
      <c r="F48" s="20" t="n">
        <v>6.48646891</v>
      </c>
      <c r="G48" s="18" t="n">
        <v>555.46019224</v>
      </c>
      <c r="H48" s="20" t="n">
        <v>11.06845409</v>
      </c>
      <c r="I48" s="18" t="n">
        <v>563.5000278</v>
      </c>
      <c r="J48" s="20" t="n">
        <v>5.62091344</v>
      </c>
      <c r="K48" s="18" t="s">
        <v>481</v>
      </c>
      <c r="L48" s="20" t="s">
        <v>481</v>
      </c>
      <c r="M48" s="18" t="s">
        <v>481</v>
      </c>
      <c r="N48" s="20" t="s">
        <v>481</v>
      </c>
      <c r="O48" s="18" t="s">
        <v>481</v>
      </c>
      <c r="P48" s="20" t="s">
        <v>481</v>
      </c>
      <c r="Q48" s="18" t="s">
        <v>481</v>
      </c>
      <c r="R48" s="20" t="s">
        <v>481</v>
      </c>
      <c r="S48" s="18" t="n">
        <v>514.23877479</v>
      </c>
      <c r="T48" s="20" t="n">
        <v>32.6403984</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(169.0/B61*100)</f>
        <v/>
      </c>
      <c r="D61" s="19" t="n">
        <v>6356</v>
      </c>
      <c r="E61" s="18" t="n">
        <v>435.81216318</v>
      </c>
      <c r="F61" s="20" t="n">
        <v>4.99132521</v>
      </c>
      <c r="G61" s="18" t="n">
        <v>437.28908693</v>
      </c>
      <c r="H61" s="20" t="n">
        <v>4.56978026</v>
      </c>
      <c r="I61" s="18" t="n">
        <v>466.39602449</v>
      </c>
      <c r="J61" s="20" t="n">
        <v>2.99237983</v>
      </c>
      <c r="K61" s="18" t="s">
        <v>481</v>
      </c>
      <c r="L61" s="20" t="s">
        <v>481</v>
      </c>
      <c r="M61" s="18" t="s">
        <v>481</v>
      </c>
      <c r="N61" s="20" t="s">
        <v>481</v>
      </c>
      <c r="O61" s="18" t="s">
        <v>481</v>
      </c>
      <c r="P61" s="20" t="s">
        <v>481</v>
      </c>
      <c r="Q61" s="18" t="s">
        <v>481</v>
      </c>
      <c r="R61" s="20" t="s">
        <v>481</v>
      </c>
      <c r="S61" s="18" t="n">
        <v>343.54893966</v>
      </c>
      <c r="T61" s="20" t="n">
        <v>11.78170015</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(873.0/B67*100)</f>
        <v/>
      </c>
      <c r="D67" s="19" t="n">
        <v>6098</v>
      </c>
      <c r="E67" s="18" t="n">
        <v>372.37067878</v>
      </c>
      <c r="F67" s="20" t="n">
        <v>5.55456698</v>
      </c>
      <c r="G67" s="18" t="n">
        <v>403.54794651</v>
      </c>
      <c r="H67" s="20" t="n">
        <v>4.50385754</v>
      </c>
      <c r="I67" s="18" t="n">
        <v>447.61200426</v>
      </c>
      <c r="J67" s="20" t="n">
        <v>3.29813652</v>
      </c>
      <c r="K67" s="18" t="s">
        <v>481</v>
      </c>
      <c r="L67" s="20" t="s">
        <v>481</v>
      </c>
      <c r="M67" s="18" t="s">
        <v>481</v>
      </c>
      <c r="N67" s="20" t="s">
        <v>481</v>
      </c>
      <c r="O67" s="18" t="s">
        <v>481</v>
      </c>
      <c r="P67" s="20" t="s">
        <v>481</v>
      </c>
      <c r="Q67" s="18" t="s">
        <v>481</v>
      </c>
      <c r="R67" s="20" t="s">
        <v>481</v>
      </c>
      <c r="S67" s="18" t="n">
        <v>331.45285728</v>
      </c>
      <c r="T67" s="20" t="n">
        <v>9.885121249999999</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513.4689525700001</v>
      </c>
      <c r="F70" s="20" t="n">
        <v>4.32595557</v>
      </c>
      <c r="G70" s="18" t="n">
        <v>506.68392332</v>
      </c>
      <c r="H70" s="20" t="n">
        <v>4.64534866</v>
      </c>
      <c r="I70" s="18" t="n">
        <v>524.09072615</v>
      </c>
      <c r="J70" s="20" t="n">
        <v>3.54965215</v>
      </c>
      <c r="K70" s="18" t="s">
        <v>481</v>
      </c>
      <c r="L70" s="20" t="s">
        <v>481</v>
      </c>
      <c r="M70" s="18" t="s">
        <v>481</v>
      </c>
      <c r="N70" s="20" t="s">
        <v>481</v>
      </c>
      <c r="O70" s="18" t="s">
        <v>481</v>
      </c>
      <c r="P70" s="20" t="s">
        <v>481</v>
      </c>
      <c r="Q70" s="18" t="s">
        <v>481</v>
      </c>
      <c r="R70" s="20" t="s">
        <v>481</v>
      </c>
      <c r="S70" s="18" t="n">
        <v>446.73612245</v>
      </c>
      <c r="T70" s="20" t="n">
        <v>10.77692283</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837</v>
      </c>
    </row>
    <row customHeight="1" ht="30" r="4" spans="1:20">
      <c r="A4" s="6" t="n"/>
      <c r="B4" s="7" t="s">
        <v>462</v>
      </c>
      <c r="C4" s="7" t="s">
        <v>463</v>
      </c>
      <c r="D4" s="8" t="s">
        <v>462</v>
      </c>
      <c r="E4" s="9" t="s">
        <v>832</v>
      </c>
      <c r="F4" s="10" t="n"/>
      <c r="G4" s="9" t="s">
        <v>833</v>
      </c>
      <c r="H4" s="10" t="n"/>
      <c r="I4" s="9" t="s">
        <v>834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481.70111705</v>
      </c>
      <c r="F7" s="20" t="n">
        <v>3.63894034</v>
      </c>
      <c r="G7" s="18" t="n">
        <v>501.07296512</v>
      </c>
      <c r="H7" s="20" t="n">
        <v>2.7988939</v>
      </c>
      <c r="I7" s="18" t="n">
        <v>526.7681480799999</v>
      </c>
      <c r="J7" s="20" t="n">
        <v>2.0858848</v>
      </c>
      <c r="K7" s="18" t="s">
        <v>481</v>
      </c>
      <c r="L7" s="20" t="s">
        <v>481</v>
      </c>
      <c r="M7" s="18" t="s">
        <v>481</v>
      </c>
      <c r="N7" s="20" t="s">
        <v>481</v>
      </c>
      <c r="O7" s="18" t="s">
        <v>481</v>
      </c>
      <c r="P7" s="20" t="s">
        <v>481</v>
      </c>
      <c r="Q7" s="18" t="s">
        <v>481</v>
      </c>
      <c r="R7" s="20" t="s">
        <v>481</v>
      </c>
      <c r="S7" s="18" t="n">
        <v>426.60308013</v>
      </c>
      <c r="T7" s="20" t="n">
        <v>6.13660643</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(147.0/B9*100)</f>
        <v/>
      </c>
      <c r="D9" s="19" t="n">
        <v>5528</v>
      </c>
      <c r="E9" s="18" t="n">
        <v>511.98259462</v>
      </c>
      <c r="F9" s="20" t="n">
        <v>6.49081152</v>
      </c>
      <c r="G9" s="18" t="n">
        <v>525.3500040500001</v>
      </c>
      <c r="H9" s="20" t="n">
        <v>4.04345609</v>
      </c>
      <c r="I9" s="18" t="n">
        <v>573.652575</v>
      </c>
      <c r="J9" s="20" t="n">
        <v>3.07120587</v>
      </c>
      <c r="K9" s="18" t="s">
        <v>481</v>
      </c>
      <c r="L9" s="20" t="s">
        <v>481</v>
      </c>
      <c r="M9" s="18" t="s">
        <v>481</v>
      </c>
      <c r="N9" s="20" t="s">
        <v>481</v>
      </c>
      <c r="O9" s="18" t="n">
        <v>363.74174124</v>
      </c>
      <c r="P9" s="20" t="n">
        <v>33.3778787</v>
      </c>
      <c r="Q9" s="18" t="s">
        <v>481</v>
      </c>
      <c r="R9" s="20" t="s">
        <v>481</v>
      </c>
      <c r="S9" s="18" t="n">
        <v>427.72094129</v>
      </c>
      <c r="T9" s="20" t="n">
        <v>8.332747919999999</v>
      </c>
    </row>
    <row r="10" spans="1:20">
      <c r="A10" s="15" t="s">
        <v>485</v>
      </c>
      <c r="B10" s="17" t="n">
        <v>13082</v>
      </c>
      <c r="C10" s="18">
        <f>(339.0/B10*100)</f>
        <v/>
      </c>
      <c r="D10" s="19" t="n">
        <v>12743</v>
      </c>
      <c r="E10" s="18" t="n">
        <v>505.46309476</v>
      </c>
      <c r="F10" s="20" t="n">
        <v>8.04492583</v>
      </c>
      <c r="G10" s="18" t="n">
        <v>509.32315967</v>
      </c>
      <c r="H10" s="20" t="n">
        <v>6.3003037</v>
      </c>
      <c r="I10" s="18" t="n">
        <v>560.13010277</v>
      </c>
      <c r="J10" s="20" t="n">
        <v>4.21617635</v>
      </c>
      <c r="K10" s="18" t="s">
        <v>481</v>
      </c>
      <c r="L10" s="20" t="s">
        <v>481</v>
      </c>
      <c r="M10" s="18" t="s">
        <v>481</v>
      </c>
      <c r="N10" s="20" t="s">
        <v>481</v>
      </c>
      <c r="O10" s="18" t="s">
        <v>481</v>
      </c>
      <c r="P10" s="20" t="s">
        <v>481</v>
      </c>
      <c r="Q10" s="18" t="s">
        <v>481</v>
      </c>
      <c r="R10" s="20" t="s">
        <v>481</v>
      </c>
      <c r="S10" s="18" t="n">
        <v>436.84581058</v>
      </c>
      <c r="T10" s="20" t="n">
        <v>17.15765313</v>
      </c>
    </row>
    <row r="11" spans="1:20">
      <c r="A11" s="15" t="s">
        <v>486</v>
      </c>
      <c r="B11" s="17" t="n">
        <v>7053</v>
      </c>
      <c r="C11" s="18">
        <f>(172.0/B11*100)</f>
        <v/>
      </c>
      <c r="D11" s="19" t="n">
        <v>6881</v>
      </c>
      <c r="E11" s="18" t="n">
        <v>371.80134951</v>
      </c>
      <c r="F11" s="20" t="n">
        <v>6.15260533</v>
      </c>
      <c r="G11" s="18" t="n">
        <v>418.41822361</v>
      </c>
      <c r="H11" s="20" t="n">
        <v>4.52953058</v>
      </c>
      <c r="I11" s="18" t="n">
        <v>460.65793368</v>
      </c>
      <c r="J11" s="20" t="n">
        <v>4.22361782</v>
      </c>
      <c r="K11" s="18" t="s">
        <v>481</v>
      </c>
      <c r="L11" s="20" t="s">
        <v>481</v>
      </c>
      <c r="M11" s="18" t="s">
        <v>481</v>
      </c>
      <c r="N11" s="20" t="s">
        <v>481</v>
      </c>
      <c r="O11" s="18" t="s">
        <v>481</v>
      </c>
      <c r="P11" s="20" t="s">
        <v>481</v>
      </c>
      <c r="Q11" s="18" t="s">
        <v>481</v>
      </c>
      <c r="R11" s="20" t="s">
        <v>481</v>
      </c>
      <c r="S11" s="18" t="n">
        <v>377.54507562</v>
      </c>
      <c r="T11" s="20" t="n">
        <v>9.814033999999999</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(268.0/B23*100)</f>
        <v/>
      </c>
      <c r="D23" s="19" t="n">
        <v>11315</v>
      </c>
      <c r="E23" s="18" t="n">
        <v>456.66147451</v>
      </c>
      <c r="F23" s="20" t="n">
        <v>5.20691968</v>
      </c>
      <c r="G23" s="18" t="n">
        <v>477.36504406</v>
      </c>
      <c r="H23" s="20" t="n">
        <v>3.36109637</v>
      </c>
      <c r="I23" s="18" t="n">
        <v>507.43774245</v>
      </c>
      <c r="J23" s="20" t="n">
        <v>3.17211471</v>
      </c>
      <c r="K23" s="18" t="s">
        <v>481</v>
      </c>
      <c r="L23" s="20" t="s">
        <v>481</v>
      </c>
      <c r="M23" s="18" t="s">
        <v>481</v>
      </c>
      <c r="N23" s="20" t="s">
        <v>481</v>
      </c>
      <c r="O23" s="18" t="s">
        <v>481</v>
      </c>
      <c r="P23" s="20" t="s">
        <v>481</v>
      </c>
      <c r="Q23" s="18" t="s">
        <v>481</v>
      </c>
      <c r="R23" s="20" t="s">
        <v>481</v>
      </c>
      <c r="S23" s="18" t="n">
        <v>399.2956983</v>
      </c>
      <c r="T23" s="20" t="n">
        <v>10.8184535</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500.30258669</v>
      </c>
      <c r="F29" s="20" t="n">
        <v>4.45003165</v>
      </c>
      <c r="G29" s="18" t="n">
        <v>514.45423305</v>
      </c>
      <c r="H29" s="20" t="n">
        <v>4.20704712</v>
      </c>
      <c r="I29" s="18" t="n">
        <v>543.72897999</v>
      </c>
      <c r="J29" s="20" t="n">
        <v>4.52010728</v>
      </c>
      <c r="K29" s="18" t="s">
        <v>481</v>
      </c>
      <c r="L29" s="20" t="s">
        <v>481</v>
      </c>
      <c r="M29" s="18" t="s">
        <v>481</v>
      </c>
      <c r="N29" s="20" t="s">
        <v>481</v>
      </c>
      <c r="O29" s="18" t="n">
        <v>312.41250141</v>
      </c>
      <c r="P29" s="20" t="n">
        <v>62.61666854</v>
      </c>
      <c r="Q29" s="18" t="s">
        <v>481</v>
      </c>
      <c r="R29" s="20" t="s">
        <v>481</v>
      </c>
      <c r="S29" s="18" t="n">
        <v>381.41846583</v>
      </c>
      <c r="T29" s="20" t="n">
        <v>13.4953657</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452.76415872</v>
      </c>
      <c r="F32" s="20" t="n">
        <v>4.83500224</v>
      </c>
      <c r="G32" s="18" t="n">
        <v>483.87692624</v>
      </c>
      <c r="H32" s="20" t="n">
        <v>3.70554592</v>
      </c>
      <c r="I32" s="18" t="n">
        <v>504.20074517</v>
      </c>
      <c r="J32" s="20" t="n">
        <v>3.41967921</v>
      </c>
      <c r="K32" s="18" t="s">
        <v>481</v>
      </c>
      <c r="L32" s="20" t="s">
        <v>481</v>
      </c>
      <c r="M32" s="18" t="s">
        <v>481</v>
      </c>
      <c r="N32" s="20" t="s">
        <v>481</v>
      </c>
      <c r="O32" s="18" t="s">
        <v>481</v>
      </c>
      <c r="P32" s="20" t="s">
        <v>481</v>
      </c>
      <c r="Q32" s="18" t="s">
        <v>481</v>
      </c>
      <c r="R32" s="20" t="s">
        <v>481</v>
      </c>
      <c r="S32" s="18" t="n">
        <v>364.62005861</v>
      </c>
      <c r="T32" s="20" t="n">
        <v>17.41106682</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(95.0/B34*100)</f>
        <v/>
      </c>
      <c r="D34" s="19" t="n">
        <v>6255</v>
      </c>
      <c r="E34" s="18" t="n">
        <v>395.39076623</v>
      </c>
      <c r="F34" s="20" t="n">
        <v>6.1565534</v>
      </c>
      <c r="G34" s="18" t="n">
        <v>441.7896666</v>
      </c>
      <c r="H34" s="20" t="n">
        <v>5.28962251</v>
      </c>
      <c r="I34" s="18" t="n">
        <v>478.99222841</v>
      </c>
      <c r="J34" s="20" t="n">
        <v>3.91338593</v>
      </c>
      <c r="K34" s="18" t="s">
        <v>481</v>
      </c>
      <c r="L34" s="20" t="s">
        <v>481</v>
      </c>
      <c r="M34" s="18" t="s">
        <v>481</v>
      </c>
      <c r="N34" s="20" t="s">
        <v>481</v>
      </c>
      <c r="O34" s="18" t="n">
        <v>425.79595373</v>
      </c>
      <c r="P34" s="20" t="n">
        <v>68.66277131</v>
      </c>
      <c r="Q34" s="18" t="s">
        <v>481</v>
      </c>
      <c r="R34" s="20" t="s">
        <v>481</v>
      </c>
      <c r="S34" s="18" t="n">
        <v>336.50164802</v>
      </c>
      <c r="T34" s="20" t="n">
        <v>11.20612684</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(74.0/B36*100)</f>
        <v/>
      </c>
      <c r="D36" s="19" t="n">
        <v>6662</v>
      </c>
      <c r="E36" s="18" t="n">
        <v>448.16644207</v>
      </c>
      <c r="F36" s="20" t="n">
        <v>4.71765442</v>
      </c>
      <c r="G36" s="18" t="n">
        <v>472.39098562</v>
      </c>
      <c r="H36" s="20" t="n">
        <v>4.72950223</v>
      </c>
      <c r="I36" s="18" t="n">
        <v>485.58647044</v>
      </c>
      <c r="J36" s="20" t="n">
        <v>3.27958841</v>
      </c>
      <c r="K36" s="18" t="s">
        <v>481</v>
      </c>
      <c r="L36" s="20" t="s">
        <v>481</v>
      </c>
      <c r="M36" s="18" t="s">
        <v>481</v>
      </c>
      <c r="N36" s="20" t="s">
        <v>481</v>
      </c>
      <c r="O36" s="18" t="s">
        <v>481</v>
      </c>
      <c r="P36" s="20" t="s">
        <v>481</v>
      </c>
      <c r="Q36" s="18" t="s">
        <v>481</v>
      </c>
      <c r="R36" s="20" t="s">
        <v>481</v>
      </c>
      <c r="S36" s="18" t="n">
        <v>366.05079983</v>
      </c>
      <c r="T36" s="20" t="n">
        <v>10.42007965</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(56.0/B41*100)</f>
        <v/>
      </c>
      <c r="D41" s="19" t="n">
        <v>5656</v>
      </c>
      <c r="E41" s="18" t="n">
        <v>464.28540901</v>
      </c>
      <c r="F41" s="20" t="n">
        <v>5.49367179</v>
      </c>
      <c r="G41" s="18" t="n">
        <v>483.26230235</v>
      </c>
      <c r="H41" s="20" t="n">
        <v>4.8116522</v>
      </c>
      <c r="I41" s="18" t="n">
        <v>515.10015278</v>
      </c>
      <c r="J41" s="20" t="n">
        <v>3.49270577</v>
      </c>
      <c r="K41" s="18" t="s">
        <v>481</v>
      </c>
      <c r="L41" s="20" t="s">
        <v>481</v>
      </c>
      <c r="M41" s="18" t="s">
        <v>481</v>
      </c>
      <c r="N41" s="20" t="s">
        <v>481</v>
      </c>
      <c r="O41" s="18" t="n">
        <v>394.70031876</v>
      </c>
      <c r="P41" s="20" t="n">
        <v>62.09586627</v>
      </c>
      <c r="Q41" s="18" t="s">
        <v>481</v>
      </c>
      <c r="R41" s="20" t="s">
        <v>481</v>
      </c>
      <c r="S41" s="18" t="n">
        <v>368.32568119</v>
      </c>
      <c r="T41" s="20" t="n">
        <v>12.92979028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(2165.0/B46*100)</f>
        <v/>
      </c>
      <c r="D46" s="19" t="n">
        <v>20976</v>
      </c>
      <c r="E46" s="18" t="n">
        <v>359.73044078</v>
      </c>
      <c r="F46" s="20" t="n">
        <v>5.69213457</v>
      </c>
      <c r="G46" s="18" t="n">
        <v>380.93743118</v>
      </c>
      <c r="H46" s="20" t="n">
        <v>5.12917084</v>
      </c>
      <c r="I46" s="18" t="n">
        <v>437.93695364</v>
      </c>
      <c r="J46" s="20" t="n">
        <v>4.60682604</v>
      </c>
      <c r="K46" s="18" t="s">
        <v>481</v>
      </c>
      <c r="L46" s="20" t="s">
        <v>481</v>
      </c>
      <c r="M46" s="18" t="s">
        <v>481</v>
      </c>
      <c r="N46" s="20" t="s">
        <v>481</v>
      </c>
      <c r="O46" s="18" t="s">
        <v>481</v>
      </c>
      <c r="P46" s="20" t="s">
        <v>481</v>
      </c>
      <c r="Q46" s="18" t="s">
        <v>481</v>
      </c>
      <c r="R46" s="20" t="s">
        <v>481</v>
      </c>
      <c r="S46" s="18" t="n">
        <v>362.3193756</v>
      </c>
      <c r="T46" s="20" t="n">
        <v>5.0072481</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550.8682244</v>
      </c>
      <c r="F48" s="20" t="n">
        <v>6.09697886</v>
      </c>
      <c r="G48" s="18" t="n">
        <v>571.22991978</v>
      </c>
      <c r="H48" s="20" t="n">
        <v>10.14165843</v>
      </c>
      <c r="I48" s="18" t="n">
        <v>580.53021189</v>
      </c>
      <c r="J48" s="20" t="n">
        <v>6.44517449</v>
      </c>
      <c r="K48" s="18" t="s">
        <v>481</v>
      </c>
      <c r="L48" s="20" t="s">
        <v>481</v>
      </c>
      <c r="M48" s="18" t="s">
        <v>481</v>
      </c>
      <c r="N48" s="20" t="s">
        <v>481</v>
      </c>
      <c r="O48" s="18" t="s">
        <v>481</v>
      </c>
      <c r="P48" s="20" t="s">
        <v>481</v>
      </c>
      <c r="Q48" s="18" t="s">
        <v>481</v>
      </c>
      <c r="R48" s="20" t="s">
        <v>481</v>
      </c>
      <c r="S48" s="18" t="n">
        <v>508.6855435</v>
      </c>
      <c r="T48" s="20" t="n">
        <v>31.28999914</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(169.0/B61*100)</f>
        <v/>
      </c>
      <c r="D61" s="19" t="n">
        <v>6356</v>
      </c>
      <c r="E61" s="18" t="n">
        <v>431.7453766</v>
      </c>
      <c r="F61" s="20" t="n">
        <v>4.59738944</v>
      </c>
      <c r="G61" s="18" t="n">
        <v>444.68892927</v>
      </c>
      <c r="H61" s="20" t="n">
        <v>3.6091847</v>
      </c>
      <c r="I61" s="18" t="n">
        <v>469.72248579</v>
      </c>
      <c r="J61" s="20" t="n">
        <v>3.50686688</v>
      </c>
      <c r="K61" s="18" t="s">
        <v>481</v>
      </c>
      <c r="L61" s="20" t="s">
        <v>481</v>
      </c>
      <c r="M61" s="18" t="s">
        <v>481</v>
      </c>
      <c r="N61" s="20" t="s">
        <v>481</v>
      </c>
      <c r="O61" s="18" t="s">
        <v>481</v>
      </c>
      <c r="P61" s="20" t="s">
        <v>481</v>
      </c>
      <c r="Q61" s="18" t="s">
        <v>481</v>
      </c>
      <c r="R61" s="20" t="s">
        <v>481</v>
      </c>
      <c r="S61" s="18" t="n">
        <v>341.43088844</v>
      </c>
      <c r="T61" s="20" t="n">
        <v>11.33130755</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(873.0/B67*100)</f>
        <v/>
      </c>
      <c r="D67" s="19" t="n">
        <v>6098</v>
      </c>
      <c r="E67" s="18" t="n">
        <v>358.69078031</v>
      </c>
      <c r="F67" s="20" t="n">
        <v>5.0624397</v>
      </c>
      <c r="G67" s="18" t="n">
        <v>387.4811663</v>
      </c>
      <c r="H67" s="20" t="n">
        <v>4.69662475</v>
      </c>
      <c r="I67" s="18" t="n">
        <v>449.03842952</v>
      </c>
      <c r="J67" s="20" t="n">
        <v>3.36946582</v>
      </c>
      <c r="K67" s="18" t="s">
        <v>481</v>
      </c>
      <c r="L67" s="20" t="s">
        <v>481</v>
      </c>
      <c r="M67" s="18" t="s">
        <v>481</v>
      </c>
      <c r="N67" s="20" t="s">
        <v>481</v>
      </c>
      <c r="O67" s="18" t="s">
        <v>481</v>
      </c>
      <c r="P67" s="20" t="s">
        <v>481</v>
      </c>
      <c r="Q67" s="18" t="s">
        <v>481</v>
      </c>
      <c r="R67" s="20" t="s">
        <v>481</v>
      </c>
      <c r="S67" s="18" t="n">
        <v>326.61296844</v>
      </c>
      <c r="T67" s="20" t="n">
        <v>10.19999362</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518.0034150499999</v>
      </c>
      <c r="F70" s="20" t="n">
        <v>4.21717141</v>
      </c>
      <c r="G70" s="18" t="n">
        <v>519.42980986</v>
      </c>
      <c r="H70" s="20" t="n">
        <v>3.95361708</v>
      </c>
      <c r="I70" s="18" t="n">
        <v>511.30629571</v>
      </c>
      <c r="J70" s="20" t="n">
        <v>4.84648732</v>
      </c>
      <c r="K70" s="18" t="s">
        <v>481</v>
      </c>
      <c r="L70" s="20" t="s">
        <v>481</v>
      </c>
      <c r="M70" s="18" t="s">
        <v>481</v>
      </c>
      <c r="N70" s="20" t="s">
        <v>481</v>
      </c>
      <c r="O70" s="18" t="s">
        <v>481</v>
      </c>
      <c r="P70" s="20" t="s">
        <v>481</v>
      </c>
      <c r="Q70" s="18" t="s">
        <v>481</v>
      </c>
      <c r="R70" s="20" t="s">
        <v>481</v>
      </c>
      <c r="S70" s="18" t="n">
        <v>449.18405493</v>
      </c>
      <c r="T70" s="20" t="n">
        <v>10.10767557</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838</v>
      </c>
    </row>
    <row customHeight="1" ht="30" r="4" spans="1:20">
      <c r="A4" s="6" t="n"/>
      <c r="B4" s="7" t="s">
        <v>462</v>
      </c>
      <c r="C4" s="7" t="s">
        <v>463</v>
      </c>
      <c r="D4" s="8" t="s">
        <v>462</v>
      </c>
      <c r="E4" s="9" t="s">
        <v>832</v>
      </c>
      <c r="F4" s="10" t="n"/>
      <c r="G4" s="9" t="s">
        <v>833</v>
      </c>
      <c r="H4" s="10" t="n"/>
      <c r="I4" s="9" t="s">
        <v>834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492.28871969</v>
      </c>
      <c r="F7" s="20" t="n">
        <v>3.97754156</v>
      </c>
      <c r="G7" s="18" t="n">
        <v>508.46562997</v>
      </c>
      <c r="H7" s="20" t="n">
        <v>2.6411753</v>
      </c>
      <c r="I7" s="18" t="n">
        <v>518.87302871</v>
      </c>
      <c r="J7" s="20" t="n">
        <v>2.26751263</v>
      </c>
      <c r="K7" s="18" t="s">
        <v>481</v>
      </c>
      <c r="L7" s="20" t="s">
        <v>481</v>
      </c>
      <c r="M7" s="18" t="s">
        <v>481</v>
      </c>
      <c r="N7" s="20" t="s">
        <v>481</v>
      </c>
      <c r="O7" s="18" t="s">
        <v>481</v>
      </c>
      <c r="P7" s="20" t="s">
        <v>481</v>
      </c>
      <c r="Q7" s="18" t="s">
        <v>481</v>
      </c>
      <c r="R7" s="20" t="s">
        <v>481</v>
      </c>
      <c r="S7" s="18" t="n">
        <v>429.85969099</v>
      </c>
      <c r="T7" s="20" t="n">
        <v>5.90500237</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(147.0/B9*100)</f>
        <v/>
      </c>
      <c r="D9" s="19" t="n">
        <v>5528</v>
      </c>
      <c r="E9" s="18" t="n">
        <v>540.84843855</v>
      </c>
      <c r="F9" s="20" t="n">
        <v>5.31916289</v>
      </c>
      <c r="G9" s="18" t="n">
        <v>551.35539806</v>
      </c>
      <c r="H9" s="20" t="n">
        <v>3.58554832</v>
      </c>
      <c r="I9" s="18" t="n">
        <v>560.38412951</v>
      </c>
      <c r="J9" s="20" t="n">
        <v>3.64194609</v>
      </c>
      <c r="K9" s="18" t="s">
        <v>481</v>
      </c>
      <c r="L9" s="20" t="s">
        <v>481</v>
      </c>
      <c r="M9" s="18" t="s">
        <v>481</v>
      </c>
      <c r="N9" s="20" t="s">
        <v>481</v>
      </c>
      <c r="O9" s="18" t="n">
        <v>363.74174124</v>
      </c>
      <c r="P9" s="20" t="n">
        <v>33.3778787</v>
      </c>
      <c r="Q9" s="18" t="s">
        <v>481</v>
      </c>
      <c r="R9" s="20" t="s">
        <v>481</v>
      </c>
      <c r="S9" s="18" t="n">
        <v>436.09245709</v>
      </c>
      <c r="T9" s="20" t="n">
        <v>9.08472263</v>
      </c>
    </row>
    <row r="10" spans="1:20">
      <c r="A10" s="15" t="s">
        <v>485</v>
      </c>
      <c r="B10" s="17" t="n">
        <v>13082</v>
      </c>
      <c r="C10" s="18">
        <f>(339.0/B10*100)</f>
        <v/>
      </c>
      <c r="D10" s="19" t="n">
        <v>12743</v>
      </c>
      <c r="E10" s="18" t="n">
        <v>526.6508321699999</v>
      </c>
      <c r="F10" s="20" t="n">
        <v>7.04459942</v>
      </c>
      <c r="G10" s="18" t="n">
        <v>530.29065074</v>
      </c>
      <c r="H10" s="20" t="n">
        <v>5.4921128</v>
      </c>
      <c r="I10" s="18" t="n">
        <v>547.69411596</v>
      </c>
      <c r="J10" s="20" t="n">
        <v>4.67539572</v>
      </c>
      <c r="K10" s="18" t="s">
        <v>481</v>
      </c>
      <c r="L10" s="20" t="s">
        <v>481</v>
      </c>
      <c r="M10" s="18" t="s">
        <v>481</v>
      </c>
      <c r="N10" s="20" t="s">
        <v>481</v>
      </c>
      <c r="O10" s="18" t="s">
        <v>481</v>
      </c>
      <c r="P10" s="20" t="s">
        <v>481</v>
      </c>
      <c r="Q10" s="18" t="s">
        <v>481</v>
      </c>
      <c r="R10" s="20" t="s">
        <v>481</v>
      </c>
      <c r="S10" s="18" t="n">
        <v>439.80021775</v>
      </c>
      <c r="T10" s="20" t="n">
        <v>16.22024506</v>
      </c>
    </row>
    <row r="11" spans="1:20">
      <c r="A11" s="15" t="s">
        <v>486</v>
      </c>
      <c r="B11" s="17" t="n">
        <v>7053</v>
      </c>
      <c r="C11" s="18">
        <f>(172.0/B11*100)</f>
        <v/>
      </c>
      <c r="D11" s="19" t="n">
        <v>6881</v>
      </c>
      <c r="E11" s="18" t="n">
        <v>397.13795689</v>
      </c>
      <c r="F11" s="20" t="n">
        <v>7.65362562</v>
      </c>
      <c r="G11" s="18" t="n">
        <v>428.5658524</v>
      </c>
      <c r="H11" s="20" t="n">
        <v>4.54934935</v>
      </c>
      <c r="I11" s="18" t="n">
        <v>451.83402546</v>
      </c>
      <c r="J11" s="20" t="n">
        <v>3.87632747</v>
      </c>
      <c r="K11" s="18" t="s">
        <v>481</v>
      </c>
      <c r="L11" s="20" t="s">
        <v>481</v>
      </c>
      <c r="M11" s="18" t="s">
        <v>481</v>
      </c>
      <c r="N11" s="20" t="s">
        <v>481</v>
      </c>
      <c r="O11" s="18" t="s">
        <v>481</v>
      </c>
      <c r="P11" s="20" t="s">
        <v>481</v>
      </c>
      <c r="Q11" s="18" t="s">
        <v>481</v>
      </c>
      <c r="R11" s="20" t="s">
        <v>481</v>
      </c>
      <c r="S11" s="18" t="n">
        <v>379.146659</v>
      </c>
      <c r="T11" s="20" t="n">
        <v>9.91967195</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(268.0/B23*100)</f>
        <v/>
      </c>
      <c r="D23" s="19" t="n">
        <v>11315</v>
      </c>
      <c r="E23" s="18" t="n">
        <v>487.84693352</v>
      </c>
      <c r="F23" s="20" t="n">
        <v>4.59614954</v>
      </c>
      <c r="G23" s="18" t="n">
        <v>475.44964457</v>
      </c>
      <c r="H23" s="20" t="n">
        <v>3.394962</v>
      </c>
      <c r="I23" s="18" t="n">
        <v>499.87719125</v>
      </c>
      <c r="J23" s="20" t="n">
        <v>3.15565701</v>
      </c>
      <c r="K23" s="18" t="s">
        <v>481</v>
      </c>
      <c r="L23" s="20" t="s">
        <v>481</v>
      </c>
      <c r="M23" s="18" t="s">
        <v>481</v>
      </c>
      <c r="N23" s="20" t="s">
        <v>481</v>
      </c>
      <c r="O23" s="18" t="s">
        <v>481</v>
      </c>
      <c r="P23" s="20" t="s">
        <v>481</v>
      </c>
      <c r="Q23" s="18" t="s">
        <v>481</v>
      </c>
      <c r="R23" s="20" t="s">
        <v>481</v>
      </c>
      <c r="S23" s="18" t="n">
        <v>411.70568546</v>
      </c>
      <c r="T23" s="20" t="n">
        <v>10.63065125</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517.73820319</v>
      </c>
      <c r="F29" s="20" t="n">
        <v>4.76675131</v>
      </c>
      <c r="G29" s="18" t="n">
        <v>511.43362099</v>
      </c>
      <c r="H29" s="20" t="n">
        <v>3.80008352</v>
      </c>
      <c r="I29" s="18" t="n">
        <v>526.68481786</v>
      </c>
      <c r="J29" s="20" t="n">
        <v>4.16180277</v>
      </c>
      <c r="K29" s="18" t="s">
        <v>481</v>
      </c>
      <c r="L29" s="20" t="s">
        <v>481</v>
      </c>
      <c r="M29" s="18" t="s">
        <v>481</v>
      </c>
      <c r="N29" s="20" t="s">
        <v>481</v>
      </c>
      <c r="O29" s="18" t="n">
        <v>312.41250141</v>
      </c>
      <c r="P29" s="20" t="n">
        <v>62.61666854</v>
      </c>
      <c r="Q29" s="18" t="s">
        <v>481</v>
      </c>
      <c r="R29" s="20" t="s">
        <v>481</v>
      </c>
      <c r="S29" s="18" t="n">
        <v>395.09221095</v>
      </c>
      <c r="T29" s="20" t="n">
        <v>13.98007711</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499.38214599</v>
      </c>
      <c r="F32" s="20" t="n">
        <v>4.67106751</v>
      </c>
      <c r="G32" s="18" t="n">
        <v>483.58686485</v>
      </c>
      <c r="H32" s="20" t="n">
        <v>3.44043575</v>
      </c>
      <c r="I32" s="18" t="n">
        <v>481.95473722</v>
      </c>
      <c r="J32" s="20" t="n">
        <v>3.49293802</v>
      </c>
      <c r="K32" s="18" t="s">
        <v>481</v>
      </c>
      <c r="L32" s="20" t="s">
        <v>481</v>
      </c>
      <c r="M32" s="18" t="s">
        <v>481</v>
      </c>
      <c r="N32" s="20" t="s">
        <v>481</v>
      </c>
      <c r="O32" s="18" t="s">
        <v>481</v>
      </c>
      <c r="P32" s="20" t="s">
        <v>481</v>
      </c>
      <c r="Q32" s="18" t="s">
        <v>481</v>
      </c>
      <c r="R32" s="20" t="s">
        <v>481</v>
      </c>
      <c r="S32" s="18" t="n">
        <v>384.61476479</v>
      </c>
      <c r="T32" s="20" t="n">
        <v>17.67214203</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(95.0/B34*100)</f>
        <v/>
      </c>
      <c r="D34" s="19" t="n">
        <v>6255</v>
      </c>
      <c r="E34" s="18" t="n">
        <v>409.98204365</v>
      </c>
      <c r="F34" s="20" t="n">
        <v>7.22396599</v>
      </c>
      <c r="G34" s="18" t="n">
        <v>451.25890245</v>
      </c>
      <c r="H34" s="20" t="n">
        <v>4.85624498</v>
      </c>
      <c r="I34" s="18" t="n">
        <v>467.59730269</v>
      </c>
      <c r="J34" s="20" t="n">
        <v>3.92169979</v>
      </c>
      <c r="K34" s="18" t="s">
        <v>481</v>
      </c>
      <c r="L34" s="20" t="s">
        <v>481</v>
      </c>
      <c r="M34" s="18" t="s">
        <v>481</v>
      </c>
      <c r="N34" s="20" t="s">
        <v>481</v>
      </c>
      <c r="O34" s="18" t="n">
        <v>425.79595373</v>
      </c>
      <c r="P34" s="20" t="n">
        <v>68.66277131</v>
      </c>
      <c r="Q34" s="18" t="s">
        <v>481</v>
      </c>
      <c r="R34" s="20" t="s">
        <v>481</v>
      </c>
      <c r="S34" s="18" t="n">
        <v>338.56046679</v>
      </c>
      <c r="T34" s="20" t="n">
        <v>11.41417547</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(74.0/B36*100)</f>
        <v/>
      </c>
      <c r="D36" s="19" t="n">
        <v>6662</v>
      </c>
      <c r="E36" s="18" t="n">
        <v>461.38587276</v>
      </c>
      <c r="F36" s="20" t="n">
        <v>4.80139457</v>
      </c>
      <c r="G36" s="18" t="n">
        <v>469.26424438</v>
      </c>
      <c r="H36" s="20" t="n">
        <v>4.95831486</v>
      </c>
      <c r="I36" s="18" t="n">
        <v>479.11827043</v>
      </c>
      <c r="J36" s="20" t="n">
        <v>3.30027829</v>
      </c>
      <c r="K36" s="18" t="s">
        <v>481</v>
      </c>
      <c r="L36" s="20" t="s">
        <v>481</v>
      </c>
      <c r="M36" s="18" t="s">
        <v>481</v>
      </c>
      <c r="N36" s="20" t="s">
        <v>481</v>
      </c>
      <c r="O36" s="18" t="s">
        <v>481</v>
      </c>
      <c r="P36" s="20" t="s">
        <v>481</v>
      </c>
      <c r="Q36" s="18" t="s">
        <v>481</v>
      </c>
      <c r="R36" s="20" t="s">
        <v>481</v>
      </c>
      <c r="S36" s="18" t="n">
        <v>372.87715159</v>
      </c>
      <c r="T36" s="20" t="n">
        <v>9.905782629999999</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(56.0/B41*100)</f>
        <v/>
      </c>
      <c r="D41" s="19" t="n">
        <v>5656</v>
      </c>
      <c r="E41" s="18" t="n">
        <v>469.14438464</v>
      </c>
      <c r="F41" s="20" t="n">
        <v>5.27859201</v>
      </c>
      <c r="G41" s="18" t="n">
        <v>488.40818279</v>
      </c>
      <c r="H41" s="20" t="n">
        <v>4.68819407</v>
      </c>
      <c r="I41" s="18" t="n">
        <v>507.60722326</v>
      </c>
      <c r="J41" s="20" t="n">
        <v>3.44420832</v>
      </c>
      <c r="K41" s="18" t="s">
        <v>481</v>
      </c>
      <c r="L41" s="20" t="s">
        <v>481</v>
      </c>
      <c r="M41" s="18" t="s">
        <v>481</v>
      </c>
      <c r="N41" s="20" t="s">
        <v>481</v>
      </c>
      <c r="O41" s="18" t="n">
        <v>394.70031876</v>
      </c>
      <c r="P41" s="20" t="n">
        <v>62.09586627</v>
      </c>
      <c r="Q41" s="18" t="s">
        <v>481</v>
      </c>
      <c r="R41" s="20" t="s">
        <v>481</v>
      </c>
      <c r="S41" s="18" t="n">
        <v>379.74773552</v>
      </c>
      <c r="T41" s="20" t="n">
        <v>11.90779089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(2165.0/B46*100)</f>
        <v/>
      </c>
      <c r="D46" s="19" t="n">
        <v>20976</v>
      </c>
      <c r="E46" s="18" t="n">
        <v>359.91511214</v>
      </c>
      <c r="F46" s="20" t="n">
        <v>6.06500686</v>
      </c>
      <c r="G46" s="18" t="n">
        <v>411.97715663</v>
      </c>
      <c r="H46" s="20" t="n">
        <v>5.85517035</v>
      </c>
      <c r="I46" s="18" t="n">
        <v>429.30919243</v>
      </c>
      <c r="J46" s="20" t="n">
        <v>4.77084241</v>
      </c>
      <c r="K46" s="18" t="s">
        <v>481</v>
      </c>
      <c r="L46" s="20" t="s">
        <v>481</v>
      </c>
      <c r="M46" s="18" t="s">
        <v>481</v>
      </c>
      <c r="N46" s="20" t="s">
        <v>481</v>
      </c>
      <c r="O46" s="18" t="s">
        <v>481</v>
      </c>
      <c r="P46" s="20" t="s">
        <v>481</v>
      </c>
      <c r="Q46" s="18" t="s">
        <v>481</v>
      </c>
      <c r="R46" s="20" t="s">
        <v>481</v>
      </c>
      <c r="S46" s="18" t="n">
        <v>362.11596134</v>
      </c>
      <c r="T46" s="20" t="n">
        <v>5.15176729</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565.90482313</v>
      </c>
      <c r="F48" s="20" t="n">
        <v>6.53522661</v>
      </c>
      <c r="G48" s="18" t="n">
        <v>572.76047476</v>
      </c>
      <c r="H48" s="20" t="n">
        <v>6.98469019</v>
      </c>
      <c r="I48" s="18" t="n">
        <v>565.52966115</v>
      </c>
      <c r="J48" s="20" t="n">
        <v>6.75578341</v>
      </c>
      <c r="K48" s="18" t="s">
        <v>481</v>
      </c>
      <c r="L48" s="20" t="s">
        <v>481</v>
      </c>
      <c r="M48" s="18" t="s">
        <v>481</v>
      </c>
      <c r="N48" s="20" t="s">
        <v>481</v>
      </c>
      <c r="O48" s="18" t="s">
        <v>481</v>
      </c>
      <c r="P48" s="20" t="s">
        <v>481</v>
      </c>
      <c r="Q48" s="18" t="s">
        <v>481</v>
      </c>
      <c r="R48" s="20" t="s">
        <v>481</v>
      </c>
      <c r="S48" s="18" t="n">
        <v>501.9615115</v>
      </c>
      <c r="T48" s="20" t="n">
        <v>28.20889346</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(169.0/B61*100)</f>
        <v/>
      </c>
      <c r="D61" s="19" t="n">
        <v>6356</v>
      </c>
      <c r="E61" s="18" t="n">
        <v>444.67198698</v>
      </c>
      <c r="F61" s="20" t="n">
        <v>5.27142818</v>
      </c>
      <c r="G61" s="18" t="n">
        <v>446.70928982</v>
      </c>
      <c r="H61" s="20" t="n">
        <v>4.23342169</v>
      </c>
      <c r="I61" s="18" t="n">
        <v>463.0093791</v>
      </c>
      <c r="J61" s="20" t="n">
        <v>2.89763571</v>
      </c>
      <c r="K61" s="18" t="s">
        <v>481</v>
      </c>
      <c r="L61" s="20" t="s">
        <v>481</v>
      </c>
      <c r="M61" s="18" t="s">
        <v>481</v>
      </c>
      <c r="N61" s="20" t="s">
        <v>481</v>
      </c>
      <c r="O61" s="18" t="s">
        <v>481</v>
      </c>
      <c r="P61" s="20" t="s">
        <v>481</v>
      </c>
      <c r="Q61" s="18" t="s">
        <v>481</v>
      </c>
      <c r="R61" s="20" t="s">
        <v>481</v>
      </c>
      <c r="S61" s="18" t="n">
        <v>345.99656981</v>
      </c>
      <c r="T61" s="20" t="n">
        <v>11.43377639</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(873.0/B67*100)</f>
        <v/>
      </c>
      <c r="D67" s="19" t="n">
        <v>6098</v>
      </c>
      <c r="E67" s="18" t="n">
        <v>360.06787786</v>
      </c>
      <c r="F67" s="20" t="n">
        <v>6.13284836</v>
      </c>
      <c r="G67" s="18" t="n">
        <v>414.29501009</v>
      </c>
      <c r="H67" s="20" t="n">
        <v>3.98915315</v>
      </c>
      <c r="I67" s="18" t="n">
        <v>442.57031822</v>
      </c>
      <c r="J67" s="20" t="n">
        <v>3.52644746</v>
      </c>
      <c r="K67" s="18" t="s">
        <v>481</v>
      </c>
      <c r="L67" s="20" t="s">
        <v>481</v>
      </c>
      <c r="M67" s="18" t="s">
        <v>481</v>
      </c>
      <c r="N67" s="20" t="s">
        <v>481</v>
      </c>
      <c r="O67" s="18" t="s">
        <v>481</v>
      </c>
      <c r="P67" s="20" t="s">
        <v>481</v>
      </c>
      <c r="Q67" s="18" t="s">
        <v>481</v>
      </c>
      <c r="R67" s="20" t="s">
        <v>481</v>
      </c>
      <c r="S67" s="18" t="n">
        <v>343.71897798</v>
      </c>
      <c r="T67" s="20" t="n">
        <v>8.995387129999999</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519.2003114300001</v>
      </c>
      <c r="F70" s="20" t="n">
        <v>4.80401766</v>
      </c>
      <c r="G70" s="18" t="n">
        <v>508.67795265</v>
      </c>
      <c r="H70" s="20" t="n">
        <v>4.16971055</v>
      </c>
      <c r="I70" s="18" t="n">
        <v>521.3108255</v>
      </c>
      <c r="J70" s="20" t="n">
        <v>3.48477353</v>
      </c>
      <c r="K70" s="18" t="s">
        <v>481</v>
      </c>
      <c r="L70" s="20" t="s">
        <v>481</v>
      </c>
      <c r="M70" s="18" t="s">
        <v>481</v>
      </c>
      <c r="N70" s="20" t="s">
        <v>481</v>
      </c>
      <c r="O70" s="18" t="s">
        <v>481</v>
      </c>
      <c r="P70" s="20" t="s">
        <v>481</v>
      </c>
      <c r="Q70" s="18" t="s">
        <v>481</v>
      </c>
      <c r="R70" s="20" t="s">
        <v>481</v>
      </c>
      <c r="S70" s="18" t="n">
        <v>444.66786189</v>
      </c>
      <c r="T70" s="20" t="n">
        <v>9.23340462</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839</v>
      </c>
    </row>
    <row customHeight="1" ht="30" r="4" spans="1:20">
      <c r="A4" s="6" t="n"/>
      <c r="B4" s="7" t="s">
        <v>462</v>
      </c>
      <c r="C4" s="7" t="s">
        <v>463</v>
      </c>
      <c r="D4" s="8" t="s">
        <v>462</v>
      </c>
      <c r="E4" s="9" t="s">
        <v>832</v>
      </c>
      <c r="F4" s="10" t="n"/>
      <c r="G4" s="9" t="s">
        <v>833</v>
      </c>
      <c r="H4" s="10" t="n"/>
      <c r="I4" s="9" t="s">
        <v>834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487.05639943</v>
      </c>
      <c r="F7" s="20" t="n">
        <v>4.82707678</v>
      </c>
      <c r="G7" s="18" t="n">
        <v>459.55563525</v>
      </c>
      <c r="H7" s="20" t="n">
        <v>3.4477853</v>
      </c>
      <c r="I7" s="18" t="n">
        <v>532.57403473</v>
      </c>
      <c r="J7" s="20" t="n">
        <v>1.91381491</v>
      </c>
      <c r="K7" s="18" t="s">
        <v>481</v>
      </c>
      <c r="L7" s="20" t="s">
        <v>481</v>
      </c>
      <c r="M7" s="18" t="s">
        <v>481</v>
      </c>
      <c r="N7" s="20" t="s">
        <v>481</v>
      </c>
      <c r="O7" s="18" t="s">
        <v>481</v>
      </c>
      <c r="P7" s="20" t="s">
        <v>481</v>
      </c>
      <c r="Q7" s="18" t="s">
        <v>481</v>
      </c>
      <c r="R7" s="20" t="s">
        <v>481</v>
      </c>
      <c r="S7" s="18" t="n">
        <v>429.64758219</v>
      </c>
      <c r="T7" s="20" t="n">
        <v>5.68403359</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(147.0/B9*100)</f>
        <v/>
      </c>
      <c r="D9" s="19" t="n">
        <v>5528</v>
      </c>
      <c r="E9" s="18" t="n">
        <v>523.13166185</v>
      </c>
      <c r="F9" s="20" t="n">
        <v>6.7123106</v>
      </c>
      <c r="G9" s="18" t="n">
        <v>530.43236947</v>
      </c>
      <c r="H9" s="20" t="n">
        <v>5.38776201</v>
      </c>
      <c r="I9" s="18" t="n">
        <v>569.09178939</v>
      </c>
      <c r="J9" s="20" t="n">
        <v>3.2593532</v>
      </c>
      <c r="K9" s="18" t="s">
        <v>481</v>
      </c>
      <c r="L9" s="20" t="s">
        <v>481</v>
      </c>
      <c r="M9" s="18" t="s">
        <v>481</v>
      </c>
      <c r="N9" s="20" t="s">
        <v>481</v>
      </c>
      <c r="O9" s="18" t="n">
        <v>363.74174124</v>
      </c>
      <c r="P9" s="20" t="n">
        <v>33.3778787</v>
      </c>
      <c r="Q9" s="18" t="s">
        <v>481</v>
      </c>
      <c r="R9" s="20" t="s">
        <v>481</v>
      </c>
      <c r="S9" s="18" t="n">
        <v>436.29066366</v>
      </c>
      <c r="T9" s="20" t="n">
        <v>8.581260990000001</v>
      </c>
    </row>
    <row r="10" spans="1:20">
      <c r="A10" s="15" t="s">
        <v>485</v>
      </c>
      <c r="B10" s="17" t="n">
        <v>13082</v>
      </c>
      <c r="C10" s="18">
        <f>(339.0/B10*100)</f>
        <v/>
      </c>
      <c r="D10" s="19" t="n">
        <v>12743</v>
      </c>
      <c r="E10" s="18" t="n">
        <v>511.83390215</v>
      </c>
      <c r="F10" s="20" t="n">
        <v>6.52718493</v>
      </c>
      <c r="G10" s="18" t="n">
        <v>503.42989448</v>
      </c>
      <c r="H10" s="20" t="n">
        <v>6.91419724</v>
      </c>
      <c r="I10" s="18" t="n">
        <v>556.31123131</v>
      </c>
      <c r="J10" s="20" t="n">
        <v>4.53204937</v>
      </c>
      <c r="K10" s="18" t="s">
        <v>481</v>
      </c>
      <c r="L10" s="20" t="s">
        <v>481</v>
      </c>
      <c r="M10" s="18" t="s">
        <v>481</v>
      </c>
      <c r="N10" s="20" t="s">
        <v>481</v>
      </c>
      <c r="O10" s="18" t="s">
        <v>481</v>
      </c>
      <c r="P10" s="20" t="s">
        <v>481</v>
      </c>
      <c r="Q10" s="18" t="s">
        <v>481</v>
      </c>
      <c r="R10" s="20" t="s">
        <v>481</v>
      </c>
      <c r="S10" s="18" t="n">
        <v>443.55910528</v>
      </c>
      <c r="T10" s="20" t="n">
        <v>16.94904352</v>
      </c>
    </row>
    <row r="11" spans="1:20">
      <c r="A11" s="15" t="s">
        <v>486</v>
      </c>
      <c r="B11" s="17" t="n">
        <v>7053</v>
      </c>
      <c r="C11" s="18">
        <f>(172.0/B11*100)</f>
        <v/>
      </c>
      <c r="D11" s="19" t="n">
        <v>6881</v>
      </c>
      <c r="E11" s="18" t="n">
        <v>373.95586491</v>
      </c>
      <c r="F11" s="20" t="n">
        <v>7.80314085</v>
      </c>
      <c r="G11" s="18" t="n">
        <v>415.59649927</v>
      </c>
      <c r="H11" s="20" t="n">
        <v>4.71048472</v>
      </c>
      <c r="I11" s="18" t="n">
        <v>459.80267656</v>
      </c>
      <c r="J11" s="20" t="n">
        <v>4.10908096</v>
      </c>
      <c r="K11" s="18" t="s">
        <v>481</v>
      </c>
      <c r="L11" s="20" t="s">
        <v>481</v>
      </c>
      <c r="M11" s="18" t="s">
        <v>481</v>
      </c>
      <c r="N11" s="20" t="s">
        <v>481</v>
      </c>
      <c r="O11" s="18" t="s">
        <v>481</v>
      </c>
      <c r="P11" s="20" t="s">
        <v>481</v>
      </c>
      <c r="Q11" s="18" t="s">
        <v>481</v>
      </c>
      <c r="R11" s="20" t="s">
        <v>481</v>
      </c>
      <c r="S11" s="18" t="n">
        <v>382.83060126</v>
      </c>
      <c r="T11" s="20" t="n">
        <v>9.119031059999999</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(268.0/B23*100)</f>
        <v/>
      </c>
      <c r="D23" s="19" t="n">
        <v>11315</v>
      </c>
      <c r="E23" s="18" t="n">
        <v>474.1109236</v>
      </c>
      <c r="F23" s="20" t="n">
        <v>5.1545053</v>
      </c>
      <c r="G23" s="18" t="n">
        <v>459.80622273</v>
      </c>
      <c r="H23" s="20" t="n">
        <v>4.40355105</v>
      </c>
      <c r="I23" s="18" t="n">
        <v>502.40687655</v>
      </c>
      <c r="J23" s="20" t="n">
        <v>3.10021264</v>
      </c>
      <c r="K23" s="18" t="s">
        <v>481</v>
      </c>
      <c r="L23" s="20" t="s">
        <v>481</v>
      </c>
      <c r="M23" s="18" t="s">
        <v>481</v>
      </c>
      <c r="N23" s="20" t="s">
        <v>481</v>
      </c>
      <c r="O23" s="18" t="s">
        <v>481</v>
      </c>
      <c r="P23" s="20" t="s">
        <v>481</v>
      </c>
      <c r="Q23" s="18" t="s">
        <v>481</v>
      </c>
      <c r="R23" s="20" t="s">
        <v>481</v>
      </c>
      <c r="S23" s="18" t="n">
        <v>413.34371047</v>
      </c>
      <c r="T23" s="20" t="n">
        <v>10.78933328</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509.53939001</v>
      </c>
      <c r="F29" s="20" t="n">
        <v>4.8646122</v>
      </c>
      <c r="G29" s="18" t="n">
        <v>497.845737</v>
      </c>
      <c r="H29" s="20" t="n">
        <v>4.9431753</v>
      </c>
      <c r="I29" s="18" t="n">
        <v>535.63844461</v>
      </c>
      <c r="J29" s="20" t="n">
        <v>3.62645155</v>
      </c>
      <c r="K29" s="18" t="s">
        <v>481</v>
      </c>
      <c r="L29" s="20" t="s">
        <v>481</v>
      </c>
      <c r="M29" s="18" t="s">
        <v>481</v>
      </c>
      <c r="N29" s="20" t="s">
        <v>481</v>
      </c>
      <c r="O29" s="18" t="n">
        <v>312.41250141</v>
      </c>
      <c r="P29" s="20" t="n">
        <v>62.61666854</v>
      </c>
      <c r="Q29" s="18" t="s">
        <v>481</v>
      </c>
      <c r="R29" s="20" t="s">
        <v>481</v>
      </c>
      <c r="S29" s="18" t="n">
        <v>403.9235742</v>
      </c>
      <c r="T29" s="20" t="n">
        <v>12.64595495</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472.50430355</v>
      </c>
      <c r="F32" s="20" t="n">
        <v>5.28090833</v>
      </c>
      <c r="G32" s="18" t="n">
        <v>466.52211754</v>
      </c>
      <c r="H32" s="20" t="n">
        <v>3.65076804</v>
      </c>
      <c r="I32" s="18" t="n">
        <v>506.56720409</v>
      </c>
      <c r="J32" s="20" t="n">
        <v>3.21531719</v>
      </c>
      <c r="K32" s="18" t="s">
        <v>481</v>
      </c>
      <c r="L32" s="20" t="s">
        <v>481</v>
      </c>
      <c r="M32" s="18" t="s">
        <v>481</v>
      </c>
      <c r="N32" s="20" t="s">
        <v>481</v>
      </c>
      <c r="O32" s="18" t="s">
        <v>481</v>
      </c>
      <c r="P32" s="20" t="s">
        <v>481</v>
      </c>
      <c r="Q32" s="18" t="s">
        <v>481</v>
      </c>
      <c r="R32" s="20" t="s">
        <v>481</v>
      </c>
      <c r="S32" s="18" t="n">
        <v>369.52770023</v>
      </c>
      <c r="T32" s="20" t="n">
        <v>17.36137322</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(95.0/B34*100)</f>
        <v/>
      </c>
      <c r="D34" s="19" t="n">
        <v>6255</v>
      </c>
      <c r="E34" s="18" t="n">
        <v>402.41282151</v>
      </c>
      <c r="F34" s="20" t="n">
        <v>6.64000121</v>
      </c>
      <c r="G34" s="18" t="n">
        <v>426.37183023</v>
      </c>
      <c r="H34" s="20" t="n">
        <v>4.64900496</v>
      </c>
      <c r="I34" s="18" t="n">
        <v>477.58964499</v>
      </c>
      <c r="J34" s="20" t="n">
        <v>4.05119096</v>
      </c>
      <c r="K34" s="18" t="s">
        <v>481</v>
      </c>
      <c r="L34" s="20" t="s">
        <v>481</v>
      </c>
      <c r="M34" s="18" t="s">
        <v>481</v>
      </c>
      <c r="N34" s="20" t="s">
        <v>481</v>
      </c>
      <c r="O34" s="18" t="n">
        <v>425.79595373</v>
      </c>
      <c r="P34" s="20" t="n">
        <v>68.66277131</v>
      </c>
      <c r="Q34" s="18" t="s">
        <v>481</v>
      </c>
      <c r="R34" s="20" t="s">
        <v>481</v>
      </c>
      <c r="S34" s="18" t="n">
        <v>347.94292809</v>
      </c>
      <c r="T34" s="20" t="n">
        <v>11.12403506</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(74.0/B36*100)</f>
        <v/>
      </c>
      <c r="D36" s="19" t="n">
        <v>6662</v>
      </c>
      <c r="E36" s="18" t="n">
        <v>459.84649586</v>
      </c>
      <c r="F36" s="20" t="n">
        <v>5.24777106</v>
      </c>
      <c r="G36" s="18" t="n">
        <v>442.69622425</v>
      </c>
      <c r="H36" s="20" t="n">
        <v>5.48256582</v>
      </c>
      <c r="I36" s="18" t="n">
        <v>486.49186333</v>
      </c>
      <c r="J36" s="20" t="n">
        <v>3.26187306</v>
      </c>
      <c r="K36" s="18" t="s">
        <v>481</v>
      </c>
      <c r="L36" s="20" t="s">
        <v>481</v>
      </c>
      <c r="M36" s="18" t="s">
        <v>481</v>
      </c>
      <c r="N36" s="20" t="s">
        <v>481</v>
      </c>
      <c r="O36" s="18" t="s">
        <v>481</v>
      </c>
      <c r="P36" s="20" t="s">
        <v>481</v>
      </c>
      <c r="Q36" s="18" t="s">
        <v>481</v>
      </c>
      <c r="R36" s="20" t="s">
        <v>481</v>
      </c>
      <c r="S36" s="18" t="n">
        <v>387.44181887</v>
      </c>
      <c r="T36" s="20" t="n">
        <v>8.982805300000001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(56.0/B41*100)</f>
        <v/>
      </c>
      <c r="D41" s="19" t="n">
        <v>5656</v>
      </c>
      <c r="E41" s="18" t="n">
        <v>465.40999585</v>
      </c>
      <c r="F41" s="20" t="n">
        <v>4.86240512</v>
      </c>
      <c r="G41" s="18" t="n">
        <v>465.73050967</v>
      </c>
      <c r="H41" s="20" t="n">
        <v>4.39118055</v>
      </c>
      <c r="I41" s="18" t="n">
        <v>526.88126088</v>
      </c>
      <c r="J41" s="20" t="n">
        <v>3.45114442</v>
      </c>
      <c r="K41" s="18" t="s">
        <v>481</v>
      </c>
      <c r="L41" s="20" t="s">
        <v>481</v>
      </c>
      <c r="M41" s="18" t="s">
        <v>481</v>
      </c>
      <c r="N41" s="20" t="s">
        <v>481</v>
      </c>
      <c r="O41" s="18" t="n">
        <v>394.70031876</v>
      </c>
      <c r="P41" s="20" t="n">
        <v>62.09586627</v>
      </c>
      <c r="Q41" s="18" t="s">
        <v>481</v>
      </c>
      <c r="R41" s="20" t="s">
        <v>481</v>
      </c>
      <c r="S41" s="18" t="n">
        <v>376.14897813</v>
      </c>
      <c r="T41" s="20" t="n">
        <v>11.84488149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(2165.0/B46*100)</f>
        <v/>
      </c>
      <c r="D46" s="19" t="n">
        <v>20976</v>
      </c>
      <c r="E46" s="18" t="n">
        <v>358.39608542</v>
      </c>
      <c r="F46" s="20" t="n">
        <v>6.11863564</v>
      </c>
      <c r="G46" s="18" t="n">
        <v>379.37070344</v>
      </c>
      <c r="H46" s="20" t="n">
        <v>5.66576948</v>
      </c>
      <c r="I46" s="18" t="n">
        <v>437.41462049</v>
      </c>
      <c r="J46" s="20" t="n">
        <v>4.74668444</v>
      </c>
      <c r="K46" s="18" t="s">
        <v>481</v>
      </c>
      <c r="L46" s="20" t="s">
        <v>481</v>
      </c>
      <c r="M46" s="18" t="s">
        <v>481</v>
      </c>
      <c r="N46" s="20" t="s">
        <v>481</v>
      </c>
      <c r="O46" s="18" t="s">
        <v>481</v>
      </c>
      <c r="P46" s="20" t="s">
        <v>481</v>
      </c>
      <c r="Q46" s="18" t="s">
        <v>481</v>
      </c>
      <c r="R46" s="20" t="s">
        <v>481</v>
      </c>
      <c r="S46" s="18" t="n">
        <v>362.95105673</v>
      </c>
      <c r="T46" s="20" t="n">
        <v>5.01372809</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564.52710609</v>
      </c>
      <c r="F48" s="20" t="n">
        <v>6.70499181</v>
      </c>
      <c r="G48" s="18" t="n">
        <v>531.34285218</v>
      </c>
      <c r="H48" s="20" t="n">
        <v>8.08560325</v>
      </c>
      <c r="I48" s="18" t="n">
        <v>581.00992458</v>
      </c>
      <c r="J48" s="20" t="n">
        <v>6.75260551</v>
      </c>
      <c r="K48" s="18" t="s">
        <v>481</v>
      </c>
      <c r="L48" s="20" t="s">
        <v>481</v>
      </c>
      <c r="M48" s="18" t="s">
        <v>481</v>
      </c>
      <c r="N48" s="20" t="s">
        <v>481</v>
      </c>
      <c r="O48" s="18" t="s">
        <v>481</v>
      </c>
      <c r="P48" s="20" t="s">
        <v>481</v>
      </c>
      <c r="Q48" s="18" t="s">
        <v>481</v>
      </c>
      <c r="R48" s="20" t="s">
        <v>481</v>
      </c>
      <c r="S48" s="18" t="n">
        <v>515.9040569</v>
      </c>
      <c r="T48" s="20" t="n">
        <v>27.62846518</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(169.0/B61*100)</f>
        <v/>
      </c>
      <c r="D61" s="19" t="n">
        <v>6356</v>
      </c>
      <c r="E61" s="18" t="n">
        <v>432.34983287</v>
      </c>
      <c r="F61" s="20" t="n">
        <v>5.40335185</v>
      </c>
      <c r="G61" s="18" t="n">
        <v>430.64729456</v>
      </c>
      <c r="H61" s="20" t="n">
        <v>4.11754808</v>
      </c>
      <c r="I61" s="18" t="n">
        <v>474.11116415</v>
      </c>
      <c r="J61" s="20" t="n">
        <v>3.102772</v>
      </c>
      <c r="K61" s="18" t="s">
        <v>481</v>
      </c>
      <c r="L61" s="20" t="s">
        <v>481</v>
      </c>
      <c r="M61" s="18" t="s">
        <v>481</v>
      </c>
      <c r="N61" s="20" t="s">
        <v>481</v>
      </c>
      <c r="O61" s="18" t="s">
        <v>481</v>
      </c>
      <c r="P61" s="20" t="s">
        <v>481</v>
      </c>
      <c r="Q61" s="18" t="s">
        <v>481</v>
      </c>
      <c r="R61" s="20" t="s">
        <v>481</v>
      </c>
      <c r="S61" s="18" t="n">
        <v>356.84327259</v>
      </c>
      <c r="T61" s="20" t="n">
        <v>12.11965281</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(873.0/B67*100)</f>
        <v/>
      </c>
      <c r="D67" s="19" t="n">
        <v>6098</v>
      </c>
      <c r="E67" s="18" t="n">
        <v>357.89495934</v>
      </c>
      <c r="F67" s="20" t="n">
        <v>5.42347944</v>
      </c>
      <c r="G67" s="18" t="n">
        <v>393.90357274</v>
      </c>
      <c r="H67" s="20" t="n">
        <v>4.06619561</v>
      </c>
      <c r="I67" s="18" t="n">
        <v>448.23333522</v>
      </c>
      <c r="J67" s="20" t="n">
        <v>3.62627899</v>
      </c>
      <c r="K67" s="18" t="s">
        <v>481</v>
      </c>
      <c r="L67" s="20" t="s">
        <v>481</v>
      </c>
      <c r="M67" s="18" t="s">
        <v>481</v>
      </c>
      <c r="N67" s="20" t="s">
        <v>481</v>
      </c>
      <c r="O67" s="18" t="s">
        <v>481</v>
      </c>
      <c r="P67" s="20" t="s">
        <v>481</v>
      </c>
      <c r="Q67" s="18" t="s">
        <v>481</v>
      </c>
      <c r="R67" s="20" t="s">
        <v>481</v>
      </c>
      <c r="S67" s="18" t="n">
        <v>340.15000601</v>
      </c>
      <c r="T67" s="20" t="n">
        <v>8.38532977</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514.60613399</v>
      </c>
      <c r="F70" s="20" t="n">
        <v>4.57342989</v>
      </c>
      <c r="G70" s="18" t="n">
        <v>505.01429464</v>
      </c>
      <c r="H70" s="20" t="n">
        <v>4.0680826</v>
      </c>
      <c r="I70" s="18" t="n">
        <v>526.5964004800001</v>
      </c>
      <c r="J70" s="20" t="n">
        <v>3.79522619</v>
      </c>
      <c r="K70" s="18" t="s">
        <v>481</v>
      </c>
      <c r="L70" s="20" t="s">
        <v>481</v>
      </c>
      <c r="M70" s="18" t="s">
        <v>481</v>
      </c>
      <c r="N70" s="20" t="s">
        <v>481</v>
      </c>
      <c r="O70" s="18" t="s">
        <v>481</v>
      </c>
      <c r="P70" s="20" t="s">
        <v>481</v>
      </c>
      <c r="Q70" s="18" t="s">
        <v>481</v>
      </c>
      <c r="R70" s="20" t="s">
        <v>481</v>
      </c>
      <c r="S70" s="18" t="n">
        <v>456.63239664</v>
      </c>
      <c r="T70" s="20" t="n">
        <v>8.06650014</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840</v>
      </c>
    </row>
    <row customHeight="1" ht="30" r="4" spans="1:20">
      <c r="A4" s="6" t="n"/>
      <c r="B4" s="7" t="s">
        <v>462</v>
      </c>
      <c r="C4" s="7" t="s">
        <v>463</v>
      </c>
      <c r="D4" s="8" t="s">
        <v>462</v>
      </c>
      <c r="E4" s="9" t="s">
        <v>832</v>
      </c>
      <c r="F4" s="10" t="n"/>
      <c r="G4" s="9" t="s">
        <v>833</v>
      </c>
      <c r="H4" s="10" t="n"/>
      <c r="I4" s="9" t="s">
        <v>834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523.68987486</v>
      </c>
      <c r="F7" s="20" t="n">
        <v>3.64876968</v>
      </c>
      <c r="G7" s="18" t="n">
        <v>497.39209296</v>
      </c>
      <c r="H7" s="20" t="n">
        <v>2.60902706</v>
      </c>
      <c r="I7" s="18" t="n">
        <v>519.92776698</v>
      </c>
      <c r="J7" s="20" t="n">
        <v>2.25482315</v>
      </c>
      <c r="K7" s="18" t="s">
        <v>481</v>
      </c>
      <c r="L7" s="20" t="s">
        <v>481</v>
      </c>
      <c r="M7" s="18" t="s">
        <v>481</v>
      </c>
      <c r="N7" s="20" t="s">
        <v>481</v>
      </c>
      <c r="O7" s="18" t="s">
        <v>481</v>
      </c>
      <c r="P7" s="20" t="s">
        <v>481</v>
      </c>
      <c r="Q7" s="18" t="s">
        <v>481</v>
      </c>
      <c r="R7" s="20" t="s">
        <v>481</v>
      </c>
      <c r="S7" s="18" t="n">
        <v>430.75564786</v>
      </c>
      <c r="T7" s="20" t="n">
        <v>5.92073327</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(147.0/B9*100)</f>
        <v/>
      </c>
      <c r="D9" s="19" t="n">
        <v>5528</v>
      </c>
      <c r="E9" s="18" t="n">
        <v>483.55700182</v>
      </c>
      <c r="F9" s="20" t="n">
        <v>6.16929156</v>
      </c>
      <c r="G9" s="18" t="n">
        <v>551.48935795</v>
      </c>
      <c r="H9" s="20" t="n">
        <v>3.2087348</v>
      </c>
      <c r="I9" s="18" t="n">
        <v>571.74857279</v>
      </c>
      <c r="J9" s="20" t="n">
        <v>3.60005732</v>
      </c>
      <c r="K9" s="18" t="s">
        <v>481</v>
      </c>
      <c r="L9" s="20" t="s">
        <v>481</v>
      </c>
      <c r="M9" s="18" t="s">
        <v>481</v>
      </c>
      <c r="N9" s="20" t="s">
        <v>481</v>
      </c>
      <c r="O9" s="18" t="n">
        <v>363.74174124</v>
      </c>
      <c r="P9" s="20" t="n">
        <v>33.3778787</v>
      </c>
      <c r="Q9" s="18" t="s">
        <v>481</v>
      </c>
      <c r="R9" s="20" t="s">
        <v>481</v>
      </c>
      <c r="S9" s="18" t="n">
        <v>476.72999862</v>
      </c>
      <c r="T9" s="20" t="n">
        <v>9.53716232</v>
      </c>
    </row>
    <row r="10" spans="1:20">
      <c r="A10" s="15" t="s">
        <v>485</v>
      </c>
      <c r="B10" s="17" t="n">
        <v>13082</v>
      </c>
      <c r="C10" s="18">
        <f>(339.0/B10*100)</f>
        <v/>
      </c>
      <c r="D10" s="19" t="n">
        <v>12743</v>
      </c>
      <c r="E10" s="18" t="n">
        <v>536.72392197</v>
      </c>
      <c r="F10" s="20" t="n">
        <v>6.58944237</v>
      </c>
      <c r="G10" s="18" t="n">
        <v>527.22986767</v>
      </c>
      <c r="H10" s="20" t="n">
        <v>5.70656809</v>
      </c>
      <c r="I10" s="18" t="n">
        <v>549.04880788</v>
      </c>
      <c r="J10" s="20" t="n">
        <v>4.94822067</v>
      </c>
      <c r="K10" s="18" t="s">
        <v>481</v>
      </c>
      <c r="L10" s="20" t="s">
        <v>481</v>
      </c>
      <c r="M10" s="18" t="s">
        <v>481</v>
      </c>
      <c r="N10" s="20" t="s">
        <v>481</v>
      </c>
      <c r="O10" s="18" t="s">
        <v>481</v>
      </c>
      <c r="P10" s="20" t="s">
        <v>481</v>
      </c>
      <c r="Q10" s="18" t="s">
        <v>481</v>
      </c>
      <c r="R10" s="20" t="s">
        <v>481</v>
      </c>
      <c r="S10" s="18" t="n">
        <v>442.95658606</v>
      </c>
      <c r="T10" s="20" t="n">
        <v>15.2273508</v>
      </c>
    </row>
    <row r="11" spans="1:20">
      <c r="A11" s="15" t="s">
        <v>486</v>
      </c>
      <c r="B11" s="17" t="n">
        <v>7053</v>
      </c>
      <c r="C11" s="18">
        <f>(172.0/B11*100)</f>
        <v/>
      </c>
      <c r="D11" s="19" t="n">
        <v>6881</v>
      </c>
      <c r="E11" s="18" t="n">
        <v>427.53709063</v>
      </c>
      <c r="F11" s="20" t="n">
        <v>7.84066831</v>
      </c>
      <c r="G11" s="18" t="n">
        <v>431.40667617</v>
      </c>
      <c r="H11" s="20" t="n">
        <v>4.63329731</v>
      </c>
      <c r="I11" s="18" t="n">
        <v>450.1916815</v>
      </c>
      <c r="J11" s="20" t="n">
        <v>4.47475694</v>
      </c>
      <c r="K11" s="18" t="s">
        <v>481</v>
      </c>
      <c r="L11" s="20" t="s">
        <v>481</v>
      </c>
      <c r="M11" s="18" t="s">
        <v>481</v>
      </c>
      <c r="N11" s="20" t="s">
        <v>481</v>
      </c>
      <c r="O11" s="18" t="s">
        <v>481</v>
      </c>
      <c r="P11" s="20" t="s">
        <v>481</v>
      </c>
      <c r="Q11" s="18" t="s">
        <v>481</v>
      </c>
      <c r="R11" s="20" t="s">
        <v>481</v>
      </c>
      <c r="S11" s="18" t="n">
        <v>386.26400498</v>
      </c>
      <c r="T11" s="20" t="n">
        <v>8.818661710000001</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(268.0/B23*100)</f>
        <v/>
      </c>
      <c r="D23" s="19" t="n">
        <v>11315</v>
      </c>
      <c r="E23" s="18" t="n">
        <v>487.94431444</v>
      </c>
      <c r="F23" s="20" t="n">
        <v>4.36882561</v>
      </c>
      <c r="G23" s="18" t="n">
        <v>481.53069904</v>
      </c>
      <c r="H23" s="20" t="n">
        <v>3.33479779</v>
      </c>
      <c r="I23" s="18" t="n">
        <v>496.21005312</v>
      </c>
      <c r="J23" s="20" t="n">
        <v>3.64410404</v>
      </c>
      <c r="K23" s="18" t="s">
        <v>481</v>
      </c>
      <c r="L23" s="20" t="s">
        <v>481</v>
      </c>
      <c r="M23" s="18" t="s">
        <v>481</v>
      </c>
      <c r="N23" s="20" t="s">
        <v>481</v>
      </c>
      <c r="O23" s="18" t="s">
        <v>481</v>
      </c>
      <c r="P23" s="20" t="s">
        <v>481</v>
      </c>
      <c r="Q23" s="18" t="s">
        <v>481</v>
      </c>
      <c r="R23" s="20" t="s">
        <v>481</v>
      </c>
      <c r="S23" s="18" t="n">
        <v>419.67794735</v>
      </c>
      <c r="T23" s="20" t="n">
        <v>10.20269934</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(30.0/B29*100)</f>
        <v/>
      </c>
      <c r="D29" s="19" t="n">
        <v>5355</v>
      </c>
      <c r="E29" s="18" t="n">
        <v>527.54703934</v>
      </c>
      <c r="F29" s="20" t="n">
        <v>5.56410106</v>
      </c>
      <c r="G29" s="18" t="n">
        <v>518.55957253</v>
      </c>
      <c r="H29" s="20" t="n">
        <v>3.78792511</v>
      </c>
      <c r="I29" s="18" t="n">
        <v>508.12582385</v>
      </c>
      <c r="J29" s="20" t="n">
        <v>4.82221483</v>
      </c>
      <c r="K29" s="18" t="s">
        <v>481</v>
      </c>
      <c r="L29" s="20" t="s">
        <v>481</v>
      </c>
      <c r="M29" s="18" t="s">
        <v>481</v>
      </c>
      <c r="N29" s="20" t="s">
        <v>481</v>
      </c>
      <c r="O29" s="18" t="n">
        <v>312.41250141</v>
      </c>
      <c r="P29" s="20" t="n">
        <v>62.61666854</v>
      </c>
      <c r="Q29" s="18" t="s">
        <v>481</v>
      </c>
      <c r="R29" s="20" t="s">
        <v>481</v>
      </c>
      <c r="S29" s="18" t="n">
        <v>429.52701011</v>
      </c>
      <c r="T29" s="20" t="n">
        <v>11.59034296</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(6.0/B32*100)</f>
        <v/>
      </c>
      <c r="D32" s="19" t="n">
        <v>4472</v>
      </c>
      <c r="E32" s="18" t="n">
        <v>484.56540578</v>
      </c>
      <c r="F32" s="20" t="n">
        <v>4.33723767</v>
      </c>
      <c r="G32" s="18" t="n">
        <v>483.12101275</v>
      </c>
      <c r="H32" s="20" t="n">
        <v>3.2514408</v>
      </c>
      <c r="I32" s="18" t="n">
        <v>496.35851903</v>
      </c>
      <c r="J32" s="20" t="n">
        <v>4.04718751</v>
      </c>
      <c r="K32" s="18" t="s">
        <v>481</v>
      </c>
      <c r="L32" s="20" t="s">
        <v>481</v>
      </c>
      <c r="M32" s="18" t="s">
        <v>481</v>
      </c>
      <c r="N32" s="20" t="s">
        <v>481</v>
      </c>
      <c r="O32" s="18" t="s">
        <v>481</v>
      </c>
      <c r="P32" s="20" t="s">
        <v>481</v>
      </c>
      <c r="Q32" s="18" t="s">
        <v>481</v>
      </c>
      <c r="R32" s="20" t="s">
        <v>481</v>
      </c>
      <c r="S32" s="18" t="n">
        <v>376.32103457</v>
      </c>
      <c r="T32" s="20" t="n">
        <v>15.85526014</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(95.0/B34*100)</f>
        <v/>
      </c>
      <c r="D34" s="19" t="n">
        <v>6255</v>
      </c>
      <c r="E34" s="18" t="n">
        <v>434.98674842</v>
      </c>
      <c r="F34" s="20" t="n">
        <v>6.08041673</v>
      </c>
      <c r="G34" s="18" t="n">
        <v>458.18129872</v>
      </c>
      <c r="H34" s="20" t="n">
        <v>4.73672677</v>
      </c>
      <c r="I34" s="18" t="n">
        <v>457.18595815</v>
      </c>
      <c r="J34" s="20" t="n">
        <v>4.75626601</v>
      </c>
      <c r="K34" s="18" t="s">
        <v>481</v>
      </c>
      <c r="L34" s="20" t="s">
        <v>481</v>
      </c>
      <c r="M34" s="18" t="s">
        <v>481</v>
      </c>
      <c r="N34" s="20" t="s">
        <v>481</v>
      </c>
      <c r="O34" s="18" t="n">
        <v>425.79595373</v>
      </c>
      <c r="P34" s="20" t="n">
        <v>68.66277131</v>
      </c>
      <c r="Q34" s="18" t="s">
        <v>481</v>
      </c>
      <c r="R34" s="20" t="s">
        <v>481</v>
      </c>
      <c r="S34" s="18" t="n">
        <v>356.79171633</v>
      </c>
      <c r="T34" s="20" t="n">
        <v>10.59766054</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(74.0/B36*100)</f>
        <v/>
      </c>
      <c r="D36" s="19" t="n">
        <v>6662</v>
      </c>
      <c r="E36" s="18" t="n">
        <v>490.01526326</v>
      </c>
      <c r="F36" s="20" t="n">
        <v>3.93819403</v>
      </c>
      <c r="G36" s="18" t="n">
        <v>462.10370542</v>
      </c>
      <c r="H36" s="20" t="n">
        <v>3.9931951</v>
      </c>
      <c r="I36" s="18" t="n">
        <v>469.30661152</v>
      </c>
      <c r="J36" s="20" t="n">
        <v>4.16336768</v>
      </c>
      <c r="K36" s="18" t="s">
        <v>481</v>
      </c>
      <c r="L36" s="20" t="s">
        <v>481</v>
      </c>
      <c r="M36" s="18" t="s">
        <v>481</v>
      </c>
      <c r="N36" s="20" t="s">
        <v>481</v>
      </c>
      <c r="O36" s="18" t="s">
        <v>481</v>
      </c>
      <c r="P36" s="20" t="s">
        <v>481</v>
      </c>
      <c r="Q36" s="18" t="s">
        <v>481</v>
      </c>
      <c r="R36" s="20" t="s">
        <v>481</v>
      </c>
      <c r="S36" s="18" t="n">
        <v>394.44904873</v>
      </c>
      <c r="T36" s="20" t="n">
        <v>8.07474313</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(56.0/B41*100)</f>
        <v/>
      </c>
      <c r="D41" s="19" t="n">
        <v>5656</v>
      </c>
      <c r="E41" s="18" t="n">
        <v>486.9558653</v>
      </c>
      <c r="F41" s="20" t="n">
        <v>5.39266684</v>
      </c>
      <c r="G41" s="18" t="n">
        <v>480.51601023</v>
      </c>
      <c r="H41" s="20" t="n">
        <v>4.05813818</v>
      </c>
      <c r="I41" s="18" t="n">
        <v>515.3450021800001</v>
      </c>
      <c r="J41" s="20" t="n">
        <v>3.91400044</v>
      </c>
      <c r="K41" s="18" t="s">
        <v>481</v>
      </c>
      <c r="L41" s="20" t="s">
        <v>481</v>
      </c>
      <c r="M41" s="18" t="s">
        <v>481</v>
      </c>
      <c r="N41" s="20" t="s">
        <v>481</v>
      </c>
      <c r="O41" s="18" t="n">
        <v>394.70031876</v>
      </c>
      <c r="P41" s="20" t="n">
        <v>62.09586627</v>
      </c>
      <c r="Q41" s="18" t="s">
        <v>481</v>
      </c>
      <c r="R41" s="20" t="s">
        <v>481</v>
      </c>
      <c r="S41" s="18" t="n">
        <v>386.21883207</v>
      </c>
      <c r="T41" s="20" t="n">
        <v>12.47391577</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(2165.0/B46*100)</f>
        <v/>
      </c>
      <c r="D46" s="19" t="n">
        <v>20976</v>
      </c>
      <c r="E46" s="18" t="n">
        <v>396.17703813</v>
      </c>
      <c r="F46" s="20" t="n">
        <v>6.27178302</v>
      </c>
      <c r="G46" s="18" t="n">
        <v>404.77930457</v>
      </c>
      <c r="H46" s="20" t="n">
        <v>4.67885474</v>
      </c>
      <c r="I46" s="18" t="n">
        <v>423.38250371</v>
      </c>
      <c r="J46" s="20" t="n">
        <v>4.78858225</v>
      </c>
      <c r="K46" s="18" t="s">
        <v>481</v>
      </c>
      <c r="L46" s="20" t="s">
        <v>481</v>
      </c>
      <c r="M46" s="18" t="s">
        <v>481</v>
      </c>
      <c r="N46" s="20" t="s">
        <v>481</v>
      </c>
      <c r="O46" s="18" t="s">
        <v>481</v>
      </c>
      <c r="P46" s="20" t="s">
        <v>481</v>
      </c>
      <c r="Q46" s="18" t="s">
        <v>481</v>
      </c>
      <c r="R46" s="20" t="s">
        <v>481</v>
      </c>
      <c r="S46" s="18" t="n">
        <v>362.2385906</v>
      </c>
      <c r="T46" s="20" t="n">
        <v>4.8872559</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(8.0/B48*100)</f>
        <v/>
      </c>
      <c r="D48" s="19" t="n">
        <v>9833</v>
      </c>
      <c r="E48" s="18" t="n">
        <v>577.43023892</v>
      </c>
      <c r="F48" s="20" t="n">
        <v>6.5270763</v>
      </c>
      <c r="G48" s="18" t="n">
        <v>551.63638853</v>
      </c>
      <c r="H48" s="20" t="n">
        <v>7.53783404</v>
      </c>
      <c r="I48" s="18" t="n">
        <v>555.7846186100001</v>
      </c>
      <c r="J48" s="20" t="n">
        <v>6.41975777</v>
      </c>
      <c r="K48" s="18" t="s">
        <v>481</v>
      </c>
      <c r="L48" s="20" t="s">
        <v>481</v>
      </c>
      <c r="M48" s="18" t="s">
        <v>481</v>
      </c>
      <c r="N48" s="20" t="s">
        <v>481</v>
      </c>
      <c r="O48" s="18" t="s">
        <v>481</v>
      </c>
      <c r="P48" s="20" t="s">
        <v>481</v>
      </c>
      <c r="Q48" s="18" t="s">
        <v>481</v>
      </c>
      <c r="R48" s="20" t="s">
        <v>481</v>
      </c>
      <c r="S48" s="18" t="n">
        <v>495.68225326</v>
      </c>
      <c r="T48" s="20" t="n">
        <v>28.08409675</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(169.0/B61*100)</f>
        <v/>
      </c>
      <c r="D61" s="19" t="n">
        <v>6356</v>
      </c>
      <c r="E61" s="18" t="n">
        <v>456.07033989</v>
      </c>
      <c r="F61" s="20" t="n">
        <v>4.54302939</v>
      </c>
      <c r="G61" s="18" t="n">
        <v>444.93332806</v>
      </c>
      <c r="H61" s="20" t="n">
        <v>4.02847986</v>
      </c>
      <c r="I61" s="18" t="n">
        <v>462.22329054</v>
      </c>
      <c r="J61" s="20" t="n">
        <v>2.91025592</v>
      </c>
      <c r="K61" s="18" t="s">
        <v>481</v>
      </c>
      <c r="L61" s="20" t="s">
        <v>481</v>
      </c>
      <c r="M61" s="18" t="s">
        <v>481</v>
      </c>
      <c r="N61" s="20" t="s">
        <v>481</v>
      </c>
      <c r="O61" s="18" t="s">
        <v>481</v>
      </c>
      <c r="P61" s="20" t="s">
        <v>481</v>
      </c>
      <c r="Q61" s="18" t="s">
        <v>481</v>
      </c>
      <c r="R61" s="20" t="s">
        <v>481</v>
      </c>
      <c r="S61" s="18" t="n">
        <v>348.66917786</v>
      </c>
      <c r="T61" s="20" t="n">
        <v>11.0018542</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(873.0/B67*100)</f>
        <v/>
      </c>
      <c r="D67" s="19" t="n">
        <v>6098</v>
      </c>
      <c r="E67" s="18" t="n">
        <v>400.78212047</v>
      </c>
      <c r="F67" s="20" t="n">
        <v>5.51034132</v>
      </c>
      <c r="G67" s="18" t="n">
        <v>417.58686925</v>
      </c>
      <c r="H67" s="20" t="n">
        <v>3.63561185</v>
      </c>
      <c r="I67" s="18" t="n">
        <v>433.51996908</v>
      </c>
      <c r="J67" s="20" t="n">
        <v>3.77625197</v>
      </c>
      <c r="K67" s="18" t="s">
        <v>481</v>
      </c>
      <c r="L67" s="20" t="s">
        <v>481</v>
      </c>
      <c r="M67" s="18" t="s">
        <v>481</v>
      </c>
      <c r="N67" s="20" t="s">
        <v>481</v>
      </c>
      <c r="O67" s="18" t="s">
        <v>481</v>
      </c>
      <c r="P67" s="20" t="s">
        <v>481</v>
      </c>
      <c r="Q67" s="18" t="s">
        <v>481</v>
      </c>
      <c r="R67" s="20" t="s">
        <v>481</v>
      </c>
      <c r="S67" s="18" t="n">
        <v>337.87559332</v>
      </c>
      <c r="T67" s="20" t="n">
        <v>7.81215371</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(223.0/B70*100)</f>
        <v/>
      </c>
      <c r="D70" s="19" t="n">
        <v>5813</v>
      </c>
      <c r="E70" s="18" t="n">
        <v>515.45087607</v>
      </c>
      <c r="F70" s="20" t="n">
        <v>4.10708471</v>
      </c>
      <c r="G70" s="18" t="n">
        <v>508.2072917</v>
      </c>
      <c r="H70" s="20" t="n">
        <v>4.09096191</v>
      </c>
      <c r="I70" s="18" t="n">
        <v>525.16759174</v>
      </c>
      <c r="J70" s="20" t="n">
        <v>4.57479844</v>
      </c>
      <c r="K70" s="18" t="s">
        <v>481</v>
      </c>
      <c r="L70" s="20" t="s">
        <v>481</v>
      </c>
      <c r="M70" s="18" t="s">
        <v>481</v>
      </c>
      <c r="N70" s="20" t="s">
        <v>481</v>
      </c>
      <c r="O70" s="18" t="s">
        <v>481</v>
      </c>
      <c r="P70" s="20" t="s">
        <v>481</v>
      </c>
      <c r="Q70" s="18" t="s">
        <v>481</v>
      </c>
      <c r="R70" s="20" t="s">
        <v>481</v>
      </c>
      <c r="S70" s="18" t="n">
        <v>447.66932638</v>
      </c>
      <c r="T70" s="20" t="n">
        <v>9.93413252</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841</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452.65120662</v>
      </c>
      <c r="F7" s="20" t="n">
        <v>3.26954517</v>
      </c>
      <c r="G7" s="18" t="n">
        <v>486.79988615</v>
      </c>
      <c r="H7" s="20" t="n">
        <v>3.50635725</v>
      </c>
      <c r="I7" s="18" t="n">
        <v>518.88309597</v>
      </c>
      <c r="J7" s="20" t="n">
        <v>2.24928835</v>
      </c>
      <c r="K7" s="18" t="n">
        <v>560.44453821</v>
      </c>
      <c r="L7" s="20" t="n">
        <v>4.05321009</v>
      </c>
      <c r="M7" s="18" t="s">
        <v>481</v>
      </c>
      <c r="N7" s="20" t="s">
        <v>481</v>
      </c>
      <c r="O7" s="18" t="s">
        <v>481</v>
      </c>
      <c r="P7" s="20" t="s">
        <v>481</v>
      </c>
      <c r="Q7" s="18" t="s">
        <v>481</v>
      </c>
      <c r="R7" s="20" t="s">
        <v>481</v>
      </c>
      <c r="S7" s="18" t="s">
        <v>481</v>
      </c>
      <c r="T7" s="20" t="s">
        <v>481</v>
      </c>
      <c r="U7" s="18" t="n">
        <v>442.12222202</v>
      </c>
      <c r="V7" s="20" t="n">
        <v>6.8352536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(278.0/B9*100)</f>
        <v/>
      </c>
      <c r="D9" s="19" t="n">
        <v>5397</v>
      </c>
      <c r="E9" s="18" t="n">
        <v>514.80157581</v>
      </c>
      <c r="F9" s="20" t="n">
        <v>5.75914297</v>
      </c>
      <c r="G9" s="18" t="n">
        <v>546.98495653</v>
      </c>
      <c r="H9" s="20" t="n">
        <v>3.44381062</v>
      </c>
      <c r="I9" s="18" t="n">
        <v>569.43153208</v>
      </c>
      <c r="J9" s="20" t="n">
        <v>3.62290265</v>
      </c>
      <c r="K9" s="18" t="n">
        <v>596.9705982200001</v>
      </c>
      <c r="L9" s="20" t="n">
        <v>7.49879662</v>
      </c>
      <c r="M9" s="18" t="s">
        <v>481</v>
      </c>
      <c r="N9" s="20" t="s">
        <v>481</v>
      </c>
      <c r="O9" s="18" t="s">
        <v>481</v>
      </c>
      <c r="P9" s="20" t="s">
        <v>481</v>
      </c>
      <c r="Q9" s="18" t="s">
        <v>481</v>
      </c>
      <c r="R9" s="20" t="s">
        <v>481</v>
      </c>
      <c r="S9" s="18" t="s">
        <v>481</v>
      </c>
      <c r="T9" s="20" t="s">
        <v>481</v>
      </c>
      <c r="U9" s="18" t="n">
        <v>429.10639352</v>
      </c>
      <c r="V9" s="20" t="n">
        <v>8.708862249999999</v>
      </c>
    </row>
    <row r="10" spans="1:22">
      <c r="A10" s="15" t="s">
        <v>485</v>
      </c>
      <c r="B10" s="17" t="n">
        <v>13082</v>
      </c>
      <c r="C10" s="18">
        <f>(342.0/B10*100)</f>
        <v/>
      </c>
      <c r="D10" s="19" t="n">
        <v>12740</v>
      </c>
      <c r="E10" s="18" t="n">
        <v>486.94744418</v>
      </c>
      <c r="F10" s="20" t="n">
        <v>10.55741725</v>
      </c>
      <c r="G10" s="18" t="n">
        <v>518.05559453</v>
      </c>
      <c r="H10" s="20" t="n">
        <v>7.03634593</v>
      </c>
      <c r="I10" s="18" t="n">
        <v>536.46867481</v>
      </c>
      <c r="J10" s="20" t="n">
        <v>4.48097397</v>
      </c>
      <c r="K10" s="18" t="n">
        <v>573.10047387</v>
      </c>
      <c r="L10" s="20" t="n">
        <v>6.30396671</v>
      </c>
      <c r="M10" s="18" t="s">
        <v>481</v>
      </c>
      <c r="N10" s="20" t="s">
        <v>481</v>
      </c>
      <c r="O10" s="18" t="s">
        <v>481</v>
      </c>
      <c r="P10" s="20" t="s">
        <v>481</v>
      </c>
      <c r="Q10" s="18" t="s">
        <v>481</v>
      </c>
      <c r="R10" s="20" t="s">
        <v>481</v>
      </c>
      <c r="S10" s="18" t="s">
        <v>481</v>
      </c>
      <c r="T10" s="20" t="s">
        <v>481</v>
      </c>
      <c r="U10" s="18" t="n">
        <v>445.98910146</v>
      </c>
      <c r="V10" s="20" t="n">
        <v>17.39245159</v>
      </c>
    </row>
    <row r="11" spans="1:22">
      <c r="A11" s="15" t="s">
        <v>486</v>
      </c>
      <c r="B11" s="17" t="n">
        <v>7053</v>
      </c>
      <c r="C11" s="18">
        <f>(179.0/B11*100)</f>
        <v/>
      </c>
      <c r="D11" s="19" t="n">
        <v>6874</v>
      </c>
      <c r="E11" s="18" t="n">
        <v>405.98273938</v>
      </c>
      <c r="F11" s="20" t="n">
        <v>5.64306463</v>
      </c>
      <c r="G11" s="18" t="n">
        <v>431.19797103</v>
      </c>
      <c r="H11" s="20" t="n">
        <v>5.26747868</v>
      </c>
      <c r="I11" s="18" t="n">
        <v>438.13740805</v>
      </c>
      <c r="J11" s="20" t="n">
        <v>4.52582789</v>
      </c>
      <c r="K11" s="18" t="n">
        <v>469.6808608</v>
      </c>
      <c r="L11" s="20" t="n">
        <v>5.65267747</v>
      </c>
      <c r="M11" s="18" t="s">
        <v>481</v>
      </c>
      <c r="N11" s="20" t="s">
        <v>481</v>
      </c>
      <c r="O11" s="18" t="s">
        <v>481</v>
      </c>
      <c r="P11" s="20" t="s">
        <v>481</v>
      </c>
      <c r="Q11" s="18" t="s">
        <v>481</v>
      </c>
      <c r="R11" s="20" t="s">
        <v>481</v>
      </c>
      <c r="S11" s="18" t="s">
        <v>481</v>
      </c>
      <c r="T11" s="20" t="s">
        <v>481</v>
      </c>
      <c r="U11" s="18" t="n">
        <v>378.54794299</v>
      </c>
      <c r="V11" s="20" t="n">
        <v>10.15438406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(271.0/B23*100)</f>
        <v/>
      </c>
      <c r="D23" s="19" t="n">
        <v>11312</v>
      </c>
      <c r="E23" s="18" t="n">
        <v>458.65093874</v>
      </c>
      <c r="F23" s="20" t="n">
        <v>4.78874404</v>
      </c>
      <c r="G23" s="18" t="n">
        <v>483.79711008</v>
      </c>
      <c r="H23" s="20" t="n">
        <v>4.56423824</v>
      </c>
      <c r="I23" s="18" t="n">
        <v>494.42170926</v>
      </c>
      <c r="J23" s="20" t="n">
        <v>3.17481406</v>
      </c>
      <c r="K23" s="18" t="n">
        <v>510.34139015</v>
      </c>
      <c r="L23" s="20" t="n">
        <v>5.81948067</v>
      </c>
      <c r="M23" s="18" t="s">
        <v>481</v>
      </c>
      <c r="N23" s="20" t="s">
        <v>481</v>
      </c>
      <c r="O23" s="18" t="s">
        <v>481</v>
      </c>
      <c r="P23" s="20" t="s">
        <v>481</v>
      </c>
      <c r="Q23" s="18" t="s">
        <v>481</v>
      </c>
      <c r="R23" s="20" t="s">
        <v>481</v>
      </c>
      <c r="S23" s="18" t="s">
        <v>481</v>
      </c>
      <c r="T23" s="20" t="s">
        <v>481</v>
      </c>
      <c r="U23" s="18" t="n">
        <v>402.40311567</v>
      </c>
      <c r="V23" s="20" t="n">
        <v>12.73365445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486.38215327</v>
      </c>
      <c r="F29" s="20" t="n">
        <v>5.91374056</v>
      </c>
      <c r="G29" s="18" t="n">
        <v>500.50107081</v>
      </c>
      <c r="H29" s="20" t="n">
        <v>4.77424893</v>
      </c>
      <c r="I29" s="18" t="n">
        <v>535.81870339</v>
      </c>
      <c r="J29" s="20" t="n">
        <v>3.88091383</v>
      </c>
      <c r="K29" s="18" t="n">
        <v>575.82200413</v>
      </c>
      <c r="L29" s="20" t="n">
        <v>10.00849638</v>
      </c>
      <c r="M29" s="18" t="s">
        <v>481</v>
      </c>
      <c r="N29" s="20" t="s">
        <v>481</v>
      </c>
      <c r="O29" s="18" t="s">
        <v>481</v>
      </c>
      <c r="P29" s="20" t="s">
        <v>481</v>
      </c>
      <c r="Q29" s="18" t="s">
        <v>481</v>
      </c>
      <c r="R29" s="20" t="s">
        <v>481</v>
      </c>
      <c r="S29" s="18" t="s">
        <v>481</v>
      </c>
      <c r="T29" s="20" t="s">
        <v>481</v>
      </c>
      <c r="U29" s="18" t="n">
        <v>409.68578963</v>
      </c>
      <c r="V29" s="20" t="n">
        <v>10.2477864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456.13533582</v>
      </c>
      <c r="F32" s="20" t="n">
        <v>5.49366567</v>
      </c>
      <c r="G32" s="18" t="n">
        <v>479.98628004</v>
      </c>
      <c r="H32" s="20" t="n">
        <v>4.03038564</v>
      </c>
      <c r="I32" s="18" t="n">
        <v>492.28173663</v>
      </c>
      <c r="J32" s="20" t="n">
        <v>3.27054776</v>
      </c>
      <c r="K32" s="18" t="n">
        <v>515.27587282</v>
      </c>
      <c r="L32" s="20" t="n">
        <v>6.22620365</v>
      </c>
      <c r="M32" s="18" t="s">
        <v>481</v>
      </c>
      <c r="N32" s="20" t="s">
        <v>481</v>
      </c>
      <c r="O32" s="18" t="s">
        <v>481</v>
      </c>
      <c r="P32" s="20" t="s">
        <v>481</v>
      </c>
      <c r="Q32" s="18" t="s">
        <v>481</v>
      </c>
      <c r="R32" s="20" t="s">
        <v>481</v>
      </c>
      <c r="S32" s="18" t="s">
        <v>481</v>
      </c>
      <c r="T32" s="20" t="s">
        <v>481</v>
      </c>
      <c r="U32" s="18" t="n">
        <v>357.97837364</v>
      </c>
      <c r="V32" s="20" t="n">
        <v>17.57057111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(126.0/B34*100)</f>
        <v/>
      </c>
      <c r="D34" s="19" t="n">
        <v>6224</v>
      </c>
      <c r="E34" s="18" t="n">
        <v>398.29110554</v>
      </c>
      <c r="F34" s="20" t="n">
        <v>6.17274372</v>
      </c>
      <c r="G34" s="18" t="n">
        <v>436.09337432</v>
      </c>
      <c r="H34" s="20" t="n">
        <v>5.82032863</v>
      </c>
      <c r="I34" s="18" t="n">
        <v>469.49357481</v>
      </c>
      <c r="J34" s="20" t="n">
        <v>4.87208538</v>
      </c>
      <c r="K34" s="18" t="n">
        <v>493.74551478</v>
      </c>
      <c r="L34" s="20" t="n">
        <v>6.83287693</v>
      </c>
      <c r="M34" s="18" t="s">
        <v>481</v>
      </c>
      <c r="N34" s="20" t="s">
        <v>481</v>
      </c>
      <c r="O34" s="18" t="s">
        <v>481</v>
      </c>
      <c r="P34" s="20" t="s">
        <v>481</v>
      </c>
      <c r="Q34" s="18" t="s">
        <v>481</v>
      </c>
      <c r="R34" s="20" t="s">
        <v>481</v>
      </c>
      <c r="S34" s="18" t="s">
        <v>481</v>
      </c>
      <c r="T34" s="20" t="s">
        <v>481</v>
      </c>
      <c r="U34" s="18" t="n">
        <v>346.0389306</v>
      </c>
      <c r="V34" s="20" t="n">
        <v>13.34992244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(79.0/B36*100)</f>
        <v/>
      </c>
      <c r="D36" s="19" t="n">
        <v>6657</v>
      </c>
      <c r="E36" s="18" t="n">
        <v>439.51569759</v>
      </c>
      <c r="F36" s="20" t="n">
        <v>4.908844</v>
      </c>
      <c r="G36" s="18" t="n">
        <v>447.21823424</v>
      </c>
      <c r="H36" s="20" t="n">
        <v>4.77392872</v>
      </c>
      <c r="I36" s="18" t="n">
        <v>481.14901021</v>
      </c>
      <c r="J36" s="20" t="n">
        <v>3.65769718</v>
      </c>
      <c r="K36" s="18" t="n">
        <v>512.5278495699999</v>
      </c>
      <c r="L36" s="20" t="n">
        <v>4.8933595</v>
      </c>
      <c r="M36" s="18" t="s">
        <v>481</v>
      </c>
      <c r="N36" s="20" t="s">
        <v>481</v>
      </c>
      <c r="O36" s="18" t="s">
        <v>481</v>
      </c>
      <c r="P36" s="20" t="s">
        <v>481</v>
      </c>
      <c r="Q36" s="18" t="s">
        <v>481</v>
      </c>
      <c r="R36" s="20" t="s">
        <v>481</v>
      </c>
      <c r="S36" s="18" t="s">
        <v>481</v>
      </c>
      <c r="T36" s="20" t="s">
        <v>481</v>
      </c>
      <c r="U36" s="18" t="n">
        <v>376.42841622</v>
      </c>
      <c r="V36" s="20" t="n">
        <v>12.14888636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(59.0/B41*100)</f>
        <v/>
      </c>
      <c r="D41" s="19" t="n">
        <v>5653</v>
      </c>
      <c r="E41" s="18" t="n">
        <v>447.47002932</v>
      </c>
      <c r="F41" s="20" t="n">
        <v>5.24836462</v>
      </c>
      <c r="G41" s="18" t="n">
        <v>478.62838789</v>
      </c>
      <c r="H41" s="20" t="n">
        <v>5.23417946</v>
      </c>
      <c r="I41" s="18" t="n">
        <v>491.42684908</v>
      </c>
      <c r="J41" s="20" t="n">
        <v>3.78999519</v>
      </c>
      <c r="K41" s="18" t="n">
        <v>530.7593934</v>
      </c>
      <c r="L41" s="20" t="n">
        <v>5.76424898</v>
      </c>
      <c r="M41" s="18" t="s">
        <v>481</v>
      </c>
      <c r="N41" s="20" t="s">
        <v>481</v>
      </c>
      <c r="O41" s="18" t="s">
        <v>481</v>
      </c>
      <c r="P41" s="20" t="s">
        <v>481</v>
      </c>
      <c r="Q41" s="18" t="s">
        <v>481</v>
      </c>
      <c r="R41" s="20" t="s">
        <v>481</v>
      </c>
      <c r="S41" s="18" t="s">
        <v>481</v>
      </c>
      <c r="T41" s="20" t="s">
        <v>481</v>
      </c>
      <c r="U41" s="18" t="n">
        <v>357.23562295</v>
      </c>
      <c r="V41" s="20" t="n">
        <v>14.51068072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(2202.0/B46*100)</f>
        <v/>
      </c>
      <c r="D46" s="19" t="n">
        <v>20939</v>
      </c>
      <c r="E46" s="18" t="n">
        <v>361.50914543</v>
      </c>
      <c r="F46" s="20" t="n">
        <v>6.56829556</v>
      </c>
      <c r="G46" s="18" t="n">
        <v>407.12710873</v>
      </c>
      <c r="H46" s="20" t="n">
        <v>6.13049472</v>
      </c>
      <c r="I46" s="18" t="n">
        <v>411.45377223</v>
      </c>
      <c r="J46" s="20" t="n">
        <v>4.88159452</v>
      </c>
      <c r="K46" s="18" t="n">
        <v>445.55648201</v>
      </c>
      <c r="L46" s="20" t="n">
        <v>7.754119</v>
      </c>
      <c r="M46" s="18" t="s">
        <v>481</v>
      </c>
      <c r="N46" s="20" t="s">
        <v>481</v>
      </c>
      <c r="O46" s="18" t="s">
        <v>481</v>
      </c>
      <c r="P46" s="20" t="s">
        <v>481</v>
      </c>
      <c r="Q46" s="18" t="s">
        <v>481</v>
      </c>
      <c r="R46" s="20" t="s">
        <v>481</v>
      </c>
      <c r="S46" s="18" t="s">
        <v>481</v>
      </c>
      <c r="T46" s="20" t="s">
        <v>481</v>
      </c>
      <c r="U46" s="18" t="n">
        <v>364.94398552</v>
      </c>
      <c r="V46" s="20" t="n">
        <v>5.30516866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531.41621701</v>
      </c>
      <c r="F48" s="20" t="n">
        <v>13.48013134</v>
      </c>
      <c r="G48" s="18" t="n">
        <v>531.8647726</v>
      </c>
      <c r="H48" s="20" t="n">
        <v>7.52870803</v>
      </c>
      <c r="I48" s="18" t="n">
        <v>565.58733176</v>
      </c>
      <c r="J48" s="20" t="n">
        <v>5.46464076</v>
      </c>
      <c r="K48" s="18" t="n">
        <v>621.74191278</v>
      </c>
      <c r="L48" s="20" t="n">
        <v>10.10938533</v>
      </c>
      <c r="M48" s="18" t="s">
        <v>481</v>
      </c>
      <c r="N48" s="20" t="s">
        <v>481</v>
      </c>
      <c r="O48" s="18" t="s">
        <v>481</v>
      </c>
      <c r="P48" s="20" t="s">
        <v>481</v>
      </c>
      <c r="Q48" s="18" t="s">
        <v>481</v>
      </c>
      <c r="R48" s="20" t="s">
        <v>481</v>
      </c>
      <c r="S48" s="18" t="s">
        <v>481</v>
      </c>
      <c r="T48" s="20" t="s">
        <v>481</v>
      </c>
      <c r="U48" s="18" t="n">
        <v>487.48544949</v>
      </c>
      <c r="V48" s="20" t="n">
        <v>43.42816839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(175.0/B61*100)</f>
        <v/>
      </c>
      <c r="D61" s="19" t="n">
        <v>6350</v>
      </c>
      <c r="E61" s="18" t="n">
        <v>406.76854218</v>
      </c>
      <c r="F61" s="20" t="n">
        <v>6.10217867</v>
      </c>
      <c r="G61" s="18" t="n">
        <v>435.1575913</v>
      </c>
      <c r="H61" s="20" t="n">
        <v>4.59675931</v>
      </c>
      <c r="I61" s="18" t="n">
        <v>461.22459372</v>
      </c>
      <c r="J61" s="20" t="n">
        <v>3.55429594</v>
      </c>
      <c r="K61" s="18" t="n">
        <v>473.33865724</v>
      </c>
      <c r="L61" s="20" t="n">
        <v>4.42051853</v>
      </c>
      <c r="M61" s="18" t="s">
        <v>481</v>
      </c>
      <c r="N61" s="20" t="s">
        <v>481</v>
      </c>
      <c r="O61" s="18" t="s">
        <v>481</v>
      </c>
      <c r="P61" s="20" t="s">
        <v>481</v>
      </c>
      <c r="Q61" s="18" t="s">
        <v>481</v>
      </c>
      <c r="R61" s="20" t="s">
        <v>481</v>
      </c>
      <c r="S61" s="18" t="s">
        <v>481</v>
      </c>
      <c r="T61" s="20" t="s">
        <v>481</v>
      </c>
      <c r="U61" s="18" t="n">
        <v>334.85832491</v>
      </c>
      <c r="V61" s="20" t="n">
        <v>12.34204885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(934.0/B67*100)</f>
        <v/>
      </c>
      <c r="D67" s="19" t="n">
        <v>6037</v>
      </c>
      <c r="E67" s="18" t="n">
        <v>370.37819216</v>
      </c>
      <c r="F67" s="20" t="n">
        <v>5.92830671</v>
      </c>
      <c r="G67" s="18" t="n">
        <v>409.44677096</v>
      </c>
      <c r="H67" s="20" t="n">
        <v>5.72877621</v>
      </c>
      <c r="I67" s="18" t="n">
        <v>424.11236475</v>
      </c>
      <c r="J67" s="20" t="n">
        <v>3.7410258</v>
      </c>
      <c r="K67" s="18" t="n">
        <v>432.1036227</v>
      </c>
      <c r="L67" s="20" t="n">
        <v>5.09349764</v>
      </c>
      <c r="M67" s="18" t="s">
        <v>481</v>
      </c>
      <c r="N67" s="20" t="s">
        <v>481</v>
      </c>
      <c r="O67" s="18" t="s">
        <v>481</v>
      </c>
      <c r="P67" s="20" t="s">
        <v>481</v>
      </c>
      <c r="Q67" s="18" t="s">
        <v>481</v>
      </c>
      <c r="R67" s="20" t="s">
        <v>481</v>
      </c>
      <c r="S67" s="18" t="s">
        <v>481</v>
      </c>
      <c r="T67" s="20" t="s">
        <v>481</v>
      </c>
      <c r="U67" s="18" t="n">
        <v>311.91543313</v>
      </c>
      <c r="V67" s="20" t="n">
        <v>10.15374414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485.43804856</v>
      </c>
      <c r="F70" s="20" t="n">
        <v>7.53359034</v>
      </c>
      <c r="G70" s="18" t="n">
        <v>500.2722391</v>
      </c>
      <c r="H70" s="20" t="n">
        <v>4.35281439</v>
      </c>
      <c r="I70" s="18" t="n">
        <v>523.4855397600001</v>
      </c>
      <c r="J70" s="20" t="n">
        <v>3.38520568</v>
      </c>
      <c r="K70" s="18" t="n">
        <v>545.56372848</v>
      </c>
      <c r="L70" s="20" t="n">
        <v>6.13555623</v>
      </c>
      <c r="M70" s="18" t="s">
        <v>481</v>
      </c>
      <c r="N70" s="20" t="s">
        <v>481</v>
      </c>
      <c r="O70" s="18" t="s">
        <v>481</v>
      </c>
      <c r="P70" s="20" t="s">
        <v>481</v>
      </c>
      <c r="Q70" s="18" t="s">
        <v>481</v>
      </c>
      <c r="R70" s="20" t="s">
        <v>481</v>
      </c>
      <c r="S70" s="18" t="s">
        <v>481</v>
      </c>
      <c r="T70" s="20" t="s">
        <v>481</v>
      </c>
      <c r="U70" s="18" t="n">
        <v>445.44466436</v>
      </c>
      <c r="V70" s="20" t="n">
        <v>11.09918352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842</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457.76033353</v>
      </c>
      <c r="F7" s="20" t="n">
        <v>3.15467426</v>
      </c>
      <c r="G7" s="18" t="n">
        <v>488.68097166</v>
      </c>
      <c r="H7" s="20" t="n">
        <v>2.55482653</v>
      </c>
      <c r="I7" s="18" t="n">
        <v>530.19981248</v>
      </c>
      <c r="J7" s="20" t="n">
        <v>2.77410116</v>
      </c>
      <c r="K7" s="18" t="n">
        <v>562.24775364</v>
      </c>
      <c r="L7" s="20" t="n">
        <v>4.0543824</v>
      </c>
      <c r="M7" s="18" t="s">
        <v>481</v>
      </c>
      <c r="N7" s="20" t="s">
        <v>481</v>
      </c>
      <c r="O7" s="18" t="s">
        <v>481</v>
      </c>
      <c r="P7" s="20" t="s">
        <v>481</v>
      </c>
      <c r="Q7" s="18" t="s">
        <v>481</v>
      </c>
      <c r="R7" s="20" t="s">
        <v>481</v>
      </c>
      <c r="S7" s="18" t="s">
        <v>481</v>
      </c>
      <c r="T7" s="20" t="s">
        <v>481</v>
      </c>
      <c r="U7" s="18" t="n">
        <v>441.86894305</v>
      </c>
      <c r="V7" s="20" t="n">
        <v>6.73493479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(278.0/B9*100)</f>
        <v/>
      </c>
      <c r="D9" s="19" t="n">
        <v>5397</v>
      </c>
      <c r="E9" s="18" t="n">
        <v>512.83139441</v>
      </c>
      <c r="F9" s="20" t="n">
        <v>5.18854964</v>
      </c>
      <c r="G9" s="18" t="n">
        <v>546.56335017</v>
      </c>
      <c r="H9" s="20" t="n">
        <v>3.53123107</v>
      </c>
      <c r="I9" s="18" t="n">
        <v>571.91852794</v>
      </c>
      <c r="J9" s="20" t="n">
        <v>3.81226065</v>
      </c>
      <c r="K9" s="18" t="n">
        <v>594.71766612</v>
      </c>
      <c r="L9" s="20" t="n">
        <v>6.59587024</v>
      </c>
      <c r="M9" s="18" t="s">
        <v>481</v>
      </c>
      <c r="N9" s="20" t="s">
        <v>481</v>
      </c>
      <c r="O9" s="18" t="s">
        <v>481</v>
      </c>
      <c r="P9" s="20" t="s">
        <v>481</v>
      </c>
      <c r="Q9" s="18" t="s">
        <v>481</v>
      </c>
      <c r="R9" s="20" t="s">
        <v>481</v>
      </c>
      <c r="S9" s="18" t="s">
        <v>481</v>
      </c>
      <c r="T9" s="20" t="s">
        <v>481</v>
      </c>
      <c r="U9" s="18" t="n">
        <v>430.6685737</v>
      </c>
      <c r="V9" s="20" t="n">
        <v>8.71363803</v>
      </c>
    </row>
    <row r="10" spans="1:22">
      <c r="A10" s="15" t="s">
        <v>485</v>
      </c>
      <c r="B10" s="17" t="n">
        <v>13082</v>
      </c>
      <c r="C10" s="18">
        <f>(342.0/B10*100)</f>
        <v/>
      </c>
      <c r="D10" s="19" t="n">
        <v>12740</v>
      </c>
      <c r="E10" s="18" t="n">
        <v>487.93310507</v>
      </c>
      <c r="F10" s="20" t="n">
        <v>8.4174626</v>
      </c>
      <c r="G10" s="18" t="n">
        <v>521.51262258</v>
      </c>
      <c r="H10" s="20" t="n">
        <v>5.89680712</v>
      </c>
      <c r="I10" s="18" t="n">
        <v>540.4577553399999</v>
      </c>
      <c r="J10" s="20" t="n">
        <v>5.15416162</v>
      </c>
      <c r="K10" s="18" t="n">
        <v>580.20661619</v>
      </c>
      <c r="L10" s="20" t="n">
        <v>6.2945408</v>
      </c>
      <c r="M10" s="18" t="s">
        <v>481</v>
      </c>
      <c r="N10" s="20" t="s">
        <v>481</v>
      </c>
      <c r="O10" s="18" t="s">
        <v>481</v>
      </c>
      <c r="P10" s="20" t="s">
        <v>481</v>
      </c>
      <c r="Q10" s="18" t="s">
        <v>481</v>
      </c>
      <c r="R10" s="20" t="s">
        <v>481</v>
      </c>
      <c r="S10" s="18" t="s">
        <v>481</v>
      </c>
      <c r="T10" s="20" t="s">
        <v>481</v>
      </c>
      <c r="U10" s="18" t="n">
        <v>447.16644554</v>
      </c>
      <c r="V10" s="20" t="n">
        <v>16.71573491</v>
      </c>
    </row>
    <row r="11" spans="1:22">
      <c r="A11" s="15" t="s">
        <v>486</v>
      </c>
      <c r="B11" s="17" t="n">
        <v>7053</v>
      </c>
      <c r="C11" s="18">
        <f>(179.0/B11*100)</f>
        <v/>
      </c>
      <c r="D11" s="19" t="n">
        <v>6874</v>
      </c>
      <c r="E11" s="18" t="n">
        <v>411.78977429</v>
      </c>
      <c r="F11" s="20" t="n">
        <v>5.66923624</v>
      </c>
      <c r="G11" s="18" t="n">
        <v>436.63031388</v>
      </c>
      <c r="H11" s="20" t="n">
        <v>4.6461617</v>
      </c>
      <c r="I11" s="18" t="n">
        <v>440.21240194</v>
      </c>
      <c r="J11" s="20" t="n">
        <v>4.39843136</v>
      </c>
      <c r="K11" s="18" t="n">
        <v>467.16908191</v>
      </c>
      <c r="L11" s="20" t="n">
        <v>7.14490673</v>
      </c>
      <c r="M11" s="18" t="s">
        <v>481</v>
      </c>
      <c r="N11" s="20" t="s">
        <v>481</v>
      </c>
      <c r="O11" s="18" t="s">
        <v>481</v>
      </c>
      <c r="P11" s="20" t="s">
        <v>481</v>
      </c>
      <c r="Q11" s="18" t="s">
        <v>481</v>
      </c>
      <c r="R11" s="20" t="s">
        <v>481</v>
      </c>
      <c r="S11" s="18" t="s">
        <v>481</v>
      </c>
      <c r="T11" s="20" t="s">
        <v>481</v>
      </c>
      <c r="U11" s="18" t="n">
        <v>380.46493581</v>
      </c>
      <c r="V11" s="20" t="n">
        <v>9.58925129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(271.0/B23*100)</f>
        <v/>
      </c>
      <c r="D23" s="19" t="n">
        <v>11312</v>
      </c>
      <c r="E23" s="18" t="n">
        <v>459.64495698</v>
      </c>
      <c r="F23" s="20" t="n">
        <v>5.43023818</v>
      </c>
      <c r="G23" s="18" t="n">
        <v>474.63856781</v>
      </c>
      <c r="H23" s="20" t="n">
        <v>4.07968195</v>
      </c>
      <c r="I23" s="18" t="n">
        <v>500.50701398</v>
      </c>
      <c r="J23" s="20" t="n">
        <v>2.93684289</v>
      </c>
      <c r="K23" s="18" t="n">
        <v>510.72677339</v>
      </c>
      <c r="L23" s="20" t="n">
        <v>5.71278353</v>
      </c>
      <c r="M23" s="18" t="s">
        <v>481</v>
      </c>
      <c r="N23" s="20" t="s">
        <v>481</v>
      </c>
      <c r="O23" s="18" t="s">
        <v>481</v>
      </c>
      <c r="P23" s="20" t="s">
        <v>481</v>
      </c>
      <c r="Q23" s="18" t="s">
        <v>481</v>
      </c>
      <c r="R23" s="20" t="s">
        <v>481</v>
      </c>
      <c r="S23" s="18" t="s">
        <v>481</v>
      </c>
      <c r="T23" s="20" t="s">
        <v>481</v>
      </c>
      <c r="U23" s="18" t="n">
        <v>404.48126765</v>
      </c>
      <c r="V23" s="20" t="n">
        <v>12.26096791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488.04294573</v>
      </c>
      <c r="F29" s="20" t="n">
        <v>5.41959997</v>
      </c>
      <c r="G29" s="18" t="n">
        <v>497.0021613</v>
      </c>
      <c r="H29" s="20" t="n">
        <v>4.25275687</v>
      </c>
      <c r="I29" s="18" t="n">
        <v>541.74584337</v>
      </c>
      <c r="J29" s="20" t="n">
        <v>4.17727366</v>
      </c>
      <c r="K29" s="18" t="n">
        <v>586.07239987</v>
      </c>
      <c r="L29" s="20" t="n">
        <v>10.41327436</v>
      </c>
      <c r="M29" s="18" t="s">
        <v>481</v>
      </c>
      <c r="N29" s="20" t="s">
        <v>481</v>
      </c>
      <c r="O29" s="18" t="s">
        <v>481</v>
      </c>
      <c r="P29" s="20" t="s">
        <v>481</v>
      </c>
      <c r="Q29" s="18" t="s">
        <v>481</v>
      </c>
      <c r="R29" s="20" t="s">
        <v>481</v>
      </c>
      <c r="S29" s="18" t="s">
        <v>481</v>
      </c>
      <c r="T29" s="20" t="s">
        <v>481</v>
      </c>
      <c r="U29" s="18" t="n">
        <v>414.39989744</v>
      </c>
      <c r="V29" s="20" t="n">
        <v>10.23701218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464.81161061</v>
      </c>
      <c r="F32" s="20" t="n">
        <v>6.70472641</v>
      </c>
      <c r="G32" s="18" t="n">
        <v>469.73608237</v>
      </c>
      <c r="H32" s="20" t="n">
        <v>3.73162649</v>
      </c>
      <c r="I32" s="18" t="n">
        <v>496.07835535</v>
      </c>
      <c r="J32" s="20" t="n">
        <v>3.24435139</v>
      </c>
      <c r="K32" s="18" t="n">
        <v>520.5871197</v>
      </c>
      <c r="L32" s="20" t="n">
        <v>5.95478457</v>
      </c>
      <c r="M32" s="18" t="s">
        <v>481</v>
      </c>
      <c r="N32" s="20" t="s">
        <v>481</v>
      </c>
      <c r="O32" s="18" t="s">
        <v>481</v>
      </c>
      <c r="P32" s="20" t="s">
        <v>481</v>
      </c>
      <c r="Q32" s="18" t="s">
        <v>481</v>
      </c>
      <c r="R32" s="20" t="s">
        <v>481</v>
      </c>
      <c r="S32" s="18" t="s">
        <v>481</v>
      </c>
      <c r="T32" s="20" t="s">
        <v>481</v>
      </c>
      <c r="U32" s="18" t="n">
        <v>361.95795762</v>
      </c>
      <c r="V32" s="20" t="n">
        <v>16.43475678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(126.0/B34*100)</f>
        <v/>
      </c>
      <c r="D34" s="19" t="n">
        <v>6224</v>
      </c>
      <c r="E34" s="18" t="n">
        <v>424.51062348</v>
      </c>
      <c r="F34" s="20" t="n">
        <v>5.70713278</v>
      </c>
      <c r="G34" s="18" t="n">
        <v>448.42945709</v>
      </c>
      <c r="H34" s="20" t="n">
        <v>5.48893967</v>
      </c>
      <c r="I34" s="18" t="n">
        <v>465.77821765</v>
      </c>
      <c r="J34" s="20" t="n">
        <v>4.91410125</v>
      </c>
      <c r="K34" s="18" t="n">
        <v>482.55287496</v>
      </c>
      <c r="L34" s="20" t="n">
        <v>6.85845299</v>
      </c>
      <c r="M34" s="18" t="s">
        <v>481</v>
      </c>
      <c r="N34" s="20" t="s">
        <v>481</v>
      </c>
      <c r="O34" s="18" t="s">
        <v>481</v>
      </c>
      <c r="P34" s="20" t="s">
        <v>481</v>
      </c>
      <c r="Q34" s="18" t="s">
        <v>481</v>
      </c>
      <c r="R34" s="20" t="s">
        <v>481</v>
      </c>
      <c r="S34" s="18" t="s">
        <v>481</v>
      </c>
      <c r="T34" s="20" t="s">
        <v>481</v>
      </c>
      <c r="U34" s="18" t="n">
        <v>342.5078771</v>
      </c>
      <c r="V34" s="20" t="n">
        <v>13.00873254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(79.0/B36*100)</f>
        <v/>
      </c>
      <c r="D36" s="19" t="n">
        <v>6657</v>
      </c>
      <c r="E36" s="18" t="n">
        <v>443.85590911</v>
      </c>
      <c r="F36" s="20" t="n">
        <v>4.48849701</v>
      </c>
      <c r="G36" s="18" t="n">
        <v>458.464415</v>
      </c>
      <c r="H36" s="20" t="n">
        <v>4.36037128</v>
      </c>
      <c r="I36" s="18" t="n">
        <v>486.21401049</v>
      </c>
      <c r="J36" s="20" t="n">
        <v>3.90854181</v>
      </c>
      <c r="K36" s="18" t="n">
        <v>511.49761129</v>
      </c>
      <c r="L36" s="20" t="n">
        <v>5.98568255</v>
      </c>
      <c r="M36" s="18" t="s">
        <v>481</v>
      </c>
      <c r="N36" s="20" t="s">
        <v>481</v>
      </c>
      <c r="O36" s="18" t="s">
        <v>481</v>
      </c>
      <c r="P36" s="20" t="s">
        <v>481</v>
      </c>
      <c r="Q36" s="18" t="s">
        <v>481</v>
      </c>
      <c r="R36" s="20" t="s">
        <v>481</v>
      </c>
      <c r="S36" s="18" t="s">
        <v>481</v>
      </c>
      <c r="T36" s="20" t="s">
        <v>481</v>
      </c>
      <c r="U36" s="18" t="n">
        <v>382.97668785</v>
      </c>
      <c r="V36" s="20" t="n">
        <v>10.82961119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(59.0/B41*100)</f>
        <v/>
      </c>
      <c r="D41" s="19" t="n">
        <v>5653</v>
      </c>
      <c r="E41" s="18" t="n">
        <v>458.80157773</v>
      </c>
      <c r="F41" s="20" t="n">
        <v>5.32669134</v>
      </c>
      <c r="G41" s="18" t="n">
        <v>483.57283439</v>
      </c>
      <c r="H41" s="20" t="n">
        <v>3.95520829</v>
      </c>
      <c r="I41" s="18" t="n">
        <v>494.02722817</v>
      </c>
      <c r="J41" s="20" t="n">
        <v>4.18918915</v>
      </c>
      <c r="K41" s="18" t="n">
        <v>535.86807648</v>
      </c>
      <c r="L41" s="20" t="n">
        <v>6.47935219</v>
      </c>
      <c r="M41" s="18" t="s">
        <v>481</v>
      </c>
      <c r="N41" s="20" t="s">
        <v>481</v>
      </c>
      <c r="O41" s="18" t="s">
        <v>481</v>
      </c>
      <c r="P41" s="20" t="s">
        <v>481</v>
      </c>
      <c r="Q41" s="18" t="s">
        <v>481</v>
      </c>
      <c r="R41" s="20" t="s">
        <v>481</v>
      </c>
      <c r="S41" s="18" t="s">
        <v>481</v>
      </c>
      <c r="T41" s="20" t="s">
        <v>481</v>
      </c>
      <c r="U41" s="18" t="n">
        <v>364.43718158</v>
      </c>
      <c r="V41" s="20" t="n">
        <v>12.92079578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(2202.0/B46*100)</f>
        <v/>
      </c>
      <c r="D46" s="19" t="n">
        <v>20939</v>
      </c>
      <c r="E46" s="18" t="n">
        <v>369.1984059</v>
      </c>
      <c r="F46" s="20" t="n">
        <v>6.45914656</v>
      </c>
      <c r="G46" s="18" t="n">
        <v>402.45636581</v>
      </c>
      <c r="H46" s="20" t="n">
        <v>5.32710971</v>
      </c>
      <c r="I46" s="18" t="n">
        <v>411.81768479</v>
      </c>
      <c r="J46" s="20" t="n">
        <v>4.9274417</v>
      </c>
      <c r="K46" s="18" t="n">
        <v>443.91488566</v>
      </c>
      <c r="L46" s="20" t="n">
        <v>7.37128936</v>
      </c>
      <c r="M46" s="18" t="s">
        <v>481</v>
      </c>
      <c r="N46" s="20" t="s">
        <v>481</v>
      </c>
      <c r="O46" s="18" t="s">
        <v>481</v>
      </c>
      <c r="P46" s="20" t="s">
        <v>481</v>
      </c>
      <c r="Q46" s="18" t="s">
        <v>481</v>
      </c>
      <c r="R46" s="20" t="s">
        <v>481</v>
      </c>
      <c r="S46" s="18" t="s">
        <v>481</v>
      </c>
      <c r="T46" s="20" t="s">
        <v>481</v>
      </c>
      <c r="U46" s="18" t="n">
        <v>364.34931742</v>
      </c>
      <c r="V46" s="20" t="n">
        <v>5.29493708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543.01880755</v>
      </c>
      <c r="F48" s="20" t="n">
        <v>12.28449502</v>
      </c>
      <c r="G48" s="18" t="n">
        <v>541.73473131</v>
      </c>
      <c r="H48" s="20" t="n">
        <v>7.44286179</v>
      </c>
      <c r="I48" s="18" t="n">
        <v>564.91485921</v>
      </c>
      <c r="J48" s="20" t="n">
        <v>5.5971721</v>
      </c>
      <c r="K48" s="18" t="n">
        <v>614.60561932</v>
      </c>
      <c r="L48" s="20" t="n">
        <v>8.91104786</v>
      </c>
      <c r="M48" s="18" t="s">
        <v>481</v>
      </c>
      <c r="N48" s="20" t="s">
        <v>481</v>
      </c>
      <c r="O48" s="18" t="s">
        <v>481</v>
      </c>
      <c r="P48" s="20" t="s">
        <v>481</v>
      </c>
      <c r="Q48" s="18" t="s">
        <v>481</v>
      </c>
      <c r="R48" s="20" t="s">
        <v>481</v>
      </c>
      <c r="S48" s="18" t="s">
        <v>481</v>
      </c>
      <c r="T48" s="20" t="s">
        <v>481</v>
      </c>
      <c r="U48" s="18" t="n">
        <v>483.0054553</v>
      </c>
      <c r="V48" s="20" t="n">
        <v>40.27576142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(175.0/B61*100)</f>
        <v/>
      </c>
      <c r="D61" s="19" t="n">
        <v>6350</v>
      </c>
      <c r="E61" s="18" t="n">
        <v>422.89462553</v>
      </c>
      <c r="F61" s="20" t="n">
        <v>5.65162365</v>
      </c>
      <c r="G61" s="18" t="n">
        <v>436.64735353</v>
      </c>
      <c r="H61" s="20" t="n">
        <v>4.23716087</v>
      </c>
      <c r="I61" s="18" t="n">
        <v>459.90037667</v>
      </c>
      <c r="J61" s="20" t="n">
        <v>3.96413167</v>
      </c>
      <c r="K61" s="18" t="n">
        <v>476.20630685</v>
      </c>
      <c r="L61" s="20" t="n">
        <v>4.78875544</v>
      </c>
      <c r="M61" s="18" t="s">
        <v>481</v>
      </c>
      <c r="N61" s="20" t="s">
        <v>481</v>
      </c>
      <c r="O61" s="18" t="s">
        <v>481</v>
      </c>
      <c r="P61" s="20" t="s">
        <v>481</v>
      </c>
      <c r="Q61" s="18" t="s">
        <v>481</v>
      </c>
      <c r="R61" s="20" t="s">
        <v>481</v>
      </c>
      <c r="S61" s="18" t="s">
        <v>481</v>
      </c>
      <c r="T61" s="20" t="s">
        <v>481</v>
      </c>
      <c r="U61" s="18" t="n">
        <v>341.9303139</v>
      </c>
      <c r="V61" s="20" t="n">
        <v>12.18114903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(934.0/B67*100)</f>
        <v/>
      </c>
      <c r="D67" s="19" t="n">
        <v>6037</v>
      </c>
      <c r="E67" s="18" t="n">
        <v>391.77381187</v>
      </c>
      <c r="F67" s="20" t="n">
        <v>6.76541394</v>
      </c>
      <c r="G67" s="18" t="n">
        <v>423.89802437</v>
      </c>
      <c r="H67" s="20" t="n">
        <v>4.28868994</v>
      </c>
      <c r="I67" s="18" t="n">
        <v>421.76851619</v>
      </c>
      <c r="J67" s="20" t="n">
        <v>3.92851887</v>
      </c>
      <c r="K67" s="18" t="n">
        <v>421.34251368</v>
      </c>
      <c r="L67" s="20" t="n">
        <v>6.81630667</v>
      </c>
      <c r="M67" s="18" t="s">
        <v>481</v>
      </c>
      <c r="N67" s="20" t="s">
        <v>481</v>
      </c>
      <c r="O67" s="18" t="s">
        <v>481</v>
      </c>
      <c r="P67" s="20" t="s">
        <v>481</v>
      </c>
      <c r="Q67" s="18" t="s">
        <v>481</v>
      </c>
      <c r="R67" s="20" t="s">
        <v>481</v>
      </c>
      <c r="S67" s="18" t="s">
        <v>481</v>
      </c>
      <c r="T67" s="20" t="s">
        <v>481</v>
      </c>
      <c r="U67" s="18" t="n">
        <v>311.12334248</v>
      </c>
      <c r="V67" s="20" t="n">
        <v>8.17172581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490.93956938</v>
      </c>
      <c r="F70" s="20" t="n">
        <v>7.5344832</v>
      </c>
      <c r="G70" s="18" t="n">
        <v>504.6933818</v>
      </c>
      <c r="H70" s="20" t="n">
        <v>3.87932942</v>
      </c>
      <c r="I70" s="18" t="n">
        <v>526.18644961</v>
      </c>
      <c r="J70" s="20" t="n">
        <v>3.61521109</v>
      </c>
      <c r="K70" s="18" t="n">
        <v>537.8050948600001</v>
      </c>
      <c r="L70" s="20" t="n">
        <v>6.46691415</v>
      </c>
      <c r="M70" s="18" t="s">
        <v>481</v>
      </c>
      <c r="N70" s="20" t="s">
        <v>481</v>
      </c>
      <c r="O70" s="18" t="s">
        <v>481</v>
      </c>
      <c r="P70" s="20" t="s">
        <v>481</v>
      </c>
      <c r="Q70" s="18" t="s">
        <v>481</v>
      </c>
      <c r="R70" s="20" t="s">
        <v>481</v>
      </c>
      <c r="S70" s="18" t="s">
        <v>481</v>
      </c>
      <c r="T70" s="20" t="s">
        <v>481</v>
      </c>
      <c r="U70" s="18" t="n">
        <v>449.4948</v>
      </c>
      <c r="V70" s="20" t="n">
        <v>9.97923237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843</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450.69372686</v>
      </c>
      <c r="F7" s="20" t="n">
        <v>3.71619243</v>
      </c>
      <c r="G7" s="18" t="n">
        <v>483.98369484</v>
      </c>
      <c r="H7" s="20" t="n">
        <v>3.16323882</v>
      </c>
      <c r="I7" s="18" t="n">
        <v>517.97579842</v>
      </c>
      <c r="J7" s="20" t="n">
        <v>2.36912422</v>
      </c>
      <c r="K7" s="18" t="n">
        <v>563.72521905</v>
      </c>
      <c r="L7" s="20" t="n">
        <v>3.6293053</v>
      </c>
      <c r="M7" s="18" t="s">
        <v>481</v>
      </c>
      <c r="N7" s="20" t="s">
        <v>481</v>
      </c>
      <c r="O7" s="18" t="s">
        <v>481</v>
      </c>
      <c r="P7" s="20" t="s">
        <v>481</v>
      </c>
      <c r="Q7" s="18" t="s">
        <v>481</v>
      </c>
      <c r="R7" s="20" t="s">
        <v>481</v>
      </c>
      <c r="S7" s="18" t="s">
        <v>481</v>
      </c>
      <c r="T7" s="20" t="s">
        <v>481</v>
      </c>
      <c r="U7" s="18" t="n">
        <v>443.20382685</v>
      </c>
      <c r="V7" s="20" t="n">
        <v>7.01623061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(278.0/B9*100)</f>
        <v/>
      </c>
      <c r="D9" s="19" t="n">
        <v>5397</v>
      </c>
      <c r="E9" s="18" t="n">
        <v>507.90743787</v>
      </c>
      <c r="F9" s="20" t="n">
        <v>5.48049832</v>
      </c>
      <c r="G9" s="18" t="n">
        <v>541.38268093</v>
      </c>
      <c r="H9" s="20" t="n">
        <v>3.26004881</v>
      </c>
      <c r="I9" s="18" t="n">
        <v>571.32221979</v>
      </c>
      <c r="J9" s="20" t="n">
        <v>3.28622305</v>
      </c>
      <c r="K9" s="18" t="n">
        <v>587.8686408</v>
      </c>
      <c r="L9" s="20" t="n">
        <v>7.54539236</v>
      </c>
      <c r="M9" s="18" t="s">
        <v>481</v>
      </c>
      <c r="N9" s="20" t="s">
        <v>481</v>
      </c>
      <c r="O9" s="18" t="s">
        <v>481</v>
      </c>
      <c r="P9" s="20" t="s">
        <v>481</v>
      </c>
      <c r="Q9" s="18" t="s">
        <v>481</v>
      </c>
      <c r="R9" s="20" t="s">
        <v>481</v>
      </c>
      <c r="S9" s="18" t="s">
        <v>481</v>
      </c>
      <c r="T9" s="20" t="s">
        <v>481</v>
      </c>
      <c r="U9" s="18" t="n">
        <v>437.71369359</v>
      </c>
      <c r="V9" s="20" t="n">
        <v>8.919660220000001</v>
      </c>
    </row>
    <row r="10" spans="1:22">
      <c r="A10" s="15" t="s">
        <v>485</v>
      </c>
      <c r="B10" s="17" t="n">
        <v>13082</v>
      </c>
      <c r="C10" s="18">
        <f>(342.0/B10*100)</f>
        <v/>
      </c>
      <c r="D10" s="19" t="n">
        <v>12740</v>
      </c>
      <c r="E10" s="18" t="n">
        <v>490.03038453</v>
      </c>
      <c r="F10" s="20" t="n">
        <v>9.65190984</v>
      </c>
      <c r="G10" s="18" t="n">
        <v>518.84758142</v>
      </c>
      <c r="H10" s="20" t="n">
        <v>6.13293209</v>
      </c>
      <c r="I10" s="18" t="n">
        <v>537.21928848</v>
      </c>
      <c r="J10" s="20" t="n">
        <v>5.07060789</v>
      </c>
      <c r="K10" s="18" t="n">
        <v>574.70409447</v>
      </c>
      <c r="L10" s="20" t="n">
        <v>5.99746082</v>
      </c>
      <c r="M10" s="18" t="s">
        <v>481</v>
      </c>
      <c r="N10" s="20" t="s">
        <v>481</v>
      </c>
      <c r="O10" s="18" t="s">
        <v>481</v>
      </c>
      <c r="P10" s="20" t="s">
        <v>481</v>
      </c>
      <c r="Q10" s="18" t="s">
        <v>481</v>
      </c>
      <c r="R10" s="20" t="s">
        <v>481</v>
      </c>
      <c r="S10" s="18" t="s">
        <v>481</v>
      </c>
      <c r="T10" s="20" t="s">
        <v>481</v>
      </c>
      <c r="U10" s="18" t="n">
        <v>454.45509029</v>
      </c>
      <c r="V10" s="20" t="n">
        <v>15.96048605</v>
      </c>
    </row>
    <row r="11" spans="1:22">
      <c r="A11" s="15" t="s">
        <v>486</v>
      </c>
      <c r="B11" s="17" t="n">
        <v>7053</v>
      </c>
      <c r="C11" s="18">
        <f>(179.0/B11*100)</f>
        <v/>
      </c>
      <c r="D11" s="19" t="n">
        <v>6874</v>
      </c>
      <c r="E11" s="18" t="n">
        <v>410.86542873</v>
      </c>
      <c r="F11" s="20" t="n">
        <v>6.17892267</v>
      </c>
      <c r="G11" s="18" t="n">
        <v>441.11706307</v>
      </c>
      <c r="H11" s="20" t="n">
        <v>4.24433014</v>
      </c>
      <c r="I11" s="18" t="n">
        <v>437.7534767</v>
      </c>
      <c r="J11" s="20" t="n">
        <v>4.98287137</v>
      </c>
      <c r="K11" s="18" t="n">
        <v>459.25515411</v>
      </c>
      <c r="L11" s="20" t="n">
        <v>6.97615409</v>
      </c>
      <c r="M11" s="18" t="s">
        <v>481</v>
      </c>
      <c r="N11" s="20" t="s">
        <v>481</v>
      </c>
      <c r="O11" s="18" t="s">
        <v>481</v>
      </c>
      <c r="P11" s="20" t="s">
        <v>481</v>
      </c>
      <c r="Q11" s="18" t="s">
        <v>481</v>
      </c>
      <c r="R11" s="20" t="s">
        <v>481</v>
      </c>
      <c r="S11" s="18" t="s">
        <v>481</v>
      </c>
      <c r="T11" s="20" t="s">
        <v>481</v>
      </c>
      <c r="U11" s="18" t="n">
        <v>383.40542824</v>
      </c>
      <c r="V11" s="20" t="n">
        <v>9.84539683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(271.0/B23*100)</f>
        <v/>
      </c>
      <c r="D23" s="19" t="n">
        <v>11312</v>
      </c>
      <c r="E23" s="18" t="n">
        <v>457.0598696</v>
      </c>
      <c r="F23" s="20" t="n">
        <v>5.52194866</v>
      </c>
      <c r="G23" s="18" t="n">
        <v>473.90490562</v>
      </c>
      <c r="H23" s="20" t="n">
        <v>4.2745058</v>
      </c>
      <c r="I23" s="18" t="n">
        <v>495.81982806</v>
      </c>
      <c r="J23" s="20" t="n">
        <v>2.98712434</v>
      </c>
      <c r="K23" s="18" t="n">
        <v>514.20843932</v>
      </c>
      <c r="L23" s="20" t="n">
        <v>5.08260103</v>
      </c>
      <c r="M23" s="18" t="s">
        <v>481</v>
      </c>
      <c r="N23" s="20" t="s">
        <v>481</v>
      </c>
      <c r="O23" s="18" t="s">
        <v>481</v>
      </c>
      <c r="P23" s="20" t="s">
        <v>481</v>
      </c>
      <c r="Q23" s="18" t="s">
        <v>481</v>
      </c>
      <c r="R23" s="20" t="s">
        <v>481</v>
      </c>
      <c r="S23" s="18" t="s">
        <v>481</v>
      </c>
      <c r="T23" s="20" t="s">
        <v>481</v>
      </c>
      <c r="U23" s="18" t="n">
        <v>412.21701314</v>
      </c>
      <c r="V23" s="20" t="n">
        <v>11.86837999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492.80797221</v>
      </c>
      <c r="F29" s="20" t="n">
        <v>5.5213799</v>
      </c>
      <c r="G29" s="18" t="n">
        <v>507.68084037</v>
      </c>
      <c r="H29" s="20" t="n">
        <v>4.01742432</v>
      </c>
      <c r="I29" s="18" t="n">
        <v>535.72347617</v>
      </c>
      <c r="J29" s="20" t="n">
        <v>4.18325639</v>
      </c>
      <c r="K29" s="18" t="n">
        <v>562.35318961</v>
      </c>
      <c r="L29" s="20" t="n">
        <v>11.85263872</v>
      </c>
      <c r="M29" s="18" t="s">
        <v>481</v>
      </c>
      <c r="N29" s="20" t="s">
        <v>481</v>
      </c>
      <c r="O29" s="18" t="s">
        <v>481</v>
      </c>
      <c r="P29" s="20" t="s">
        <v>481</v>
      </c>
      <c r="Q29" s="18" t="s">
        <v>481</v>
      </c>
      <c r="R29" s="20" t="s">
        <v>481</v>
      </c>
      <c r="S29" s="18" t="s">
        <v>481</v>
      </c>
      <c r="T29" s="20" t="s">
        <v>481</v>
      </c>
      <c r="U29" s="18" t="n">
        <v>417.0339047</v>
      </c>
      <c r="V29" s="20" t="n">
        <v>10.28598654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470.23266054</v>
      </c>
      <c r="F32" s="20" t="n">
        <v>5.68052547</v>
      </c>
      <c r="G32" s="18" t="n">
        <v>483.03170503</v>
      </c>
      <c r="H32" s="20" t="n">
        <v>3.88802462</v>
      </c>
      <c r="I32" s="18" t="n">
        <v>491.6923794</v>
      </c>
      <c r="J32" s="20" t="n">
        <v>3.72184454</v>
      </c>
      <c r="K32" s="18" t="n">
        <v>512.76840617</v>
      </c>
      <c r="L32" s="20" t="n">
        <v>6.59864076</v>
      </c>
      <c r="M32" s="18" t="s">
        <v>481</v>
      </c>
      <c r="N32" s="20" t="s">
        <v>481</v>
      </c>
      <c r="O32" s="18" t="s">
        <v>481</v>
      </c>
      <c r="P32" s="20" t="s">
        <v>481</v>
      </c>
      <c r="Q32" s="18" t="s">
        <v>481</v>
      </c>
      <c r="R32" s="20" t="s">
        <v>481</v>
      </c>
      <c r="S32" s="18" t="s">
        <v>481</v>
      </c>
      <c r="T32" s="20" t="s">
        <v>481</v>
      </c>
      <c r="U32" s="18" t="n">
        <v>368.12091087</v>
      </c>
      <c r="V32" s="20" t="n">
        <v>16.23298468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(126.0/B34*100)</f>
        <v/>
      </c>
      <c r="D34" s="19" t="n">
        <v>6224</v>
      </c>
      <c r="E34" s="18" t="n">
        <v>423.66844639</v>
      </c>
      <c r="F34" s="20" t="n">
        <v>6.1830712</v>
      </c>
      <c r="G34" s="18" t="n">
        <v>456.07803447</v>
      </c>
      <c r="H34" s="20" t="n">
        <v>5.49863003</v>
      </c>
      <c r="I34" s="18" t="n">
        <v>459.76134693</v>
      </c>
      <c r="J34" s="20" t="n">
        <v>5.05602464</v>
      </c>
      <c r="K34" s="18" t="n">
        <v>472.94553477</v>
      </c>
      <c r="L34" s="20" t="n">
        <v>9.564438300000001</v>
      </c>
      <c r="M34" s="18" t="s">
        <v>481</v>
      </c>
      <c r="N34" s="20" t="s">
        <v>481</v>
      </c>
      <c r="O34" s="18" t="s">
        <v>481</v>
      </c>
      <c r="P34" s="20" t="s">
        <v>481</v>
      </c>
      <c r="Q34" s="18" t="s">
        <v>481</v>
      </c>
      <c r="R34" s="20" t="s">
        <v>481</v>
      </c>
      <c r="S34" s="18" t="s">
        <v>481</v>
      </c>
      <c r="T34" s="20" t="s">
        <v>481</v>
      </c>
      <c r="U34" s="18" t="n">
        <v>344.89512208</v>
      </c>
      <c r="V34" s="20" t="n">
        <v>11.65912898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(79.0/B36*100)</f>
        <v/>
      </c>
      <c r="D36" s="19" t="n">
        <v>6657</v>
      </c>
      <c r="E36" s="18" t="n">
        <v>445.00915993</v>
      </c>
      <c r="F36" s="20" t="n">
        <v>4.49693897</v>
      </c>
      <c r="G36" s="18" t="n">
        <v>452.5231431</v>
      </c>
      <c r="H36" s="20" t="n">
        <v>4.1084728</v>
      </c>
      <c r="I36" s="18" t="n">
        <v>481.51177421</v>
      </c>
      <c r="J36" s="20" t="n">
        <v>4.02146772</v>
      </c>
      <c r="K36" s="18" t="n">
        <v>514.96397546</v>
      </c>
      <c r="L36" s="20" t="n">
        <v>5.36861126</v>
      </c>
      <c r="M36" s="18" t="s">
        <v>481</v>
      </c>
      <c r="N36" s="20" t="s">
        <v>481</v>
      </c>
      <c r="O36" s="18" t="s">
        <v>481</v>
      </c>
      <c r="P36" s="20" t="s">
        <v>481</v>
      </c>
      <c r="Q36" s="18" t="s">
        <v>481</v>
      </c>
      <c r="R36" s="20" t="s">
        <v>481</v>
      </c>
      <c r="S36" s="18" t="s">
        <v>481</v>
      </c>
      <c r="T36" s="20" t="s">
        <v>481</v>
      </c>
      <c r="U36" s="18" t="n">
        <v>385.39207247</v>
      </c>
      <c r="V36" s="20" t="n">
        <v>11.06499914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(59.0/B41*100)</f>
        <v/>
      </c>
      <c r="D41" s="19" t="n">
        <v>5653</v>
      </c>
      <c r="E41" s="18" t="n">
        <v>447.32727236</v>
      </c>
      <c r="F41" s="20" t="n">
        <v>5.40968658</v>
      </c>
      <c r="G41" s="18" t="n">
        <v>478.63233195</v>
      </c>
      <c r="H41" s="20" t="n">
        <v>4.45897236</v>
      </c>
      <c r="I41" s="18" t="n">
        <v>494.06766945</v>
      </c>
      <c r="J41" s="20" t="n">
        <v>3.79876799</v>
      </c>
      <c r="K41" s="18" t="n">
        <v>529.0112659599999</v>
      </c>
      <c r="L41" s="20" t="n">
        <v>6.01653398</v>
      </c>
      <c r="M41" s="18" t="s">
        <v>481</v>
      </c>
      <c r="N41" s="20" t="s">
        <v>481</v>
      </c>
      <c r="O41" s="18" t="s">
        <v>481</v>
      </c>
      <c r="P41" s="20" t="s">
        <v>481</v>
      </c>
      <c r="Q41" s="18" t="s">
        <v>481</v>
      </c>
      <c r="R41" s="20" t="s">
        <v>481</v>
      </c>
      <c r="S41" s="18" t="s">
        <v>481</v>
      </c>
      <c r="T41" s="20" t="s">
        <v>481</v>
      </c>
      <c r="U41" s="18" t="n">
        <v>368.57269339</v>
      </c>
      <c r="V41" s="20" t="n">
        <v>12.61429447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(2202.0/B46*100)</f>
        <v/>
      </c>
      <c r="D46" s="19" t="n">
        <v>20939</v>
      </c>
      <c r="E46" s="18" t="n">
        <v>368.16623896</v>
      </c>
      <c r="F46" s="20" t="n">
        <v>6.80452005</v>
      </c>
      <c r="G46" s="18" t="n">
        <v>403.8526712</v>
      </c>
      <c r="H46" s="20" t="n">
        <v>5.75032939</v>
      </c>
      <c r="I46" s="18" t="n">
        <v>413.7184025</v>
      </c>
      <c r="J46" s="20" t="n">
        <v>4.87210395</v>
      </c>
      <c r="K46" s="18" t="n">
        <v>437.90165414</v>
      </c>
      <c r="L46" s="20" t="n">
        <v>8.01241124</v>
      </c>
      <c r="M46" s="18" t="s">
        <v>481</v>
      </c>
      <c r="N46" s="20" t="s">
        <v>481</v>
      </c>
      <c r="O46" s="18" t="s">
        <v>481</v>
      </c>
      <c r="P46" s="20" t="s">
        <v>481</v>
      </c>
      <c r="Q46" s="18" t="s">
        <v>481</v>
      </c>
      <c r="R46" s="20" t="s">
        <v>481</v>
      </c>
      <c r="S46" s="18" t="s">
        <v>481</v>
      </c>
      <c r="T46" s="20" t="s">
        <v>481</v>
      </c>
      <c r="U46" s="18" t="n">
        <v>363.49388689</v>
      </c>
      <c r="V46" s="20" t="n">
        <v>5.17534252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540.16035206</v>
      </c>
      <c r="F48" s="20" t="n">
        <v>12.8920472</v>
      </c>
      <c r="G48" s="18" t="n">
        <v>557.36030677</v>
      </c>
      <c r="H48" s="20" t="n">
        <v>7.25606054</v>
      </c>
      <c r="I48" s="18" t="n">
        <v>563.99468103</v>
      </c>
      <c r="J48" s="20" t="n">
        <v>5.54417697</v>
      </c>
      <c r="K48" s="18" t="n">
        <v>612.1878652</v>
      </c>
      <c r="L48" s="20" t="n">
        <v>10.45565331</v>
      </c>
      <c r="M48" s="18" t="s">
        <v>481</v>
      </c>
      <c r="N48" s="20" t="s">
        <v>481</v>
      </c>
      <c r="O48" s="18" t="s">
        <v>481</v>
      </c>
      <c r="P48" s="20" t="s">
        <v>481</v>
      </c>
      <c r="Q48" s="18" t="s">
        <v>481</v>
      </c>
      <c r="R48" s="20" t="s">
        <v>481</v>
      </c>
      <c r="S48" s="18" t="s">
        <v>481</v>
      </c>
      <c r="T48" s="20" t="s">
        <v>481</v>
      </c>
      <c r="U48" s="18" t="n">
        <v>481.77169542</v>
      </c>
      <c r="V48" s="20" t="n">
        <v>37.20956179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(175.0/B61*100)</f>
        <v/>
      </c>
      <c r="D61" s="19" t="n">
        <v>6350</v>
      </c>
      <c r="E61" s="18" t="n">
        <v>429.57336505</v>
      </c>
      <c r="F61" s="20" t="n">
        <v>5.50018787</v>
      </c>
      <c r="G61" s="18" t="n">
        <v>452.3095016</v>
      </c>
      <c r="H61" s="20" t="n">
        <v>3.7742969</v>
      </c>
      <c r="I61" s="18" t="n">
        <v>453.91369552</v>
      </c>
      <c r="J61" s="20" t="n">
        <v>4.00867438</v>
      </c>
      <c r="K61" s="18" t="n">
        <v>472.06357773</v>
      </c>
      <c r="L61" s="20" t="n">
        <v>5.26788312</v>
      </c>
      <c r="M61" s="18" t="s">
        <v>481</v>
      </c>
      <c r="N61" s="20" t="s">
        <v>481</v>
      </c>
      <c r="O61" s="18" t="s">
        <v>481</v>
      </c>
      <c r="P61" s="20" t="s">
        <v>481</v>
      </c>
      <c r="Q61" s="18" t="s">
        <v>481</v>
      </c>
      <c r="R61" s="20" t="s">
        <v>481</v>
      </c>
      <c r="S61" s="18" t="s">
        <v>481</v>
      </c>
      <c r="T61" s="20" t="s">
        <v>481</v>
      </c>
      <c r="U61" s="18" t="n">
        <v>347.30053104</v>
      </c>
      <c r="V61" s="20" t="n">
        <v>12.3341756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(934.0/B67*100)</f>
        <v/>
      </c>
      <c r="D67" s="19" t="n">
        <v>6037</v>
      </c>
      <c r="E67" s="18" t="n">
        <v>387.3399888</v>
      </c>
      <c r="F67" s="20" t="n">
        <v>6.91162066</v>
      </c>
      <c r="G67" s="18" t="n">
        <v>431.31725883</v>
      </c>
      <c r="H67" s="20" t="n">
        <v>4.33269817</v>
      </c>
      <c r="I67" s="18" t="n">
        <v>420.39150566</v>
      </c>
      <c r="J67" s="20" t="n">
        <v>3.75528617</v>
      </c>
      <c r="K67" s="18" t="n">
        <v>419.03649371</v>
      </c>
      <c r="L67" s="20" t="n">
        <v>6.87147143</v>
      </c>
      <c r="M67" s="18" t="s">
        <v>481</v>
      </c>
      <c r="N67" s="20" t="s">
        <v>481</v>
      </c>
      <c r="O67" s="18" t="s">
        <v>481</v>
      </c>
      <c r="P67" s="20" t="s">
        <v>481</v>
      </c>
      <c r="Q67" s="18" t="s">
        <v>481</v>
      </c>
      <c r="R67" s="20" t="s">
        <v>481</v>
      </c>
      <c r="S67" s="18" t="s">
        <v>481</v>
      </c>
      <c r="T67" s="20" t="s">
        <v>481</v>
      </c>
      <c r="U67" s="18" t="n">
        <v>315.32296299</v>
      </c>
      <c r="V67" s="20" t="n">
        <v>8.91016902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497.27095604</v>
      </c>
      <c r="F70" s="20" t="n">
        <v>6.7113278</v>
      </c>
      <c r="G70" s="18" t="n">
        <v>514.76943498</v>
      </c>
      <c r="H70" s="20" t="n">
        <v>3.62779925</v>
      </c>
      <c r="I70" s="18" t="n">
        <v>519.9923734400001</v>
      </c>
      <c r="J70" s="20" t="n">
        <v>3.99775603</v>
      </c>
      <c r="K70" s="18" t="n">
        <v>533.9240597</v>
      </c>
      <c r="L70" s="20" t="n">
        <v>7.96869909</v>
      </c>
      <c r="M70" s="18" t="s">
        <v>481</v>
      </c>
      <c r="N70" s="20" t="s">
        <v>481</v>
      </c>
      <c r="O70" s="18" t="s">
        <v>481</v>
      </c>
      <c r="P70" s="20" t="s">
        <v>481</v>
      </c>
      <c r="Q70" s="18" t="s">
        <v>481</v>
      </c>
      <c r="R70" s="20" t="s">
        <v>481</v>
      </c>
      <c r="S70" s="18" t="s">
        <v>481</v>
      </c>
      <c r="T70" s="20" t="s">
        <v>481</v>
      </c>
      <c r="U70" s="18" t="n">
        <v>454.05587327</v>
      </c>
      <c r="V70" s="20" t="n">
        <v>10.11238152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844</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445.90058491</v>
      </c>
      <c r="F7" s="20" t="n">
        <v>3.66728683</v>
      </c>
      <c r="G7" s="18" t="n">
        <v>469.97416531</v>
      </c>
      <c r="H7" s="20" t="n">
        <v>3.56327263</v>
      </c>
      <c r="I7" s="18" t="n">
        <v>515.17729457</v>
      </c>
      <c r="J7" s="20" t="n">
        <v>2.32117518</v>
      </c>
      <c r="K7" s="18" t="n">
        <v>565.72684574</v>
      </c>
      <c r="L7" s="20" t="n">
        <v>3.26384509</v>
      </c>
      <c r="M7" s="18" t="s">
        <v>481</v>
      </c>
      <c r="N7" s="20" t="s">
        <v>481</v>
      </c>
      <c r="O7" s="18" t="s">
        <v>481</v>
      </c>
      <c r="P7" s="20" t="s">
        <v>481</v>
      </c>
      <c r="Q7" s="18" t="s">
        <v>481</v>
      </c>
      <c r="R7" s="20" t="s">
        <v>481</v>
      </c>
      <c r="S7" s="18" t="s">
        <v>481</v>
      </c>
      <c r="T7" s="20" t="s">
        <v>481</v>
      </c>
      <c r="U7" s="18" t="n">
        <v>439.40541121</v>
      </c>
      <c r="V7" s="20" t="n">
        <v>6.87434714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(278.0/B9*100)</f>
        <v/>
      </c>
      <c r="D9" s="19" t="n">
        <v>5397</v>
      </c>
      <c r="E9" s="18" t="n">
        <v>507.71472341</v>
      </c>
      <c r="F9" s="20" t="n">
        <v>5.81221535</v>
      </c>
      <c r="G9" s="18" t="n">
        <v>542.90106137</v>
      </c>
      <c r="H9" s="20" t="n">
        <v>3.46393477</v>
      </c>
      <c r="I9" s="18" t="n">
        <v>569.40543087</v>
      </c>
      <c r="J9" s="20" t="n">
        <v>3.14002794</v>
      </c>
      <c r="K9" s="18" t="n">
        <v>590.58341492</v>
      </c>
      <c r="L9" s="20" t="n">
        <v>7.20088493</v>
      </c>
      <c r="M9" s="18" t="s">
        <v>481</v>
      </c>
      <c r="N9" s="20" t="s">
        <v>481</v>
      </c>
      <c r="O9" s="18" t="s">
        <v>481</v>
      </c>
      <c r="P9" s="20" t="s">
        <v>481</v>
      </c>
      <c r="Q9" s="18" t="s">
        <v>481</v>
      </c>
      <c r="R9" s="20" t="s">
        <v>481</v>
      </c>
      <c r="S9" s="18" t="s">
        <v>481</v>
      </c>
      <c r="T9" s="20" t="s">
        <v>481</v>
      </c>
      <c r="U9" s="18" t="n">
        <v>437.22635041</v>
      </c>
      <c r="V9" s="20" t="n">
        <v>8.74523014</v>
      </c>
    </row>
    <row r="10" spans="1:22">
      <c r="A10" s="15" t="s">
        <v>485</v>
      </c>
      <c r="B10" s="17" t="n">
        <v>13082</v>
      </c>
      <c r="C10" s="18">
        <f>(342.0/B10*100)</f>
        <v/>
      </c>
      <c r="D10" s="19" t="n">
        <v>12740</v>
      </c>
      <c r="E10" s="18" t="n">
        <v>484.79719044</v>
      </c>
      <c r="F10" s="20" t="n">
        <v>9.767385519999999</v>
      </c>
      <c r="G10" s="18" t="n">
        <v>498.13395823</v>
      </c>
      <c r="H10" s="20" t="n">
        <v>5.86287077</v>
      </c>
      <c r="I10" s="18" t="n">
        <v>535.07277107</v>
      </c>
      <c r="J10" s="20" t="n">
        <v>5.31378287</v>
      </c>
      <c r="K10" s="18" t="n">
        <v>577.2212103000001</v>
      </c>
      <c r="L10" s="20" t="n">
        <v>5.72486774</v>
      </c>
      <c r="M10" s="18" t="s">
        <v>481</v>
      </c>
      <c r="N10" s="20" t="s">
        <v>481</v>
      </c>
      <c r="O10" s="18" t="s">
        <v>481</v>
      </c>
      <c r="P10" s="20" t="s">
        <v>481</v>
      </c>
      <c r="Q10" s="18" t="s">
        <v>481</v>
      </c>
      <c r="R10" s="20" t="s">
        <v>481</v>
      </c>
      <c r="S10" s="18" t="s">
        <v>481</v>
      </c>
      <c r="T10" s="20" t="s">
        <v>481</v>
      </c>
      <c r="U10" s="18" t="n">
        <v>450.22727416</v>
      </c>
      <c r="V10" s="20" t="n">
        <v>16.38124012</v>
      </c>
    </row>
    <row r="11" spans="1:22">
      <c r="A11" s="15" t="s">
        <v>486</v>
      </c>
      <c r="B11" s="17" t="n">
        <v>7053</v>
      </c>
      <c r="C11" s="18">
        <f>(179.0/B11*100)</f>
        <v/>
      </c>
      <c r="D11" s="19" t="n">
        <v>6874</v>
      </c>
      <c r="E11" s="18" t="n">
        <v>407.0659622</v>
      </c>
      <c r="F11" s="20" t="n">
        <v>6.14257548</v>
      </c>
      <c r="G11" s="18" t="n">
        <v>424.99713732</v>
      </c>
      <c r="H11" s="20" t="n">
        <v>4.92469521</v>
      </c>
      <c r="I11" s="18" t="n">
        <v>440.45644966</v>
      </c>
      <c r="J11" s="20" t="n">
        <v>4.31793147</v>
      </c>
      <c r="K11" s="18" t="n">
        <v>470.79205092</v>
      </c>
      <c r="L11" s="20" t="n">
        <v>6.27615039</v>
      </c>
      <c r="M11" s="18" t="s">
        <v>481</v>
      </c>
      <c r="N11" s="20" t="s">
        <v>481</v>
      </c>
      <c r="O11" s="18" t="s">
        <v>481</v>
      </c>
      <c r="P11" s="20" t="s">
        <v>481</v>
      </c>
      <c r="Q11" s="18" t="s">
        <v>481</v>
      </c>
      <c r="R11" s="20" t="s">
        <v>481</v>
      </c>
      <c r="S11" s="18" t="s">
        <v>481</v>
      </c>
      <c r="T11" s="20" t="s">
        <v>481</v>
      </c>
      <c r="U11" s="18" t="n">
        <v>380.68929574</v>
      </c>
      <c r="V11" s="20" t="n">
        <v>9.33322077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(271.0/B23*100)</f>
        <v/>
      </c>
      <c r="D23" s="19" t="n">
        <v>11312</v>
      </c>
      <c r="E23" s="18" t="n">
        <v>455.27633282</v>
      </c>
      <c r="F23" s="20" t="n">
        <v>5.75559026</v>
      </c>
      <c r="G23" s="18" t="n">
        <v>482.98687275</v>
      </c>
      <c r="H23" s="20" t="n">
        <v>4.03003666</v>
      </c>
      <c r="I23" s="18" t="n">
        <v>492.31774939</v>
      </c>
      <c r="J23" s="20" t="n">
        <v>3.01835542</v>
      </c>
      <c r="K23" s="18" t="n">
        <v>507.26210797</v>
      </c>
      <c r="L23" s="20" t="n">
        <v>5.17308941</v>
      </c>
      <c r="M23" s="18" t="s">
        <v>481</v>
      </c>
      <c r="N23" s="20" t="s">
        <v>481</v>
      </c>
      <c r="O23" s="18" t="s">
        <v>481</v>
      </c>
      <c r="P23" s="20" t="s">
        <v>481</v>
      </c>
      <c r="Q23" s="18" t="s">
        <v>481</v>
      </c>
      <c r="R23" s="20" t="s">
        <v>481</v>
      </c>
      <c r="S23" s="18" t="s">
        <v>481</v>
      </c>
      <c r="T23" s="20" t="s">
        <v>481</v>
      </c>
      <c r="U23" s="18" t="n">
        <v>403.83741495</v>
      </c>
      <c r="V23" s="20" t="n">
        <v>11.99558745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484.97265841</v>
      </c>
      <c r="F29" s="20" t="n">
        <v>5.97598752</v>
      </c>
      <c r="G29" s="18" t="n">
        <v>486.24637716</v>
      </c>
      <c r="H29" s="20" t="n">
        <v>5.65886447</v>
      </c>
      <c r="I29" s="18" t="n">
        <v>534.71204183</v>
      </c>
      <c r="J29" s="20" t="n">
        <v>3.49747679</v>
      </c>
      <c r="K29" s="18" t="n">
        <v>578.9176159</v>
      </c>
      <c r="L29" s="20" t="n">
        <v>9.695984729999999</v>
      </c>
      <c r="M29" s="18" t="s">
        <v>481</v>
      </c>
      <c r="N29" s="20" t="s">
        <v>481</v>
      </c>
      <c r="O29" s="18" t="s">
        <v>481</v>
      </c>
      <c r="P29" s="20" t="s">
        <v>481</v>
      </c>
      <c r="Q29" s="18" t="s">
        <v>481</v>
      </c>
      <c r="R29" s="20" t="s">
        <v>481</v>
      </c>
      <c r="S29" s="18" t="s">
        <v>481</v>
      </c>
      <c r="T29" s="20" t="s">
        <v>481</v>
      </c>
      <c r="U29" s="18" t="n">
        <v>417.63544549</v>
      </c>
      <c r="V29" s="20" t="n">
        <v>10.58591541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463.38188654</v>
      </c>
      <c r="F32" s="20" t="n">
        <v>6.6267386</v>
      </c>
      <c r="G32" s="18" t="n">
        <v>469.15272777</v>
      </c>
      <c r="H32" s="20" t="n">
        <v>4.41881121</v>
      </c>
      <c r="I32" s="18" t="n">
        <v>491.21082801</v>
      </c>
      <c r="J32" s="20" t="n">
        <v>3.07329422</v>
      </c>
      <c r="K32" s="18" t="n">
        <v>514.5415287</v>
      </c>
      <c r="L32" s="20" t="n">
        <v>5.71397489</v>
      </c>
      <c r="M32" s="18" t="s">
        <v>481</v>
      </c>
      <c r="N32" s="20" t="s">
        <v>481</v>
      </c>
      <c r="O32" s="18" t="s">
        <v>481</v>
      </c>
      <c r="P32" s="20" t="s">
        <v>481</v>
      </c>
      <c r="Q32" s="18" t="s">
        <v>481</v>
      </c>
      <c r="R32" s="20" t="s">
        <v>481</v>
      </c>
      <c r="S32" s="18" t="s">
        <v>481</v>
      </c>
      <c r="T32" s="20" t="s">
        <v>481</v>
      </c>
      <c r="U32" s="18" t="n">
        <v>368.97416846</v>
      </c>
      <c r="V32" s="20" t="n">
        <v>16.32347534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(126.0/B34*100)</f>
        <v/>
      </c>
      <c r="D34" s="19" t="n">
        <v>6224</v>
      </c>
      <c r="E34" s="18" t="n">
        <v>410.39841565</v>
      </c>
      <c r="F34" s="20" t="n">
        <v>6.54724536</v>
      </c>
      <c r="G34" s="18" t="n">
        <v>433.62880594</v>
      </c>
      <c r="H34" s="20" t="n">
        <v>4.87280769</v>
      </c>
      <c r="I34" s="18" t="n">
        <v>470.86899318</v>
      </c>
      <c r="J34" s="20" t="n">
        <v>5.0523774</v>
      </c>
      <c r="K34" s="18" t="n">
        <v>471.23282518</v>
      </c>
      <c r="L34" s="20" t="n">
        <v>6.61146493</v>
      </c>
      <c r="M34" s="18" t="s">
        <v>481</v>
      </c>
      <c r="N34" s="20" t="s">
        <v>481</v>
      </c>
      <c r="O34" s="18" t="s">
        <v>481</v>
      </c>
      <c r="P34" s="20" t="s">
        <v>481</v>
      </c>
      <c r="Q34" s="18" t="s">
        <v>481</v>
      </c>
      <c r="R34" s="20" t="s">
        <v>481</v>
      </c>
      <c r="S34" s="18" t="s">
        <v>481</v>
      </c>
      <c r="T34" s="20" t="s">
        <v>481</v>
      </c>
      <c r="U34" s="18" t="n">
        <v>346.07672323</v>
      </c>
      <c r="V34" s="20" t="n">
        <v>13.02322916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(79.0/B36*100)</f>
        <v/>
      </c>
      <c r="D36" s="19" t="n">
        <v>6657</v>
      </c>
      <c r="E36" s="18" t="n">
        <v>438.56730793</v>
      </c>
      <c r="F36" s="20" t="n">
        <v>5.46971553</v>
      </c>
      <c r="G36" s="18" t="n">
        <v>447.14127201</v>
      </c>
      <c r="H36" s="20" t="n">
        <v>4.81150559</v>
      </c>
      <c r="I36" s="18" t="n">
        <v>478.20726552</v>
      </c>
      <c r="J36" s="20" t="n">
        <v>3.61674048</v>
      </c>
      <c r="K36" s="18" t="n">
        <v>514.94459762</v>
      </c>
      <c r="L36" s="20" t="n">
        <v>5.32098759</v>
      </c>
      <c r="M36" s="18" t="s">
        <v>481</v>
      </c>
      <c r="N36" s="20" t="s">
        <v>481</v>
      </c>
      <c r="O36" s="18" t="s">
        <v>481</v>
      </c>
      <c r="P36" s="20" t="s">
        <v>481</v>
      </c>
      <c r="Q36" s="18" t="s">
        <v>481</v>
      </c>
      <c r="R36" s="20" t="s">
        <v>481</v>
      </c>
      <c r="S36" s="18" t="s">
        <v>481</v>
      </c>
      <c r="T36" s="20" t="s">
        <v>481</v>
      </c>
      <c r="U36" s="18" t="n">
        <v>385.16096807</v>
      </c>
      <c r="V36" s="20" t="n">
        <v>11.50191071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(59.0/B41*100)</f>
        <v/>
      </c>
      <c r="D41" s="19" t="n">
        <v>5653</v>
      </c>
      <c r="E41" s="18" t="n">
        <v>444.25337977</v>
      </c>
      <c r="F41" s="20" t="n">
        <v>6.06336881</v>
      </c>
      <c r="G41" s="18" t="n">
        <v>463.29973378</v>
      </c>
      <c r="H41" s="20" t="n">
        <v>5.14101666</v>
      </c>
      <c r="I41" s="18" t="n">
        <v>491.12529801</v>
      </c>
      <c r="J41" s="20" t="n">
        <v>3.8015789</v>
      </c>
      <c r="K41" s="18" t="n">
        <v>537.54130294</v>
      </c>
      <c r="L41" s="20" t="n">
        <v>5.39762254</v>
      </c>
      <c r="M41" s="18" t="s">
        <v>481</v>
      </c>
      <c r="N41" s="20" t="s">
        <v>481</v>
      </c>
      <c r="O41" s="18" t="s">
        <v>481</v>
      </c>
      <c r="P41" s="20" t="s">
        <v>481</v>
      </c>
      <c r="Q41" s="18" t="s">
        <v>481</v>
      </c>
      <c r="R41" s="20" t="s">
        <v>481</v>
      </c>
      <c r="S41" s="18" t="s">
        <v>481</v>
      </c>
      <c r="T41" s="20" t="s">
        <v>481</v>
      </c>
      <c r="U41" s="18" t="n">
        <v>370.40271688</v>
      </c>
      <c r="V41" s="20" t="n">
        <v>13.10340223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(2202.0/B46*100)</f>
        <v/>
      </c>
      <c r="D46" s="19" t="n">
        <v>20939</v>
      </c>
      <c r="E46" s="18" t="n">
        <v>359.00467398</v>
      </c>
      <c r="F46" s="20" t="n">
        <v>7.70571536</v>
      </c>
      <c r="G46" s="18" t="n">
        <v>389.04236273</v>
      </c>
      <c r="H46" s="20" t="n">
        <v>5.9481329</v>
      </c>
      <c r="I46" s="18" t="n">
        <v>412.08392055</v>
      </c>
      <c r="J46" s="20" t="n">
        <v>4.6167095</v>
      </c>
      <c r="K46" s="18" t="n">
        <v>435.44677421</v>
      </c>
      <c r="L46" s="20" t="n">
        <v>6.94925898</v>
      </c>
      <c r="M46" s="18" t="s">
        <v>481</v>
      </c>
      <c r="N46" s="20" t="s">
        <v>481</v>
      </c>
      <c r="O46" s="18" t="s">
        <v>481</v>
      </c>
      <c r="P46" s="20" t="s">
        <v>481</v>
      </c>
      <c r="Q46" s="18" t="s">
        <v>481</v>
      </c>
      <c r="R46" s="20" t="s">
        <v>481</v>
      </c>
      <c r="S46" s="18" t="s">
        <v>481</v>
      </c>
      <c r="T46" s="20" t="s">
        <v>481</v>
      </c>
      <c r="U46" s="18" t="n">
        <v>364.37779921</v>
      </c>
      <c r="V46" s="20" t="n">
        <v>5.20008626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545.87169166</v>
      </c>
      <c r="F48" s="20" t="n">
        <v>13.21090131</v>
      </c>
      <c r="G48" s="18" t="n">
        <v>539.32326994</v>
      </c>
      <c r="H48" s="20" t="n">
        <v>7.33324505</v>
      </c>
      <c r="I48" s="18" t="n">
        <v>563.43301502</v>
      </c>
      <c r="J48" s="20" t="n">
        <v>5.69815211</v>
      </c>
      <c r="K48" s="18" t="n">
        <v>615.50106585</v>
      </c>
      <c r="L48" s="20" t="n">
        <v>9.539166290000001</v>
      </c>
      <c r="M48" s="18" t="s">
        <v>481</v>
      </c>
      <c r="N48" s="20" t="s">
        <v>481</v>
      </c>
      <c r="O48" s="18" t="s">
        <v>481</v>
      </c>
      <c r="P48" s="20" t="s">
        <v>481</v>
      </c>
      <c r="Q48" s="18" t="s">
        <v>481</v>
      </c>
      <c r="R48" s="20" t="s">
        <v>481</v>
      </c>
      <c r="S48" s="18" t="s">
        <v>481</v>
      </c>
      <c r="T48" s="20" t="s">
        <v>481</v>
      </c>
      <c r="U48" s="18" t="n">
        <v>485.4135017</v>
      </c>
      <c r="V48" s="20" t="n">
        <v>35.87230946</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(175.0/B61*100)</f>
        <v/>
      </c>
      <c r="D61" s="19" t="n">
        <v>6350</v>
      </c>
      <c r="E61" s="18" t="n">
        <v>409.97668794</v>
      </c>
      <c r="F61" s="20" t="n">
        <v>6.64199202</v>
      </c>
      <c r="G61" s="18" t="n">
        <v>415.72093784</v>
      </c>
      <c r="H61" s="20" t="n">
        <v>5.34281079</v>
      </c>
      <c r="I61" s="18" t="n">
        <v>455.17910695</v>
      </c>
      <c r="J61" s="20" t="n">
        <v>3.54219689</v>
      </c>
      <c r="K61" s="18" t="n">
        <v>477.79085199</v>
      </c>
      <c r="L61" s="20" t="n">
        <v>4.35177467</v>
      </c>
      <c r="M61" s="18" t="s">
        <v>481</v>
      </c>
      <c r="N61" s="20" t="s">
        <v>481</v>
      </c>
      <c r="O61" s="18" t="s">
        <v>481</v>
      </c>
      <c r="P61" s="20" t="s">
        <v>481</v>
      </c>
      <c r="Q61" s="18" t="s">
        <v>481</v>
      </c>
      <c r="R61" s="20" t="s">
        <v>481</v>
      </c>
      <c r="S61" s="18" t="s">
        <v>481</v>
      </c>
      <c r="T61" s="20" t="s">
        <v>481</v>
      </c>
      <c r="U61" s="18" t="n">
        <v>337.49154502</v>
      </c>
      <c r="V61" s="20" t="n">
        <v>12.00290148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(934.0/B67*100)</f>
        <v/>
      </c>
      <c r="D67" s="19" t="n">
        <v>6037</v>
      </c>
      <c r="E67" s="18" t="n">
        <v>381.51169024</v>
      </c>
      <c r="F67" s="20" t="n">
        <v>6.69021083</v>
      </c>
      <c r="G67" s="18" t="n">
        <v>409.18076562</v>
      </c>
      <c r="H67" s="20" t="n">
        <v>5.24751049</v>
      </c>
      <c r="I67" s="18" t="n">
        <v>424.04987576</v>
      </c>
      <c r="J67" s="20" t="n">
        <v>3.56775283</v>
      </c>
      <c r="K67" s="18" t="n">
        <v>427.43125816</v>
      </c>
      <c r="L67" s="20" t="n">
        <v>6.61629307</v>
      </c>
      <c r="M67" s="18" t="s">
        <v>481</v>
      </c>
      <c r="N67" s="20" t="s">
        <v>481</v>
      </c>
      <c r="O67" s="18" t="s">
        <v>481</v>
      </c>
      <c r="P67" s="20" t="s">
        <v>481</v>
      </c>
      <c r="Q67" s="18" t="s">
        <v>481</v>
      </c>
      <c r="R67" s="20" t="s">
        <v>481</v>
      </c>
      <c r="S67" s="18" t="s">
        <v>481</v>
      </c>
      <c r="T67" s="20" t="s">
        <v>481</v>
      </c>
      <c r="U67" s="18" t="n">
        <v>328.12821624</v>
      </c>
      <c r="V67" s="20" t="n">
        <v>7.61741765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494.98841093</v>
      </c>
      <c r="F70" s="20" t="n">
        <v>7.86625902</v>
      </c>
      <c r="G70" s="18" t="n">
        <v>502.64055033</v>
      </c>
      <c r="H70" s="20" t="n">
        <v>4.01843474</v>
      </c>
      <c r="I70" s="18" t="n">
        <v>524.02980467</v>
      </c>
      <c r="J70" s="20" t="n">
        <v>3.61378595</v>
      </c>
      <c r="K70" s="18" t="n">
        <v>529.01367923</v>
      </c>
      <c r="L70" s="20" t="n">
        <v>6.44181887</v>
      </c>
      <c r="M70" s="18" t="s">
        <v>481</v>
      </c>
      <c r="N70" s="20" t="s">
        <v>481</v>
      </c>
      <c r="O70" s="18" t="s">
        <v>481</v>
      </c>
      <c r="P70" s="20" t="s">
        <v>481</v>
      </c>
      <c r="Q70" s="18" t="s">
        <v>481</v>
      </c>
      <c r="R70" s="20" t="s">
        <v>481</v>
      </c>
      <c r="S70" s="18" t="s">
        <v>481</v>
      </c>
      <c r="T70" s="20" t="s">
        <v>481</v>
      </c>
      <c r="U70" s="18" t="n">
        <v>450.45094976</v>
      </c>
      <c r="V70" s="20" t="n">
        <v>9.97223952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845</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449.39446748</v>
      </c>
      <c r="F7" s="20" t="n">
        <v>3.51730013</v>
      </c>
      <c r="G7" s="18" t="n">
        <v>480.94637357</v>
      </c>
      <c r="H7" s="20" t="n">
        <v>3.25925788</v>
      </c>
      <c r="I7" s="18" t="n">
        <v>514.62105173</v>
      </c>
      <c r="J7" s="20" t="n">
        <v>2.45712912</v>
      </c>
      <c r="K7" s="18" t="n">
        <v>564.2777334899999</v>
      </c>
      <c r="L7" s="20" t="n">
        <v>3.33614088</v>
      </c>
      <c r="M7" s="18" t="s">
        <v>481</v>
      </c>
      <c r="N7" s="20" t="s">
        <v>481</v>
      </c>
      <c r="O7" s="18" t="s">
        <v>481</v>
      </c>
      <c r="P7" s="20" t="s">
        <v>481</v>
      </c>
      <c r="Q7" s="18" t="s">
        <v>481</v>
      </c>
      <c r="R7" s="20" t="s">
        <v>481</v>
      </c>
      <c r="S7" s="18" t="s">
        <v>481</v>
      </c>
      <c r="T7" s="20" t="s">
        <v>481</v>
      </c>
      <c r="U7" s="18" t="n">
        <v>439.76652981</v>
      </c>
      <c r="V7" s="20" t="n">
        <v>6.9188829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(278.0/B9*100)</f>
        <v/>
      </c>
      <c r="D9" s="19" t="n">
        <v>5397</v>
      </c>
      <c r="E9" s="18" t="n">
        <v>506.10357104</v>
      </c>
      <c r="F9" s="20" t="n">
        <v>5.63258656</v>
      </c>
      <c r="G9" s="18" t="n">
        <v>536.53004143</v>
      </c>
      <c r="H9" s="20" t="n">
        <v>4.43831395</v>
      </c>
      <c r="I9" s="18" t="n">
        <v>568.12280435</v>
      </c>
      <c r="J9" s="20" t="n">
        <v>3.44444019</v>
      </c>
      <c r="K9" s="18" t="n">
        <v>586.66037214</v>
      </c>
      <c r="L9" s="20" t="n">
        <v>6.37962671</v>
      </c>
      <c r="M9" s="18" t="s">
        <v>481</v>
      </c>
      <c r="N9" s="20" t="s">
        <v>481</v>
      </c>
      <c r="O9" s="18" t="s">
        <v>481</v>
      </c>
      <c r="P9" s="20" t="s">
        <v>481</v>
      </c>
      <c r="Q9" s="18" t="s">
        <v>481</v>
      </c>
      <c r="R9" s="20" t="s">
        <v>481</v>
      </c>
      <c r="S9" s="18" t="s">
        <v>481</v>
      </c>
      <c r="T9" s="20" t="s">
        <v>481</v>
      </c>
      <c r="U9" s="18" t="n">
        <v>434.17916167</v>
      </c>
      <c r="V9" s="20" t="n">
        <v>8.472574910000001</v>
      </c>
    </row>
    <row r="10" spans="1:22">
      <c r="A10" s="15" t="s">
        <v>485</v>
      </c>
      <c r="B10" s="17" t="n">
        <v>13082</v>
      </c>
      <c r="C10" s="18">
        <f>(342.0/B10*100)</f>
        <v/>
      </c>
      <c r="D10" s="19" t="n">
        <v>12740</v>
      </c>
      <c r="E10" s="18" t="n">
        <v>485.17686018</v>
      </c>
      <c r="F10" s="20" t="n">
        <v>9.890506090000001</v>
      </c>
      <c r="G10" s="18" t="n">
        <v>508.00406816</v>
      </c>
      <c r="H10" s="20" t="n">
        <v>7.11873719</v>
      </c>
      <c r="I10" s="18" t="n">
        <v>533.38841703</v>
      </c>
      <c r="J10" s="20" t="n">
        <v>5.24379897</v>
      </c>
      <c r="K10" s="18" t="n">
        <v>574.9862329699999</v>
      </c>
      <c r="L10" s="20" t="n">
        <v>5.27123548</v>
      </c>
      <c r="M10" s="18" t="s">
        <v>481</v>
      </c>
      <c r="N10" s="20" t="s">
        <v>481</v>
      </c>
      <c r="O10" s="18" t="s">
        <v>481</v>
      </c>
      <c r="P10" s="20" t="s">
        <v>481</v>
      </c>
      <c r="Q10" s="18" t="s">
        <v>481</v>
      </c>
      <c r="R10" s="20" t="s">
        <v>481</v>
      </c>
      <c r="S10" s="18" t="s">
        <v>481</v>
      </c>
      <c r="T10" s="20" t="s">
        <v>481</v>
      </c>
      <c r="U10" s="18" t="n">
        <v>444.69889048</v>
      </c>
      <c r="V10" s="20" t="n">
        <v>15.71542542</v>
      </c>
    </row>
    <row r="11" spans="1:22">
      <c r="A11" s="15" t="s">
        <v>486</v>
      </c>
      <c r="B11" s="17" t="n">
        <v>7053</v>
      </c>
      <c r="C11" s="18">
        <f>(179.0/B11*100)</f>
        <v/>
      </c>
      <c r="D11" s="19" t="n">
        <v>6874</v>
      </c>
      <c r="E11" s="18" t="n">
        <v>411.32675058</v>
      </c>
      <c r="F11" s="20" t="n">
        <v>5.90119606</v>
      </c>
      <c r="G11" s="18" t="n">
        <v>430.96399044</v>
      </c>
      <c r="H11" s="20" t="n">
        <v>4.56143631</v>
      </c>
      <c r="I11" s="18" t="n">
        <v>436.57095893</v>
      </c>
      <c r="J11" s="20" t="n">
        <v>4.46873303</v>
      </c>
      <c r="K11" s="18" t="n">
        <v>470.083538</v>
      </c>
      <c r="L11" s="20" t="n">
        <v>6.19286157</v>
      </c>
      <c r="M11" s="18" t="s">
        <v>481</v>
      </c>
      <c r="N11" s="20" t="s">
        <v>481</v>
      </c>
      <c r="O11" s="18" t="s">
        <v>481</v>
      </c>
      <c r="P11" s="20" t="s">
        <v>481</v>
      </c>
      <c r="Q11" s="18" t="s">
        <v>481</v>
      </c>
      <c r="R11" s="20" t="s">
        <v>481</v>
      </c>
      <c r="S11" s="18" t="s">
        <v>481</v>
      </c>
      <c r="T11" s="20" t="s">
        <v>481</v>
      </c>
      <c r="U11" s="18" t="n">
        <v>380.9792745</v>
      </c>
      <c r="V11" s="20" t="n">
        <v>9.34962329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(271.0/B23*100)</f>
        <v/>
      </c>
      <c r="D23" s="19" t="n">
        <v>11312</v>
      </c>
      <c r="E23" s="18" t="n">
        <v>455.46339145</v>
      </c>
      <c r="F23" s="20" t="n">
        <v>6.07855267</v>
      </c>
      <c r="G23" s="18" t="n">
        <v>477.22788887</v>
      </c>
      <c r="H23" s="20" t="n">
        <v>4.6334795</v>
      </c>
      <c r="I23" s="18" t="n">
        <v>492.02382906</v>
      </c>
      <c r="J23" s="20" t="n">
        <v>2.76916752</v>
      </c>
      <c r="K23" s="18" t="n">
        <v>511.64845529</v>
      </c>
      <c r="L23" s="20" t="n">
        <v>5.07549083</v>
      </c>
      <c r="M23" s="18" t="s">
        <v>481</v>
      </c>
      <c r="N23" s="20" t="s">
        <v>481</v>
      </c>
      <c r="O23" s="18" t="s">
        <v>481</v>
      </c>
      <c r="P23" s="20" t="s">
        <v>481</v>
      </c>
      <c r="Q23" s="18" t="s">
        <v>481</v>
      </c>
      <c r="R23" s="20" t="s">
        <v>481</v>
      </c>
      <c r="S23" s="18" t="s">
        <v>481</v>
      </c>
      <c r="T23" s="20" t="s">
        <v>481</v>
      </c>
      <c r="U23" s="18" t="n">
        <v>413.29237743</v>
      </c>
      <c r="V23" s="20" t="n">
        <v>11.42419913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487.0839421</v>
      </c>
      <c r="F29" s="20" t="n">
        <v>5.84787292</v>
      </c>
      <c r="G29" s="18" t="n">
        <v>490.574838</v>
      </c>
      <c r="H29" s="20" t="n">
        <v>5.11422519</v>
      </c>
      <c r="I29" s="18" t="n">
        <v>535.5887968</v>
      </c>
      <c r="J29" s="20" t="n">
        <v>3.42342791</v>
      </c>
      <c r="K29" s="18" t="n">
        <v>574.97393029</v>
      </c>
      <c r="L29" s="20" t="n">
        <v>9.52719078</v>
      </c>
      <c r="M29" s="18" t="s">
        <v>481</v>
      </c>
      <c r="N29" s="20" t="s">
        <v>481</v>
      </c>
      <c r="O29" s="18" t="s">
        <v>481</v>
      </c>
      <c r="P29" s="20" t="s">
        <v>481</v>
      </c>
      <c r="Q29" s="18" t="s">
        <v>481</v>
      </c>
      <c r="R29" s="20" t="s">
        <v>481</v>
      </c>
      <c r="S29" s="18" t="s">
        <v>481</v>
      </c>
      <c r="T29" s="20" t="s">
        <v>481</v>
      </c>
      <c r="U29" s="18" t="n">
        <v>413.21877716</v>
      </c>
      <c r="V29" s="20" t="n">
        <v>10.05106139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466.84521351</v>
      </c>
      <c r="F32" s="20" t="n">
        <v>5.88969051</v>
      </c>
      <c r="G32" s="18" t="n">
        <v>479.30364522</v>
      </c>
      <c r="H32" s="20" t="n">
        <v>3.45425649</v>
      </c>
      <c r="I32" s="18" t="n">
        <v>492.59537009</v>
      </c>
      <c r="J32" s="20" t="n">
        <v>3.49586923</v>
      </c>
      <c r="K32" s="18" t="n">
        <v>510.67677105</v>
      </c>
      <c r="L32" s="20" t="n">
        <v>6.59755037</v>
      </c>
      <c r="M32" s="18" t="s">
        <v>481</v>
      </c>
      <c r="N32" s="20" t="s">
        <v>481</v>
      </c>
      <c r="O32" s="18" t="s">
        <v>481</v>
      </c>
      <c r="P32" s="20" t="s">
        <v>481</v>
      </c>
      <c r="Q32" s="18" t="s">
        <v>481</v>
      </c>
      <c r="R32" s="20" t="s">
        <v>481</v>
      </c>
      <c r="S32" s="18" t="s">
        <v>481</v>
      </c>
      <c r="T32" s="20" t="s">
        <v>481</v>
      </c>
      <c r="U32" s="18" t="n">
        <v>368.18647383</v>
      </c>
      <c r="V32" s="20" t="n">
        <v>15.34646489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(126.0/B34*100)</f>
        <v/>
      </c>
      <c r="D34" s="19" t="n">
        <v>6224</v>
      </c>
      <c r="E34" s="18" t="n">
        <v>414.81771005</v>
      </c>
      <c r="F34" s="20" t="n">
        <v>6.27643607</v>
      </c>
      <c r="G34" s="18" t="n">
        <v>451.88586283</v>
      </c>
      <c r="H34" s="20" t="n">
        <v>4.93849347</v>
      </c>
      <c r="I34" s="18" t="n">
        <v>463.53074117</v>
      </c>
      <c r="J34" s="20" t="n">
        <v>4.94609533</v>
      </c>
      <c r="K34" s="18" t="n">
        <v>469.72468458</v>
      </c>
      <c r="L34" s="20" t="n">
        <v>8.324989860000001</v>
      </c>
      <c r="M34" s="18" t="s">
        <v>481</v>
      </c>
      <c r="N34" s="20" t="s">
        <v>481</v>
      </c>
      <c r="O34" s="18" t="s">
        <v>481</v>
      </c>
      <c r="P34" s="20" t="s">
        <v>481</v>
      </c>
      <c r="Q34" s="18" t="s">
        <v>481</v>
      </c>
      <c r="R34" s="20" t="s">
        <v>481</v>
      </c>
      <c r="S34" s="18" t="s">
        <v>481</v>
      </c>
      <c r="T34" s="20" t="s">
        <v>481</v>
      </c>
      <c r="U34" s="18" t="n">
        <v>345.31999125</v>
      </c>
      <c r="V34" s="20" t="n">
        <v>13.18588058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(79.0/B36*100)</f>
        <v/>
      </c>
      <c r="D36" s="19" t="n">
        <v>6657</v>
      </c>
      <c r="E36" s="18" t="n">
        <v>436.1315649</v>
      </c>
      <c r="F36" s="20" t="n">
        <v>5.16451074</v>
      </c>
      <c r="G36" s="18" t="n">
        <v>442.36023144</v>
      </c>
      <c r="H36" s="20" t="n">
        <v>5.8831441</v>
      </c>
      <c r="I36" s="18" t="n">
        <v>473.78227102</v>
      </c>
      <c r="J36" s="20" t="n">
        <v>3.44760801</v>
      </c>
      <c r="K36" s="18" t="n">
        <v>512.75305905</v>
      </c>
      <c r="L36" s="20" t="n">
        <v>4.89774294</v>
      </c>
      <c r="M36" s="18" t="s">
        <v>481</v>
      </c>
      <c r="N36" s="20" t="s">
        <v>481</v>
      </c>
      <c r="O36" s="18" t="s">
        <v>481</v>
      </c>
      <c r="P36" s="20" t="s">
        <v>481</v>
      </c>
      <c r="Q36" s="18" t="s">
        <v>481</v>
      </c>
      <c r="R36" s="20" t="s">
        <v>481</v>
      </c>
      <c r="S36" s="18" t="s">
        <v>481</v>
      </c>
      <c r="T36" s="20" t="s">
        <v>481</v>
      </c>
      <c r="U36" s="18" t="n">
        <v>385.8372524</v>
      </c>
      <c r="V36" s="20" t="n">
        <v>11.40482948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(59.0/B41*100)</f>
        <v/>
      </c>
      <c r="D41" s="19" t="n">
        <v>5653</v>
      </c>
      <c r="E41" s="18" t="n">
        <v>449.3505413</v>
      </c>
      <c r="F41" s="20" t="n">
        <v>6.25916875</v>
      </c>
      <c r="G41" s="18" t="n">
        <v>470.91780373</v>
      </c>
      <c r="H41" s="20" t="n">
        <v>4.90628001</v>
      </c>
      <c r="I41" s="18" t="n">
        <v>489.5588556</v>
      </c>
      <c r="J41" s="20" t="n">
        <v>3.93835491</v>
      </c>
      <c r="K41" s="18" t="n">
        <v>533.5087296200001</v>
      </c>
      <c r="L41" s="20" t="n">
        <v>5.38303359</v>
      </c>
      <c r="M41" s="18" t="s">
        <v>481</v>
      </c>
      <c r="N41" s="20" t="s">
        <v>481</v>
      </c>
      <c r="O41" s="18" t="s">
        <v>481</v>
      </c>
      <c r="P41" s="20" t="s">
        <v>481</v>
      </c>
      <c r="Q41" s="18" t="s">
        <v>481</v>
      </c>
      <c r="R41" s="20" t="s">
        <v>481</v>
      </c>
      <c r="S41" s="18" t="s">
        <v>481</v>
      </c>
      <c r="T41" s="20" t="s">
        <v>481</v>
      </c>
      <c r="U41" s="18" t="n">
        <v>373.95241959</v>
      </c>
      <c r="V41" s="20" t="n">
        <v>13.48939514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(2202.0/B46*100)</f>
        <v/>
      </c>
      <c r="D46" s="19" t="n">
        <v>20939</v>
      </c>
      <c r="E46" s="18" t="n">
        <v>367.07944019</v>
      </c>
      <c r="F46" s="20" t="n">
        <v>8.01486588</v>
      </c>
      <c r="G46" s="18" t="n">
        <v>399.30416895</v>
      </c>
      <c r="H46" s="20" t="n">
        <v>5.90306298</v>
      </c>
      <c r="I46" s="18" t="n">
        <v>412.14443775</v>
      </c>
      <c r="J46" s="20" t="n">
        <v>4.57473842</v>
      </c>
      <c r="K46" s="18" t="n">
        <v>428.23408646</v>
      </c>
      <c r="L46" s="20" t="n">
        <v>7.01208917</v>
      </c>
      <c r="M46" s="18" t="s">
        <v>481</v>
      </c>
      <c r="N46" s="20" t="s">
        <v>481</v>
      </c>
      <c r="O46" s="18" t="s">
        <v>481</v>
      </c>
      <c r="P46" s="20" t="s">
        <v>481</v>
      </c>
      <c r="Q46" s="18" t="s">
        <v>481</v>
      </c>
      <c r="R46" s="20" t="s">
        <v>481</v>
      </c>
      <c r="S46" s="18" t="s">
        <v>481</v>
      </c>
      <c r="T46" s="20" t="s">
        <v>481</v>
      </c>
      <c r="U46" s="18" t="n">
        <v>363.83276769</v>
      </c>
      <c r="V46" s="20" t="n">
        <v>5.31372175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547.72096548</v>
      </c>
      <c r="F48" s="20" t="n">
        <v>13.97587731</v>
      </c>
      <c r="G48" s="18" t="n">
        <v>553.25516629</v>
      </c>
      <c r="H48" s="20" t="n">
        <v>7.74619445</v>
      </c>
      <c r="I48" s="18" t="n">
        <v>562.76160548</v>
      </c>
      <c r="J48" s="20" t="n">
        <v>5.39418423</v>
      </c>
      <c r="K48" s="18" t="n">
        <v>607.12842038</v>
      </c>
      <c r="L48" s="20" t="n">
        <v>9.99356891</v>
      </c>
      <c r="M48" s="18" t="s">
        <v>481</v>
      </c>
      <c r="N48" s="20" t="s">
        <v>481</v>
      </c>
      <c r="O48" s="18" t="s">
        <v>481</v>
      </c>
      <c r="P48" s="20" t="s">
        <v>481</v>
      </c>
      <c r="Q48" s="18" t="s">
        <v>481</v>
      </c>
      <c r="R48" s="20" t="s">
        <v>481</v>
      </c>
      <c r="S48" s="18" t="s">
        <v>481</v>
      </c>
      <c r="T48" s="20" t="s">
        <v>481</v>
      </c>
      <c r="U48" s="18" t="n">
        <v>487.16114887</v>
      </c>
      <c r="V48" s="20" t="n">
        <v>35.38860802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(175.0/B61*100)</f>
        <v/>
      </c>
      <c r="D61" s="19" t="n">
        <v>6350</v>
      </c>
      <c r="E61" s="18" t="n">
        <v>415.87372423</v>
      </c>
      <c r="F61" s="20" t="n">
        <v>5.91515705</v>
      </c>
      <c r="G61" s="18" t="n">
        <v>435.07220309</v>
      </c>
      <c r="H61" s="20" t="n">
        <v>4.7427458</v>
      </c>
      <c r="I61" s="18" t="n">
        <v>457.37748815</v>
      </c>
      <c r="J61" s="20" t="n">
        <v>3.65434515</v>
      </c>
      <c r="K61" s="18" t="n">
        <v>473.99063402</v>
      </c>
      <c r="L61" s="20" t="n">
        <v>4.40912425</v>
      </c>
      <c r="M61" s="18" t="s">
        <v>481</v>
      </c>
      <c r="N61" s="20" t="s">
        <v>481</v>
      </c>
      <c r="O61" s="18" t="s">
        <v>481</v>
      </c>
      <c r="P61" s="20" t="s">
        <v>481</v>
      </c>
      <c r="Q61" s="18" t="s">
        <v>481</v>
      </c>
      <c r="R61" s="20" t="s">
        <v>481</v>
      </c>
      <c r="S61" s="18" t="s">
        <v>481</v>
      </c>
      <c r="T61" s="20" t="s">
        <v>481</v>
      </c>
      <c r="U61" s="18" t="n">
        <v>347.54256668</v>
      </c>
      <c r="V61" s="20" t="n">
        <v>11.62799855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(934.0/B67*100)</f>
        <v/>
      </c>
      <c r="D67" s="19" t="n">
        <v>6037</v>
      </c>
      <c r="E67" s="18" t="n">
        <v>392.64835409</v>
      </c>
      <c r="F67" s="20" t="n">
        <v>7.425793</v>
      </c>
      <c r="G67" s="18" t="n">
        <v>426.4967518</v>
      </c>
      <c r="H67" s="20" t="n">
        <v>5.2287567</v>
      </c>
      <c r="I67" s="18" t="n">
        <v>421.5275568</v>
      </c>
      <c r="J67" s="20" t="n">
        <v>3.73548941</v>
      </c>
      <c r="K67" s="18" t="n">
        <v>422.14899884</v>
      </c>
      <c r="L67" s="20" t="n">
        <v>6.20488874</v>
      </c>
      <c r="M67" s="18" t="s">
        <v>481</v>
      </c>
      <c r="N67" s="20" t="s">
        <v>481</v>
      </c>
      <c r="O67" s="18" t="s">
        <v>481</v>
      </c>
      <c r="P67" s="20" t="s">
        <v>481</v>
      </c>
      <c r="Q67" s="18" t="s">
        <v>481</v>
      </c>
      <c r="R67" s="20" t="s">
        <v>481</v>
      </c>
      <c r="S67" s="18" t="s">
        <v>481</v>
      </c>
      <c r="T67" s="20" t="s">
        <v>481</v>
      </c>
      <c r="U67" s="18" t="n">
        <v>323.30273955</v>
      </c>
      <c r="V67" s="20" t="n">
        <v>8.22024287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494.56590808</v>
      </c>
      <c r="F70" s="20" t="n">
        <v>8.084309259999999</v>
      </c>
      <c r="G70" s="18" t="n">
        <v>502.94886761</v>
      </c>
      <c r="H70" s="20" t="n">
        <v>4.27249093</v>
      </c>
      <c r="I70" s="18" t="n">
        <v>522.6477322</v>
      </c>
      <c r="J70" s="20" t="n">
        <v>3.49520022</v>
      </c>
      <c r="K70" s="18" t="n">
        <v>536.10793603</v>
      </c>
      <c r="L70" s="20" t="n">
        <v>7.0182891</v>
      </c>
      <c r="M70" s="18" t="s">
        <v>481</v>
      </c>
      <c r="N70" s="20" t="s">
        <v>481</v>
      </c>
      <c r="O70" s="18" t="s">
        <v>481</v>
      </c>
      <c r="P70" s="20" t="s">
        <v>481</v>
      </c>
      <c r="Q70" s="18" t="s">
        <v>481</v>
      </c>
      <c r="R70" s="20" t="s">
        <v>481</v>
      </c>
      <c r="S70" s="18" t="s">
        <v>481</v>
      </c>
      <c r="T70" s="20" t="s">
        <v>481</v>
      </c>
      <c r="U70" s="18" t="n">
        <v>451.88867561</v>
      </c>
      <c r="V70" s="20" t="n">
        <v>10.26447513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846</v>
      </c>
    </row>
    <row customHeight="1" ht="30" r="4" spans="1:24">
      <c r="A4" s="6" t="n"/>
      <c r="B4" s="7" t="s">
        <v>462</v>
      </c>
      <c r="C4" s="7" t="s">
        <v>463</v>
      </c>
      <c r="D4" s="8" t="s">
        <v>462</v>
      </c>
      <c r="E4" s="9" t="s">
        <v>847</v>
      </c>
      <c r="F4" s="10" t="n"/>
      <c r="G4" s="9" t="s">
        <v>848</v>
      </c>
      <c r="H4" s="10" t="n"/>
      <c r="I4" s="9" t="s">
        <v>849</v>
      </c>
      <c r="J4" s="10" t="n"/>
      <c r="K4" s="9" t="s">
        <v>850</v>
      </c>
      <c r="L4" s="10" t="n"/>
      <c r="M4" s="9" t="s">
        <v>851</v>
      </c>
      <c r="N4" s="10" t="n"/>
      <c r="O4" s="9" t="s">
        <v>585</v>
      </c>
      <c r="P4" s="10" t="n"/>
      <c r="Q4" s="9" t="s">
        <v>586</v>
      </c>
      <c r="R4" s="10" t="n"/>
      <c r="S4" s="9" t="s">
        <v>472</v>
      </c>
      <c r="T4" s="10" t="n"/>
      <c r="U4" s="9" t="s">
        <v>473</v>
      </c>
      <c r="V4" s="10" t="n"/>
      <c r="W4" s="9" t="s">
        <v>587</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466.6403604</v>
      </c>
      <c r="F7" s="20" t="n">
        <v>2.73207864</v>
      </c>
      <c r="G7" s="18" t="n">
        <v>514.62866251</v>
      </c>
      <c r="H7" s="20" t="n">
        <v>3.00358503</v>
      </c>
      <c r="I7" s="18" t="n">
        <v>530.78750221</v>
      </c>
      <c r="J7" s="20" t="n">
        <v>2.6282302</v>
      </c>
      <c r="K7" s="18" t="n">
        <v>555.6165959</v>
      </c>
      <c r="L7" s="20" t="n">
        <v>3.91306979</v>
      </c>
      <c r="M7" s="18" t="n">
        <v>455.7754705</v>
      </c>
      <c r="N7" s="20" t="n">
        <v>7.61650045</v>
      </c>
      <c r="O7" s="18" t="s">
        <v>481</v>
      </c>
      <c r="P7" s="20" t="s">
        <v>481</v>
      </c>
      <c r="Q7" s="18" t="s">
        <v>481</v>
      </c>
      <c r="R7" s="20" t="s">
        <v>481</v>
      </c>
      <c r="S7" s="18" t="s">
        <v>481</v>
      </c>
      <c r="T7" s="20" t="s">
        <v>481</v>
      </c>
      <c r="U7" s="18" t="s">
        <v>481</v>
      </c>
      <c r="V7" s="20" t="s">
        <v>481</v>
      </c>
      <c r="W7" s="18" t="n">
        <v>437.70935672</v>
      </c>
      <c r="X7" s="20" t="n">
        <v>6.78107125</v>
      </c>
    </row>
    <row r="8" spans="1:24">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row>
    <row r="9" spans="1:24">
      <c r="A9" s="15" t="s">
        <v>484</v>
      </c>
      <c r="B9" s="17" t="n">
        <v>5675</v>
      </c>
      <c r="C9" s="18">
        <f>(160.0/B9*100)</f>
        <v/>
      </c>
      <c r="D9" s="19" t="n">
        <v>5515</v>
      </c>
      <c r="E9" s="18" t="n">
        <v>508.05004972</v>
      </c>
      <c r="F9" s="20" t="n">
        <v>4.86298064</v>
      </c>
      <c r="G9" s="18" t="n">
        <v>562.27601722</v>
      </c>
      <c r="H9" s="20" t="n">
        <v>3.28945534</v>
      </c>
      <c r="I9" s="18" t="n">
        <v>578.23057354</v>
      </c>
      <c r="J9" s="20" t="n">
        <v>3.41294538</v>
      </c>
      <c r="K9" s="18" t="n">
        <v>584.80387566</v>
      </c>
      <c r="L9" s="20" t="n">
        <v>5.68455228</v>
      </c>
      <c r="M9" s="18" t="n">
        <v>495.23512871</v>
      </c>
      <c r="N9" s="20" t="n">
        <v>13.21118284</v>
      </c>
      <c r="O9" s="18" t="s">
        <v>481</v>
      </c>
      <c r="P9" s="20" t="s">
        <v>481</v>
      </c>
      <c r="Q9" s="18" t="s">
        <v>481</v>
      </c>
      <c r="R9" s="20" t="s">
        <v>481</v>
      </c>
      <c r="S9" s="18" t="n">
        <v>363.74174124</v>
      </c>
      <c r="T9" s="20" t="n">
        <v>33.3778787</v>
      </c>
      <c r="U9" s="18" t="s">
        <v>481</v>
      </c>
      <c r="V9" s="20" t="s">
        <v>481</v>
      </c>
      <c r="W9" s="18" t="n">
        <v>426.46819707</v>
      </c>
      <c r="X9" s="20" t="n">
        <v>8.43754216</v>
      </c>
    </row>
    <row r="10" spans="1:24">
      <c r="A10" s="15" t="s">
        <v>485</v>
      </c>
      <c r="B10" s="17" t="n">
        <v>13082</v>
      </c>
      <c r="C10" s="18">
        <f>(344.0/B10*100)</f>
        <v/>
      </c>
      <c r="D10" s="19" t="n">
        <v>12738</v>
      </c>
      <c r="E10" s="18" t="n">
        <v>505.60034999</v>
      </c>
      <c r="F10" s="20" t="n">
        <v>7.70068857</v>
      </c>
      <c r="G10" s="18" t="n">
        <v>540.71003148</v>
      </c>
      <c r="H10" s="20" t="n">
        <v>5.01903982</v>
      </c>
      <c r="I10" s="18" t="n">
        <v>545.76502054</v>
      </c>
      <c r="J10" s="20" t="n">
        <v>5.7379913</v>
      </c>
      <c r="K10" s="18" t="n">
        <v>558.78379718</v>
      </c>
      <c r="L10" s="20" t="n">
        <v>7.51953161</v>
      </c>
      <c r="M10" s="18" t="n">
        <v>497.98229564</v>
      </c>
      <c r="N10" s="20" t="n">
        <v>15.95129668</v>
      </c>
      <c r="O10" s="18" t="s">
        <v>481</v>
      </c>
      <c r="P10" s="20" t="s">
        <v>481</v>
      </c>
      <c r="Q10" s="18" t="s">
        <v>481</v>
      </c>
      <c r="R10" s="20" t="s">
        <v>481</v>
      </c>
      <c r="S10" s="18" t="s">
        <v>481</v>
      </c>
      <c r="T10" s="20" t="s">
        <v>481</v>
      </c>
      <c r="U10" s="18" t="s">
        <v>481</v>
      </c>
      <c r="V10" s="20" t="s">
        <v>481</v>
      </c>
      <c r="W10" s="18" t="n">
        <v>446.75992589</v>
      </c>
      <c r="X10" s="20" t="n">
        <v>16.58917838</v>
      </c>
    </row>
    <row r="11" spans="1:24">
      <c r="A11" s="15" t="s">
        <v>486</v>
      </c>
      <c r="B11" s="17" t="n">
        <v>7053</v>
      </c>
      <c r="C11" s="18">
        <f>(191.0/B11*100)</f>
        <v/>
      </c>
      <c r="D11" s="19" t="n">
        <v>6862</v>
      </c>
      <c r="E11" s="18" t="n">
        <v>420.85744256</v>
      </c>
      <c r="F11" s="20" t="n">
        <v>4.5416156</v>
      </c>
      <c r="G11" s="18" t="n">
        <v>441.49649641</v>
      </c>
      <c r="H11" s="20" t="n">
        <v>4.11268165</v>
      </c>
      <c r="I11" s="18" t="n">
        <v>445.70146724</v>
      </c>
      <c r="J11" s="20" t="n">
        <v>5.01769086</v>
      </c>
      <c r="K11" s="18" t="n">
        <v>457.60264338</v>
      </c>
      <c r="L11" s="20" t="n">
        <v>8.84081187</v>
      </c>
      <c r="M11" s="18" t="n">
        <v>418.64869897</v>
      </c>
      <c r="N11" s="20" t="n">
        <v>11.00400064</v>
      </c>
      <c r="O11" s="18" t="s">
        <v>481</v>
      </c>
      <c r="P11" s="20" t="s">
        <v>481</v>
      </c>
      <c r="Q11" s="18" t="s">
        <v>481</v>
      </c>
      <c r="R11" s="20" t="s">
        <v>481</v>
      </c>
      <c r="S11" s="18" t="s">
        <v>481</v>
      </c>
      <c r="T11" s="20" t="s">
        <v>481</v>
      </c>
      <c r="U11" s="18" t="s">
        <v>481</v>
      </c>
      <c r="V11" s="20" t="s">
        <v>481</v>
      </c>
      <c r="W11" s="18" t="n">
        <v>383.9592422</v>
      </c>
      <c r="X11" s="20" t="n">
        <v>8.982032780000001</v>
      </c>
    </row>
    <row r="12" spans="1:24">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row>
    <row r="13" spans="1:24">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row>
    <row r="14" spans="1:24">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row>
    <row r="15" spans="1:24">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row>
    <row r="16" spans="1:24">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row>
    <row r="17" spans="1:24">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row>
    <row r="18" spans="1:24">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row>
    <row r="19" spans="1:24">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row>
    <row r="20" spans="1:24">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row>
    <row r="21" spans="1:24">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row>
    <row r="22" spans="1:24">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row>
    <row r="23" spans="1:24">
      <c r="A23" s="15" t="s">
        <v>498</v>
      </c>
      <c r="B23" s="17" t="n">
        <v>11583</v>
      </c>
      <c r="C23" s="18">
        <f>(276.0/B23*100)</f>
        <v/>
      </c>
      <c r="D23" s="19" t="n">
        <v>11307</v>
      </c>
      <c r="E23" s="18" t="n">
        <v>459.03752844</v>
      </c>
      <c r="F23" s="20" t="n">
        <v>5.05677836</v>
      </c>
      <c r="G23" s="18" t="n">
        <v>485.00089175</v>
      </c>
      <c r="H23" s="20" t="n">
        <v>3.65173968</v>
      </c>
      <c r="I23" s="18" t="n">
        <v>497.45904385</v>
      </c>
      <c r="J23" s="20" t="n">
        <v>2.93971775</v>
      </c>
      <c r="K23" s="18" t="n">
        <v>512.86830562</v>
      </c>
      <c r="L23" s="20" t="n">
        <v>5.46631698</v>
      </c>
      <c r="M23" s="18" t="n">
        <v>477.70568476</v>
      </c>
      <c r="N23" s="20" t="n">
        <v>10.45324713</v>
      </c>
      <c r="O23" s="18" t="s">
        <v>481</v>
      </c>
      <c r="P23" s="20" t="s">
        <v>481</v>
      </c>
      <c r="Q23" s="18" t="s">
        <v>481</v>
      </c>
      <c r="R23" s="20" t="s">
        <v>481</v>
      </c>
      <c r="S23" s="18" t="s">
        <v>481</v>
      </c>
      <c r="T23" s="20" t="s">
        <v>481</v>
      </c>
      <c r="U23" s="18" t="s">
        <v>481</v>
      </c>
      <c r="V23" s="20" t="s">
        <v>481</v>
      </c>
      <c r="W23" s="18" t="n">
        <v>408.17151373</v>
      </c>
      <c r="X23" s="20" t="n">
        <v>11.67448628</v>
      </c>
    </row>
    <row r="24" spans="1:24">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row>
    <row r="25" spans="1:24">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row>
    <row r="26" spans="1:24">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row>
    <row r="27" spans="1:24">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row>
    <row r="28" spans="1:24">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row>
    <row r="29" spans="1:24">
      <c r="A29" s="15" t="s">
        <v>504</v>
      </c>
      <c r="B29" s="17" t="n">
        <v>5385</v>
      </c>
      <c r="C29" s="18">
        <f>(30.0/B29*100)</f>
        <v/>
      </c>
      <c r="D29" s="19" t="n">
        <v>5355</v>
      </c>
      <c r="E29" s="18" t="n">
        <v>481.56404172</v>
      </c>
      <c r="F29" s="20" t="n">
        <v>4.32533363</v>
      </c>
      <c r="G29" s="18" t="n">
        <v>527.17835991</v>
      </c>
      <c r="H29" s="20" t="n">
        <v>4.67797802</v>
      </c>
      <c r="I29" s="18" t="n">
        <v>550.18648583</v>
      </c>
      <c r="J29" s="20" t="n">
        <v>3.61701365</v>
      </c>
      <c r="K29" s="18" t="n">
        <v>574.44100098</v>
      </c>
      <c r="L29" s="20" t="n">
        <v>8.31560908</v>
      </c>
      <c r="M29" s="18" t="n">
        <v>451.97837012</v>
      </c>
      <c r="N29" s="20" t="n">
        <v>15.28040807</v>
      </c>
      <c r="O29" s="18" t="s">
        <v>481</v>
      </c>
      <c r="P29" s="20" t="s">
        <v>481</v>
      </c>
      <c r="Q29" s="18" t="s">
        <v>481</v>
      </c>
      <c r="R29" s="20" t="s">
        <v>481</v>
      </c>
      <c r="S29" s="18" t="n">
        <v>312.41250141</v>
      </c>
      <c r="T29" s="20" t="n">
        <v>62.61666854</v>
      </c>
      <c r="U29" s="18" t="s">
        <v>481</v>
      </c>
      <c r="V29" s="20" t="s">
        <v>481</v>
      </c>
      <c r="W29" s="18" t="n">
        <v>391.62303731</v>
      </c>
      <c r="X29" s="20" t="n">
        <v>10.29901813</v>
      </c>
    </row>
    <row r="30" spans="1:24">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row>
    <row r="31" spans="1:24">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row>
    <row r="32" spans="1:24">
      <c r="A32" s="15" t="s">
        <v>507</v>
      </c>
      <c r="B32" s="17" t="n">
        <v>4478</v>
      </c>
      <c r="C32" s="18">
        <f>(6.0/B32*100)</f>
        <v/>
      </c>
      <c r="D32" s="19" t="n">
        <v>4472</v>
      </c>
      <c r="E32" s="18" t="n">
        <v>476.04592745</v>
      </c>
      <c r="F32" s="20" t="n">
        <v>3.85328811</v>
      </c>
      <c r="G32" s="18" t="n">
        <v>490.21932611</v>
      </c>
      <c r="H32" s="20" t="n">
        <v>3.40753967</v>
      </c>
      <c r="I32" s="18" t="n">
        <v>500.73104126</v>
      </c>
      <c r="J32" s="20" t="n">
        <v>5.06804364</v>
      </c>
      <c r="K32" s="18" t="n">
        <v>503.41386809</v>
      </c>
      <c r="L32" s="20" t="n">
        <v>11.34384496</v>
      </c>
      <c r="M32" s="18" t="n">
        <v>479.20534125</v>
      </c>
      <c r="N32" s="20" t="n">
        <v>17.79802257</v>
      </c>
      <c r="O32" s="18" t="s">
        <v>481</v>
      </c>
      <c r="P32" s="20" t="s">
        <v>481</v>
      </c>
      <c r="Q32" s="18" t="s">
        <v>481</v>
      </c>
      <c r="R32" s="20" t="s">
        <v>481</v>
      </c>
      <c r="S32" s="18" t="s">
        <v>481</v>
      </c>
      <c r="T32" s="20" t="s">
        <v>481</v>
      </c>
      <c r="U32" s="18" t="s">
        <v>481</v>
      </c>
      <c r="V32" s="20" t="s">
        <v>481</v>
      </c>
      <c r="W32" s="18" t="n">
        <v>370.65600586</v>
      </c>
      <c r="X32" s="20" t="n">
        <v>17.04865209</v>
      </c>
    </row>
    <row r="33" spans="1:24">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row>
    <row r="34" spans="1:24">
      <c r="A34" s="15" t="s">
        <v>509</v>
      </c>
      <c r="B34" s="17" t="n">
        <v>6350</v>
      </c>
      <c r="C34" s="18">
        <f>(97.0/B34*100)</f>
        <v/>
      </c>
      <c r="D34" s="19" t="n">
        <v>6253</v>
      </c>
      <c r="E34" s="18" t="n">
        <v>424.65180689</v>
      </c>
      <c r="F34" s="20" t="n">
        <v>5.19641833</v>
      </c>
      <c r="G34" s="18" t="n">
        <v>467.41622252</v>
      </c>
      <c r="H34" s="20" t="n">
        <v>4.89093215</v>
      </c>
      <c r="I34" s="18" t="n">
        <v>473.98167063</v>
      </c>
      <c r="J34" s="20" t="n">
        <v>5.11150415</v>
      </c>
      <c r="K34" s="18" t="n">
        <v>484.7072975</v>
      </c>
      <c r="L34" s="20" t="n">
        <v>10.68726447</v>
      </c>
      <c r="M34" s="18" t="n">
        <v>405.96415359</v>
      </c>
      <c r="N34" s="20" t="n">
        <v>15.49766648</v>
      </c>
      <c r="O34" s="18" t="s">
        <v>481</v>
      </c>
      <c r="P34" s="20" t="s">
        <v>481</v>
      </c>
      <c r="Q34" s="18" t="s">
        <v>481</v>
      </c>
      <c r="R34" s="20" t="s">
        <v>481</v>
      </c>
      <c r="S34" s="18" t="n">
        <v>425.79595373</v>
      </c>
      <c r="T34" s="20" t="n">
        <v>68.66277131</v>
      </c>
      <c r="U34" s="18" t="s">
        <v>481</v>
      </c>
      <c r="V34" s="20" t="s">
        <v>481</v>
      </c>
      <c r="W34" s="18" t="n">
        <v>346.92845533</v>
      </c>
      <c r="X34" s="20" t="n">
        <v>11.44561225</v>
      </c>
    </row>
    <row r="35" spans="1:24">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row>
    <row r="36" spans="1:24">
      <c r="A36" s="15" t="s">
        <v>511</v>
      </c>
      <c r="B36" s="17" t="n">
        <v>6736</v>
      </c>
      <c r="C36" s="18">
        <f>(82.0/B36*100)</f>
        <v/>
      </c>
      <c r="D36" s="19" t="n">
        <v>6654</v>
      </c>
      <c r="E36" s="18" t="n">
        <v>447.88119725</v>
      </c>
      <c r="F36" s="20" t="n">
        <v>4.80991245</v>
      </c>
      <c r="G36" s="18" t="n">
        <v>472.97664811</v>
      </c>
      <c r="H36" s="20" t="n">
        <v>3.88262445</v>
      </c>
      <c r="I36" s="18" t="n">
        <v>481.69745463</v>
      </c>
      <c r="J36" s="20" t="n">
        <v>3.90439991</v>
      </c>
      <c r="K36" s="18" t="n">
        <v>492.22365897</v>
      </c>
      <c r="L36" s="20" t="n">
        <v>6.23213519</v>
      </c>
      <c r="M36" s="18" t="n">
        <v>422.98420735</v>
      </c>
      <c r="N36" s="20" t="n">
        <v>18.94279671</v>
      </c>
      <c r="O36" s="18" t="s">
        <v>481</v>
      </c>
      <c r="P36" s="20" t="s">
        <v>481</v>
      </c>
      <c r="Q36" s="18" t="s">
        <v>481</v>
      </c>
      <c r="R36" s="20" t="s">
        <v>481</v>
      </c>
      <c r="S36" s="18" t="s">
        <v>481</v>
      </c>
      <c r="T36" s="20" t="s">
        <v>481</v>
      </c>
      <c r="U36" s="18" t="s">
        <v>481</v>
      </c>
      <c r="V36" s="20" t="s">
        <v>481</v>
      </c>
      <c r="W36" s="18" t="n">
        <v>376.24046695</v>
      </c>
      <c r="X36" s="20" t="n">
        <v>10.99060347</v>
      </c>
    </row>
    <row r="37" spans="1:24">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row>
    <row r="38" spans="1:24">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row>
    <row r="39" spans="1:24">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row>
    <row r="40" spans="1:24">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row>
    <row r="41" spans="1:24">
      <c r="A41" s="15" t="s">
        <v>516</v>
      </c>
      <c r="B41" s="17" t="n">
        <v>5712</v>
      </c>
      <c r="C41" s="18">
        <f>(58.0/B41*100)</f>
        <v/>
      </c>
      <c r="D41" s="19" t="n">
        <v>5654</v>
      </c>
      <c r="E41" s="18" t="n">
        <v>467.21148347</v>
      </c>
      <c r="F41" s="20" t="n">
        <v>4.09613429</v>
      </c>
      <c r="G41" s="18" t="n">
        <v>503.40473687</v>
      </c>
      <c r="H41" s="20" t="n">
        <v>4.98684452</v>
      </c>
      <c r="I41" s="18" t="n">
        <v>499.09000746</v>
      </c>
      <c r="J41" s="20" t="n">
        <v>4.59992747</v>
      </c>
      <c r="K41" s="18" t="n">
        <v>522.60070701</v>
      </c>
      <c r="L41" s="20" t="n">
        <v>7.8313156</v>
      </c>
      <c r="M41" s="18" t="n">
        <v>468.5465908</v>
      </c>
      <c r="N41" s="20" t="n">
        <v>10.93596786</v>
      </c>
      <c r="O41" s="18" t="s">
        <v>481</v>
      </c>
      <c r="P41" s="20" t="s">
        <v>481</v>
      </c>
      <c r="Q41" s="18" t="s">
        <v>481</v>
      </c>
      <c r="R41" s="20" t="s">
        <v>481</v>
      </c>
      <c r="S41" s="18" t="n">
        <v>394.70031876</v>
      </c>
      <c r="T41" s="20" t="n">
        <v>62.09586627</v>
      </c>
      <c r="U41" s="18" t="s">
        <v>481</v>
      </c>
      <c r="V41" s="20" t="s">
        <v>481</v>
      </c>
      <c r="W41" s="18" t="n">
        <v>371.08925018</v>
      </c>
      <c r="X41" s="20" t="n">
        <v>13.46961674</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row>
    <row r="45" spans="1:24">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row>
    <row r="46" spans="1:24">
      <c r="A46" s="15" t="s">
        <v>521</v>
      </c>
      <c r="B46" s="17" t="n">
        <v>23141</v>
      </c>
      <c r="C46" s="18">
        <f>(2233.0/B46*100)</f>
        <v/>
      </c>
      <c r="D46" s="19" t="n">
        <v>20908</v>
      </c>
      <c r="E46" s="18" t="n">
        <v>373.81616426</v>
      </c>
      <c r="F46" s="20" t="n">
        <v>5.54732542</v>
      </c>
      <c r="G46" s="18" t="n">
        <v>404.51602107</v>
      </c>
      <c r="H46" s="20" t="n">
        <v>5.20038725</v>
      </c>
      <c r="I46" s="18" t="n">
        <v>426.82055486</v>
      </c>
      <c r="J46" s="20" t="n">
        <v>5.29310005</v>
      </c>
      <c r="K46" s="18" t="n">
        <v>432.59734985</v>
      </c>
      <c r="L46" s="20" t="n">
        <v>7.93202913</v>
      </c>
      <c r="M46" s="18" t="n">
        <v>358.1202183</v>
      </c>
      <c r="N46" s="20" t="n">
        <v>18.38860954</v>
      </c>
      <c r="O46" s="18" t="s">
        <v>481</v>
      </c>
      <c r="P46" s="20" t="s">
        <v>481</v>
      </c>
      <c r="Q46" s="18" t="s">
        <v>481</v>
      </c>
      <c r="R46" s="20" t="s">
        <v>481</v>
      </c>
      <c r="S46" s="18" t="s">
        <v>481</v>
      </c>
      <c r="T46" s="20" t="s">
        <v>481</v>
      </c>
      <c r="U46" s="18" t="s">
        <v>481</v>
      </c>
      <c r="V46" s="20" t="s">
        <v>481</v>
      </c>
      <c r="W46" s="18" t="n">
        <v>365.42463221</v>
      </c>
      <c r="X46" s="20" t="n">
        <v>5.10955547</v>
      </c>
    </row>
    <row r="47" spans="1:24">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row>
    <row r="48" spans="1:24">
      <c r="A48" s="15" t="s">
        <v>523</v>
      </c>
      <c r="B48" s="17" t="n">
        <v>9841</v>
      </c>
      <c r="C48" s="18">
        <f>(8.0/B48*100)</f>
        <v/>
      </c>
      <c r="D48" s="19" t="n">
        <v>9833</v>
      </c>
      <c r="E48" s="18" t="n">
        <v>518.83193641</v>
      </c>
      <c r="F48" s="20" t="n">
        <v>7.12876334</v>
      </c>
      <c r="G48" s="18" t="n">
        <v>560.9061416</v>
      </c>
      <c r="H48" s="20" t="n">
        <v>6.95879219</v>
      </c>
      <c r="I48" s="18" t="n">
        <v>567.1318776000001</v>
      </c>
      <c r="J48" s="20" t="n">
        <v>6.32666755</v>
      </c>
      <c r="K48" s="18" t="n">
        <v>605.48758775</v>
      </c>
      <c r="L48" s="20" t="n">
        <v>7.51320215</v>
      </c>
      <c r="M48" s="18" t="n">
        <v>531.04186572</v>
      </c>
      <c r="N48" s="20" t="n">
        <v>17.68972108</v>
      </c>
      <c r="O48" s="18" t="s">
        <v>481</v>
      </c>
      <c r="P48" s="20" t="s">
        <v>481</v>
      </c>
      <c r="Q48" s="18" t="s">
        <v>481</v>
      </c>
      <c r="R48" s="20" t="s">
        <v>481</v>
      </c>
      <c r="S48" s="18" t="s">
        <v>481</v>
      </c>
      <c r="T48" s="20" t="s">
        <v>481</v>
      </c>
      <c r="U48" s="18" t="s">
        <v>481</v>
      </c>
      <c r="V48" s="20" t="s">
        <v>481</v>
      </c>
      <c r="W48" s="18" t="n">
        <v>485.51092792</v>
      </c>
      <c r="X48" s="20" t="n">
        <v>50.10395002</v>
      </c>
    </row>
    <row r="49" spans="1:24">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row>
    <row r="50" spans="1:24">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row>
    <row r="51" spans="1:24">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row>
    <row r="52" spans="1:24">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row>
    <row r="53" spans="1:24">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row>
    <row r="54" spans="1:24">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row>
    <row r="55" spans="1:24">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row>
    <row r="56" spans="1:24">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row>
    <row r="57" spans="1:24">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row>
    <row r="58" spans="1:24">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row>
    <row r="59" spans="1:24">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row>
    <row r="60" spans="1:24">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row>
    <row r="61" spans="1:24">
      <c r="A61" s="15" t="s">
        <v>536</v>
      </c>
      <c r="B61" s="17" t="n">
        <v>6525</v>
      </c>
      <c r="C61" s="18">
        <f>(179.0/B61*100)</f>
        <v/>
      </c>
      <c r="D61" s="19" t="n">
        <v>6346</v>
      </c>
      <c r="E61" s="18" t="n">
        <v>429.3277758</v>
      </c>
      <c r="F61" s="20" t="n">
        <v>3.97199315</v>
      </c>
      <c r="G61" s="18" t="n">
        <v>464.7430317</v>
      </c>
      <c r="H61" s="20" t="n">
        <v>4.24985626</v>
      </c>
      <c r="I61" s="18" t="n">
        <v>471.64859047</v>
      </c>
      <c r="J61" s="20" t="n">
        <v>3.80473024</v>
      </c>
      <c r="K61" s="18" t="n">
        <v>452.08436084</v>
      </c>
      <c r="L61" s="20" t="n">
        <v>7.96888303</v>
      </c>
      <c r="M61" s="18" t="n">
        <v>416.54156922</v>
      </c>
      <c r="N61" s="20" t="n">
        <v>11.33751414</v>
      </c>
      <c r="O61" s="18" t="s">
        <v>481</v>
      </c>
      <c r="P61" s="20" t="s">
        <v>481</v>
      </c>
      <c r="Q61" s="18" t="s">
        <v>481</v>
      </c>
      <c r="R61" s="20" t="s">
        <v>481</v>
      </c>
      <c r="S61" s="18" t="s">
        <v>481</v>
      </c>
      <c r="T61" s="20" t="s">
        <v>481</v>
      </c>
      <c r="U61" s="18" t="s">
        <v>481</v>
      </c>
      <c r="V61" s="20" t="s">
        <v>481</v>
      </c>
      <c r="W61" s="18" t="n">
        <v>343.54328924</v>
      </c>
      <c r="X61" s="20" t="n">
        <v>11.31292753</v>
      </c>
    </row>
    <row r="62" spans="1:24">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row>
    <row r="63" spans="1:24">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row>
    <row r="64" spans="1:24">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row>
    <row r="65" spans="1:24">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row>
    <row r="66" spans="1:24">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row>
    <row r="67" spans="1:24">
      <c r="A67" s="15" t="s">
        <v>542</v>
      </c>
      <c r="B67" s="17" t="n">
        <v>6971</v>
      </c>
      <c r="C67" s="18">
        <f>(979.0/B67*100)</f>
        <v/>
      </c>
      <c r="D67" s="19" t="n">
        <v>5992</v>
      </c>
      <c r="E67" s="18" t="n">
        <v>384.70940868</v>
      </c>
      <c r="F67" s="20" t="n">
        <v>6.51779168</v>
      </c>
      <c r="G67" s="18" t="n">
        <v>412.54742696</v>
      </c>
      <c r="H67" s="20" t="n">
        <v>4.20415885</v>
      </c>
      <c r="I67" s="18" t="n">
        <v>429.96230517</v>
      </c>
      <c r="J67" s="20" t="n">
        <v>3.86576392</v>
      </c>
      <c r="K67" s="18" t="n">
        <v>434.52949846</v>
      </c>
      <c r="L67" s="20" t="n">
        <v>5.66067412</v>
      </c>
      <c r="M67" s="18" t="n">
        <v>373.57757307</v>
      </c>
      <c r="N67" s="20" t="n">
        <v>13.31398529</v>
      </c>
      <c r="O67" s="18" t="s">
        <v>481</v>
      </c>
      <c r="P67" s="20" t="s">
        <v>481</v>
      </c>
      <c r="Q67" s="18" t="s">
        <v>481</v>
      </c>
      <c r="R67" s="20" t="s">
        <v>481</v>
      </c>
      <c r="S67" s="18" t="s">
        <v>481</v>
      </c>
      <c r="T67" s="20" t="s">
        <v>481</v>
      </c>
      <c r="U67" s="18" t="s">
        <v>481</v>
      </c>
      <c r="V67" s="20" t="s">
        <v>481</v>
      </c>
      <c r="W67" s="18" t="n">
        <v>325.52483075</v>
      </c>
      <c r="X67" s="20" t="n">
        <v>9.98849877</v>
      </c>
    </row>
    <row r="68" spans="1:24">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row>
    <row r="69" spans="1:24">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row>
    <row r="70" spans="1:24">
      <c r="A70" s="15" t="s">
        <v>545</v>
      </c>
      <c r="B70" s="17" t="n">
        <v>6036</v>
      </c>
      <c r="C70" s="18">
        <f>(223.0/B70*100)</f>
        <v/>
      </c>
      <c r="D70" s="19" t="n">
        <v>5813</v>
      </c>
      <c r="E70" s="18" t="n">
        <v>496.35129524</v>
      </c>
      <c r="F70" s="20" t="n">
        <v>5.33952073</v>
      </c>
      <c r="G70" s="18" t="n">
        <v>514.94434998</v>
      </c>
      <c r="H70" s="20" t="n">
        <v>3.62358433</v>
      </c>
      <c r="I70" s="18" t="n">
        <v>528.85264121</v>
      </c>
      <c r="J70" s="20" t="n">
        <v>3.71964711</v>
      </c>
      <c r="K70" s="18" t="n">
        <v>533.73518898</v>
      </c>
      <c r="L70" s="20" t="n">
        <v>7.95558806</v>
      </c>
      <c r="M70" s="18" t="n">
        <v>507.24331383</v>
      </c>
      <c r="N70" s="20" t="n">
        <v>17.14250676</v>
      </c>
      <c r="O70" s="18" t="s">
        <v>481</v>
      </c>
      <c r="P70" s="20" t="s">
        <v>481</v>
      </c>
      <c r="Q70" s="18" t="s">
        <v>481</v>
      </c>
      <c r="R70" s="20" t="s">
        <v>481</v>
      </c>
      <c r="S70" s="18" t="s">
        <v>481</v>
      </c>
      <c r="T70" s="20" t="s">
        <v>481</v>
      </c>
      <c r="U70" s="18" t="s">
        <v>481</v>
      </c>
      <c r="V70" s="20" t="s">
        <v>481</v>
      </c>
      <c r="W70" s="18" t="n">
        <v>452.3318393</v>
      </c>
      <c r="X70" s="20" t="n">
        <v>11.61717144</v>
      </c>
    </row>
    <row r="71" spans="1:24">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row>
    <row r="72" spans="1:24">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row>
    <row r="73" spans="1:24">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row>
    <row r="74" spans="1:24">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row>
    <row r="75" spans="1:24">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row>
    <row r="76" spans="1:24">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row>
    <row r="77" spans="1:24">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row>
    <row r="78" spans="1:24">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row>
    <row customHeight="1" ht="25" r="79" spans="1:24">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row>
    <row r="80" spans="1:24">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row>
    <row r="81" spans="1:24">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row customHeight="1" ht="30" r="97" spans="1:24">
      <c r="A97" s="25" t="s">
        <v>571</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852</v>
      </c>
    </row>
    <row customHeight="1" ht="30" r="4" spans="1:24">
      <c r="A4" s="6" t="n"/>
      <c r="B4" s="7" t="s">
        <v>462</v>
      </c>
      <c r="C4" s="7" t="s">
        <v>463</v>
      </c>
      <c r="D4" s="8" t="s">
        <v>462</v>
      </c>
      <c r="E4" s="9" t="s">
        <v>847</v>
      </c>
      <c r="F4" s="10" t="n"/>
      <c r="G4" s="9" t="s">
        <v>848</v>
      </c>
      <c r="H4" s="10" t="n"/>
      <c r="I4" s="9" t="s">
        <v>849</v>
      </c>
      <c r="J4" s="10" t="n"/>
      <c r="K4" s="9" t="s">
        <v>850</v>
      </c>
      <c r="L4" s="10" t="n"/>
      <c r="M4" s="9" t="s">
        <v>851</v>
      </c>
      <c r="N4" s="10" t="n"/>
      <c r="O4" s="9" t="s">
        <v>585</v>
      </c>
      <c r="P4" s="10" t="n"/>
      <c r="Q4" s="9" t="s">
        <v>586</v>
      </c>
      <c r="R4" s="10" t="n"/>
      <c r="S4" s="9" t="s">
        <v>472</v>
      </c>
      <c r="T4" s="10" t="n"/>
      <c r="U4" s="9" t="s">
        <v>473</v>
      </c>
      <c r="V4" s="10" t="n"/>
      <c r="W4" s="9" t="s">
        <v>587</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476.75807257</v>
      </c>
      <c r="F7" s="20" t="n">
        <v>2.77741576</v>
      </c>
      <c r="G7" s="18" t="n">
        <v>508.92592572</v>
      </c>
      <c r="H7" s="20" t="n">
        <v>2.73946383</v>
      </c>
      <c r="I7" s="18" t="n">
        <v>515.46188008</v>
      </c>
      <c r="J7" s="20" t="n">
        <v>2.94339138</v>
      </c>
      <c r="K7" s="18" t="n">
        <v>560.35951368</v>
      </c>
      <c r="L7" s="20" t="n">
        <v>3.41803263</v>
      </c>
      <c r="M7" s="18" t="n">
        <v>455.42636141</v>
      </c>
      <c r="N7" s="20" t="n">
        <v>10.89806739</v>
      </c>
      <c r="O7" s="18" t="s">
        <v>481</v>
      </c>
      <c r="P7" s="20" t="s">
        <v>481</v>
      </c>
      <c r="Q7" s="18" t="s">
        <v>481</v>
      </c>
      <c r="R7" s="20" t="s">
        <v>481</v>
      </c>
      <c r="S7" s="18" t="s">
        <v>481</v>
      </c>
      <c r="T7" s="20" t="s">
        <v>481</v>
      </c>
      <c r="U7" s="18" t="s">
        <v>481</v>
      </c>
      <c r="V7" s="20" t="s">
        <v>481</v>
      </c>
      <c r="W7" s="18" t="n">
        <v>437.69018897</v>
      </c>
      <c r="X7" s="20" t="n">
        <v>6.47749586</v>
      </c>
    </row>
    <row r="8" spans="1:24">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row>
    <row r="9" spans="1:24">
      <c r="A9" s="15" t="s">
        <v>484</v>
      </c>
      <c r="B9" s="17" t="n">
        <v>5675</v>
      </c>
      <c r="C9" s="18">
        <f>(160.0/B9*100)</f>
        <v/>
      </c>
      <c r="D9" s="19" t="n">
        <v>5515</v>
      </c>
      <c r="E9" s="18" t="n">
        <v>514.99552642</v>
      </c>
      <c r="F9" s="20" t="n">
        <v>5.1506441</v>
      </c>
      <c r="G9" s="18" t="n">
        <v>555.81804889</v>
      </c>
      <c r="H9" s="20" t="n">
        <v>4.82938024</v>
      </c>
      <c r="I9" s="18" t="n">
        <v>564.86797842</v>
      </c>
      <c r="J9" s="20" t="n">
        <v>3.48211991</v>
      </c>
      <c r="K9" s="18" t="n">
        <v>579.55152977</v>
      </c>
      <c r="L9" s="20" t="n">
        <v>3.96910134</v>
      </c>
      <c r="M9" s="18" t="n">
        <v>483.07993468</v>
      </c>
      <c r="N9" s="20" t="n">
        <v>24.38216109</v>
      </c>
      <c r="O9" s="18" t="s">
        <v>481</v>
      </c>
      <c r="P9" s="20" t="s">
        <v>481</v>
      </c>
      <c r="Q9" s="18" t="s">
        <v>481</v>
      </c>
      <c r="R9" s="20" t="s">
        <v>481</v>
      </c>
      <c r="S9" s="18" t="n">
        <v>363.74174124</v>
      </c>
      <c r="T9" s="20" t="n">
        <v>33.3778787</v>
      </c>
      <c r="U9" s="18" t="s">
        <v>481</v>
      </c>
      <c r="V9" s="20" t="s">
        <v>481</v>
      </c>
      <c r="W9" s="18" t="n">
        <v>429.12545476</v>
      </c>
      <c r="X9" s="20" t="n">
        <v>8.761704719999999</v>
      </c>
    </row>
    <row r="10" spans="1:24">
      <c r="A10" s="15" t="s">
        <v>485</v>
      </c>
      <c r="B10" s="17" t="n">
        <v>13082</v>
      </c>
      <c r="C10" s="18">
        <f>(344.0/B10*100)</f>
        <v/>
      </c>
      <c r="D10" s="19" t="n">
        <v>12738</v>
      </c>
      <c r="E10" s="18" t="n">
        <v>504.50130641</v>
      </c>
      <c r="F10" s="20" t="n">
        <v>7.74543298</v>
      </c>
      <c r="G10" s="18" t="n">
        <v>535.9729167</v>
      </c>
      <c r="H10" s="20" t="n">
        <v>4.6042996</v>
      </c>
      <c r="I10" s="18" t="n">
        <v>536.6156117199999</v>
      </c>
      <c r="J10" s="20" t="n">
        <v>5.37766838</v>
      </c>
      <c r="K10" s="18" t="n">
        <v>574.56436948</v>
      </c>
      <c r="L10" s="20" t="n">
        <v>5.23064777</v>
      </c>
      <c r="M10" s="18" t="n">
        <v>515.69964184</v>
      </c>
      <c r="N10" s="20" t="n">
        <v>18.83440104</v>
      </c>
      <c r="O10" s="18" t="s">
        <v>481</v>
      </c>
      <c r="P10" s="20" t="s">
        <v>481</v>
      </c>
      <c r="Q10" s="18" t="s">
        <v>481</v>
      </c>
      <c r="R10" s="20" t="s">
        <v>481</v>
      </c>
      <c r="S10" s="18" t="s">
        <v>481</v>
      </c>
      <c r="T10" s="20" t="s">
        <v>481</v>
      </c>
      <c r="U10" s="18" t="s">
        <v>481</v>
      </c>
      <c r="V10" s="20" t="s">
        <v>481</v>
      </c>
      <c r="W10" s="18" t="n">
        <v>458.34614741</v>
      </c>
      <c r="X10" s="20" t="n">
        <v>15.30972939</v>
      </c>
    </row>
    <row r="11" spans="1:24">
      <c r="A11" s="15" t="s">
        <v>486</v>
      </c>
      <c r="B11" s="17" t="n">
        <v>7053</v>
      </c>
      <c r="C11" s="18">
        <f>(191.0/B11*100)</f>
        <v/>
      </c>
      <c r="D11" s="19" t="n">
        <v>6862</v>
      </c>
      <c r="E11" s="18" t="n">
        <v>438.09851164</v>
      </c>
      <c r="F11" s="20" t="n">
        <v>4.25890982</v>
      </c>
      <c r="G11" s="18" t="n">
        <v>433.91426648</v>
      </c>
      <c r="H11" s="20" t="n">
        <v>4.69309091</v>
      </c>
      <c r="I11" s="18" t="n">
        <v>436.3771257</v>
      </c>
      <c r="J11" s="20" t="n">
        <v>4.76042595</v>
      </c>
      <c r="K11" s="18" t="n">
        <v>455.71615165</v>
      </c>
      <c r="L11" s="20" t="n">
        <v>6.71267584</v>
      </c>
      <c r="M11" s="18" t="n">
        <v>381.55488041</v>
      </c>
      <c r="N11" s="20" t="n">
        <v>19.48002796</v>
      </c>
      <c r="O11" s="18" t="s">
        <v>481</v>
      </c>
      <c r="P11" s="20" t="s">
        <v>481</v>
      </c>
      <c r="Q11" s="18" t="s">
        <v>481</v>
      </c>
      <c r="R11" s="20" t="s">
        <v>481</v>
      </c>
      <c r="S11" s="18" t="s">
        <v>481</v>
      </c>
      <c r="T11" s="20" t="s">
        <v>481</v>
      </c>
      <c r="U11" s="18" t="s">
        <v>481</v>
      </c>
      <c r="V11" s="20" t="s">
        <v>481</v>
      </c>
      <c r="W11" s="18" t="n">
        <v>387.4879603</v>
      </c>
      <c r="X11" s="20" t="n">
        <v>8.847208</v>
      </c>
    </row>
    <row r="12" spans="1:24">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row>
    <row r="13" spans="1:24">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row>
    <row r="14" spans="1:24">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row>
    <row r="15" spans="1:24">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row>
    <row r="16" spans="1:24">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row>
    <row r="17" spans="1:24">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row>
    <row r="18" spans="1:24">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row>
    <row r="19" spans="1:24">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row>
    <row r="20" spans="1:24">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row>
    <row r="21" spans="1:24">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row>
    <row r="22" spans="1:24">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row>
    <row r="23" spans="1:24">
      <c r="A23" s="15" t="s">
        <v>498</v>
      </c>
      <c r="B23" s="17" t="n">
        <v>11583</v>
      </c>
      <c r="C23" s="18">
        <f>(276.0/B23*100)</f>
        <v/>
      </c>
      <c r="D23" s="19" t="n">
        <v>11307</v>
      </c>
      <c r="E23" s="18" t="n">
        <v>473.69220619</v>
      </c>
      <c r="F23" s="20" t="n">
        <v>4.72781988</v>
      </c>
      <c r="G23" s="18" t="n">
        <v>481.1783827</v>
      </c>
      <c r="H23" s="20" t="n">
        <v>3.76303118</v>
      </c>
      <c r="I23" s="18" t="n">
        <v>492.17633096</v>
      </c>
      <c r="J23" s="20" t="n">
        <v>3.42878772</v>
      </c>
      <c r="K23" s="18" t="n">
        <v>511.53659842</v>
      </c>
      <c r="L23" s="20" t="n">
        <v>5.57562033</v>
      </c>
      <c r="M23" s="18" t="n">
        <v>495.30595143</v>
      </c>
      <c r="N23" s="20" t="n">
        <v>13.01252635</v>
      </c>
      <c r="O23" s="18" t="s">
        <v>481</v>
      </c>
      <c r="P23" s="20" t="s">
        <v>481</v>
      </c>
      <c r="Q23" s="18" t="s">
        <v>481</v>
      </c>
      <c r="R23" s="20" t="s">
        <v>481</v>
      </c>
      <c r="S23" s="18" t="s">
        <v>481</v>
      </c>
      <c r="T23" s="20" t="s">
        <v>481</v>
      </c>
      <c r="U23" s="18" t="s">
        <v>481</v>
      </c>
      <c r="V23" s="20" t="s">
        <v>481</v>
      </c>
      <c r="W23" s="18" t="n">
        <v>420.74310427</v>
      </c>
      <c r="X23" s="20" t="n">
        <v>12.00669805</v>
      </c>
    </row>
    <row r="24" spans="1:24">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row>
    <row r="25" spans="1:24">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row>
    <row r="26" spans="1:24">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row>
    <row r="27" spans="1:24">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row>
    <row r="28" spans="1:24">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row>
    <row r="29" spans="1:24">
      <c r="A29" s="15" t="s">
        <v>504</v>
      </c>
      <c r="B29" s="17" t="n">
        <v>5385</v>
      </c>
      <c r="C29" s="18">
        <f>(30.0/B29*100)</f>
        <v/>
      </c>
      <c r="D29" s="19" t="n">
        <v>5355</v>
      </c>
      <c r="E29" s="18" t="n">
        <v>492.11037019</v>
      </c>
      <c r="F29" s="20" t="n">
        <v>5.10965641</v>
      </c>
      <c r="G29" s="18" t="n">
        <v>518.11816231</v>
      </c>
      <c r="H29" s="20" t="n">
        <v>3.95958163</v>
      </c>
      <c r="I29" s="18" t="n">
        <v>532.93282024</v>
      </c>
      <c r="J29" s="20" t="n">
        <v>4.30714792</v>
      </c>
      <c r="K29" s="18" t="n">
        <v>563.7069651</v>
      </c>
      <c r="L29" s="20" t="n">
        <v>7.74518478</v>
      </c>
      <c r="M29" s="18" t="n">
        <v>440.48610846</v>
      </c>
      <c r="N29" s="20" t="n">
        <v>32.39174127</v>
      </c>
      <c r="O29" s="18" t="s">
        <v>481</v>
      </c>
      <c r="P29" s="20" t="s">
        <v>481</v>
      </c>
      <c r="Q29" s="18" t="s">
        <v>481</v>
      </c>
      <c r="R29" s="20" t="s">
        <v>481</v>
      </c>
      <c r="S29" s="18" t="n">
        <v>312.41250141</v>
      </c>
      <c r="T29" s="20" t="n">
        <v>62.61666854</v>
      </c>
      <c r="U29" s="18" t="s">
        <v>481</v>
      </c>
      <c r="V29" s="20" t="s">
        <v>481</v>
      </c>
      <c r="W29" s="18" t="n">
        <v>402.68019817</v>
      </c>
      <c r="X29" s="20" t="n">
        <v>10.57380128</v>
      </c>
    </row>
    <row r="30" spans="1:24">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row>
    <row r="31" spans="1:24">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row>
    <row r="32" spans="1:24">
      <c r="A32" s="15" t="s">
        <v>507</v>
      </c>
      <c r="B32" s="17" t="n">
        <v>4478</v>
      </c>
      <c r="C32" s="18">
        <f>(6.0/B32*100)</f>
        <v/>
      </c>
      <c r="D32" s="19" t="n">
        <v>4472</v>
      </c>
      <c r="E32" s="18" t="n">
        <v>482.75969959</v>
      </c>
      <c r="F32" s="20" t="n">
        <v>4.06205908</v>
      </c>
      <c r="G32" s="18" t="n">
        <v>482.46367689</v>
      </c>
      <c r="H32" s="20" t="n">
        <v>4.11521439</v>
      </c>
      <c r="I32" s="18" t="n">
        <v>494.78797613</v>
      </c>
      <c r="J32" s="20" t="n">
        <v>4.2727654</v>
      </c>
      <c r="K32" s="18" t="n">
        <v>511.66018197</v>
      </c>
      <c r="L32" s="20" t="n">
        <v>7.03052356</v>
      </c>
      <c r="M32" s="18" t="n">
        <v>415.61738153</v>
      </c>
      <c r="N32" s="20" t="n">
        <v>27.62516984</v>
      </c>
      <c r="O32" s="18" t="s">
        <v>481</v>
      </c>
      <c r="P32" s="20" t="s">
        <v>481</v>
      </c>
      <c r="Q32" s="18" t="s">
        <v>481</v>
      </c>
      <c r="R32" s="20" t="s">
        <v>481</v>
      </c>
      <c r="S32" s="18" t="s">
        <v>481</v>
      </c>
      <c r="T32" s="20" t="s">
        <v>481</v>
      </c>
      <c r="U32" s="18" t="s">
        <v>481</v>
      </c>
      <c r="V32" s="20" t="s">
        <v>481</v>
      </c>
      <c r="W32" s="18" t="n">
        <v>388.54565632</v>
      </c>
      <c r="X32" s="20" t="n">
        <v>17.63211904</v>
      </c>
    </row>
    <row r="33" spans="1:24">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row>
    <row r="34" spans="1:24">
      <c r="A34" s="15" t="s">
        <v>509</v>
      </c>
      <c r="B34" s="17" t="n">
        <v>6350</v>
      </c>
      <c r="C34" s="18">
        <f>(97.0/B34*100)</f>
        <v/>
      </c>
      <c r="D34" s="19" t="n">
        <v>6253</v>
      </c>
      <c r="E34" s="18" t="n">
        <v>438.23251359</v>
      </c>
      <c r="F34" s="20" t="n">
        <v>5.00527142</v>
      </c>
      <c r="G34" s="18" t="n">
        <v>461.24664957</v>
      </c>
      <c r="H34" s="20" t="n">
        <v>5.00758304</v>
      </c>
      <c r="I34" s="18" t="n">
        <v>457.38206906</v>
      </c>
      <c r="J34" s="20" t="n">
        <v>4.95215207</v>
      </c>
      <c r="K34" s="18" t="n">
        <v>464.87226683</v>
      </c>
      <c r="L34" s="20" t="n">
        <v>8.402684450000001</v>
      </c>
      <c r="M34" s="18" t="n">
        <v>389.8690897</v>
      </c>
      <c r="N34" s="20" t="n">
        <v>26.54412541</v>
      </c>
      <c r="O34" s="18" t="s">
        <v>481</v>
      </c>
      <c r="P34" s="20" t="s">
        <v>481</v>
      </c>
      <c r="Q34" s="18" t="s">
        <v>481</v>
      </c>
      <c r="R34" s="20" t="s">
        <v>481</v>
      </c>
      <c r="S34" s="18" t="n">
        <v>425.79595373</v>
      </c>
      <c r="T34" s="20" t="n">
        <v>68.66277131</v>
      </c>
      <c r="U34" s="18" t="s">
        <v>481</v>
      </c>
      <c r="V34" s="20" t="s">
        <v>481</v>
      </c>
      <c r="W34" s="18" t="n">
        <v>349.53607413</v>
      </c>
      <c r="X34" s="20" t="n">
        <v>11.78472065</v>
      </c>
    </row>
    <row r="35" spans="1:24">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row>
    <row r="36" spans="1:24">
      <c r="A36" s="15" t="s">
        <v>511</v>
      </c>
      <c r="B36" s="17" t="n">
        <v>6736</v>
      </c>
      <c r="C36" s="18">
        <f>(82.0/B36*100)</f>
        <v/>
      </c>
      <c r="D36" s="19" t="n">
        <v>6654</v>
      </c>
      <c r="E36" s="18" t="n">
        <v>457.13651824</v>
      </c>
      <c r="F36" s="20" t="n">
        <v>4.41132578</v>
      </c>
      <c r="G36" s="18" t="n">
        <v>468.83427653</v>
      </c>
      <c r="H36" s="20" t="n">
        <v>4.21519253</v>
      </c>
      <c r="I36" s="18" t="n">
        <v>469.67924806</v>
      </c>
      <c r="J36" s="20" t="n">
        <v>4.34666727</v>
      </c>
      <c r="K36" s="18" t="n">
        <v>516.28080314</v>
      </c>
      <c r="L36" s="20" t="n">
        <v>5.35592366</v>
      </c>
      <c r="M36" s="18" t="n">
        <v>439.11852839</v>
      </c>
      <c r="N36" s="20" t="n">
        <v>17.87002528</v>
      </c>
      <c r="O36" s="18" t="s">
        <v>481</v>
      </c>
      <c r="P36" s="20" t="s">
        <v>481</v>
      </c>
      <c r="Q36" s="18" t="s">
        <v>481</v>
      </c>
      <c r="R36" s="20" t="s">
        <v>481</v>
      </c>
      <c r="S36" s="18" t="s">
        <v>481</v>
      </c>
      <c r="T36" s="20" t="s">
        <v>481</v>
      </c>
      <c r="U36" s="18" t="s">
        <v>481</v>
      </c>
      <c r="V36" s="20" t="s">
        <v>481</v>
      </c>
      <c r="W36" s="18" t="n">
        <v>380.14615961</v>
      </c>
      <c r="X36" s="20" t="n">
        <v>10.26770986</v>
      </c>
    </row>
    <row r="37" spans="1:24">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row>
    <row r="38" spans="1:24">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row>
    <row r="39" spans="1:24">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row>
    <row r="40" spans="1:24">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row>
    <row r="41" spans="1:24">
      <c r="A41" s="15" t="s">
        <v>516</v>
      </c>
      <c r="B41" s="17" t="n">
        <v>5712</v>
      </c>
      <c r="C41" s="18">
        <f>(58.0/B41*100)</f>
        <v/>
      </c>
      <c r="D41" s="19" t="n">
        <v>5654</v>
      </c>
      <c r="E41" s="18" t="n">
        <v>475.85424658</v>
      </c>
      <c r="F41" s="20" t="n">
        <v>4.157964</v>
      </c>
      <c r="G41" s="18" t="n">
        <v>501.09252848</v>
      </c>
      <c r="H41" s="20" t="n">
        <v>4.27807036</v>
      </c>
      <c r="I41" s="18" t="n">
        <v>490.79076693</v>
      </c>
      <c r="J41" s="20" t="n">
        <v>4.47139809</v>
      </c>
      <c r="K41" s="18" t="n">
        <v>522.83466133</v>
      </c>
      <c r="L41" s="20" t="n">
        <v>5.75271296</v>
      </c>
      <c r="M41" s="18" t="n">
        <v>408.26289089</v>
      </c>
      <c r="N41" s="20" t="n">
        <v>14.44649918</v>
      </c>
      <c r="O41" s="18" t="s">
        <v>481</v>
      </c>
      <c r="P41" s="20" t="s">
        <v>481</v>
      </c>
      <c r="Q41" s="18" t="s">
        <v>481</v>
      </c>
      <c r="R41" s="20" t="s">
        <v>481</v>
      </c>
      <c r="S41" s="18" t="n">
        <v>394.70031876</v>
      </c>
      <c r="T41" s="20" t="n">
        <v>62.09586627</v>
      </c>
      <c r="U41" s="18" t="s">
        <v>481</v>
      </c>
      <c r="V41" s="20" t="s">
        <v>481</v>
      </c>
      <c r="W41" s="18" t="n">
        <v>380.62804344</v>
      </c>
      <c r="X41" s="20" t="n">
        <v>11.78679957</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row>
    <row r="45" spans="1:24">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row>
    <row r="46" spans="1:24">
      <c r="A46" s="15" t="s">
        <v>521</v>
      </c>
      <c r="B46" s="17" t="n">
        <v>23141</v>
      </c>
      <c r="C46" s="18">
        <f>(2233.0/B46*100)</f>
        <v/>
      </c>
      <c r="D46" s="19" t="n">
        <v>20908</v>
      </c>
      <c r="E46" s="18" t="n">
        <v>392.52322329</v>
      </c>
      <c r="F46" s="20" t="n">
        <v>6.27516299</v>
      </c>
      <c r="G46" s="18" t="n">
        <v>404.97130186</v>
      </c>
      <c r="H46" s="20" t="n">
        <v>5.99235012</v>
      </c>
      <c r="I46" s="18" t="n">
        <v>411.36963963</v>
      </c>
      <c r="J46" s="20" t="n">
        <v>5.21158544</v>
      </c>
      <c r="K46" s="18" t="n">
        <v>441.50132876</v>
      </c>
      <c r="L46" s="20" t="n">
        <v>8.219343930000001</v>
      </c>
      <c r="M46" s="18" t="n">
        <v>372.58069831</v>
      </c>
      <c r="N46" s="20" t="n">
        <v>18.28611625</v>
      </c>
      <c r="O46" s="18" t="s">
        <v>481</v>
      </c>
      <c r="P46" s="20" t="s">
        <v>481</v>
      </c>
      <c r="Q46" s="18" t="s">
        <v>481</v>
      </c>
      <c r="R46" s="20" t="s">
        <v>481</v>
      </c>
      <c r="S46" s="18" t="s">
        <v>481</v>
      </c>
      <c r="T46" s="20" t="s">
        <v>481</v>
      </c>
      <c r="U46" s="18" t="s">
        <v>481</v>
      </c>
      <c r="V46" s="20" t="s">
        <v>481</v>
      </c>
      <c r="W46" s="18" t="n">
        <v>364.62402038</v>
      </c>
      <c r="X46" s="20" t="n">
        <v>5.10184047</v>
      </c>
    </row>
    <row r="47" spans="1:24">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row>
    <row r="48" spans="1:24">
      <c r="A48" s="15" t="s">
        <v>523</v>
      </c>
      <c r="B48" s="17" t="n">
        <v>9841</v>
      </c>
      <c r="C48" s="18">
        <f>(8.0/B48*100)</f>
        <v/>
      </c>
      <c r="D48" s="19" t="n">
        <v>9833</v>
      </c>
      <c r="E48" s="18" t="n">
        <v>564.93421129</v>
      </c>
      <c r="F48" s="20" t="n">
        <v>8.426643929999999</v>
      </c>
      <c r="G48" s="18" t="n">
        <v>585.6539764299999</v>
      </c>
      <c r="H48" s="20" t="n">
        <v>6.83071836</v>
      </c>
      <c r="I48" s="18" t="n">
        <v>553.67781031</v>
      </c>
      <c r="J48" s="20" t="n">
        <v>6.3490362</v>
      </c>
      <c r="K48" s="18" t="n">
        <v>577.70869676</v>
      </c>
      <c r="L48" s="20" t="n">
        <v>7.23488206</v>
      </c>
      <c r="M48" s="18" t="n">
        <v>542.0043611999999</v>
      </c>
      <c r="N48" s="20" t="n">
        <v>28.7077385</v>
      </c>
      <c r="O48" s="18" t="s">
        <v>481</v>
      </c>
      <c r="P48" s="20" t="s">
        <v>481</v>
      </c>
      <c r="Q48" s="18" t="s">
        <v>481</v>
      </c>
      <c r="R48" s="20" t="s">
        <v>481</v>
      </c>
      <c r="S48" s="18" t="s">
        <v>481</v>
      </c>
      <c r="T48" s="20" t="s">
        <v>481</v>
      </c>
      <c r="U48" s="18" t="s">
        <v>481</v>
      </c>
      <c r="V48" s="20" t="s">
        <v>481</v>
      </c>
      <c r="W48" s="18" t="n">
        <v>503.66926885</v>
      </c>
      <c r="X48" s="20" t="n">
        <v>35.58589868</v>
      </c>
    </row>
    <row r="49" spans="1:24">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row>
    <row r="50" spans="1:24">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row>
    <row r="51" spans="1:24">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row>
    <row r="52" spans="1:24">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row>
    <row r="53" spans="1:24">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row>
    <row r="54" spans="1:24">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row>
    <row r="55" spans="1:24">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row>
    <row r="56" spans="1:24">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row>
    <row r="57" spans="1:24">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row>
    <row r="58" spans="1:24">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row>
    <row r="59" spans="1:24">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row>
    <row r="60" spans="1:24">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row>
    <row r="61" spans="1:24">
      <c r="A61" s="15" t="s">
        <v>536</v>
      </c>
      <c r="B61" s="17" t="n">
        <v>6525</v>
      </c>
      <c r="C61" s="18">
        <f>(179.0/B61*100)</f>
        <v/>
      </c>
      <c r="D61" s="19" t="n">
        <v>6346</v>
      </c>
      <c r="E61" s="18" t="n">
        <v>443.49232407</v>
      </c>
      <c r="F61" s="20" t="n">
        <v>4.45994047</v>
      </c>
      <c r="G61" s="18" t="n">
        <v>455.85338992</v>
      </c>
      <c r="H61" s="20" t="n">
        <v>3.84532434</v>
      </c>
      <c r="I61" s="18" t="n">
        <v>457.38982454</v>
      </c>
      <c r="J61" s="20" t="n">
        <v>3.75530517</v>
      </c>
      <c r="K61" s="18" t="n">
        <v>467.18431192</v>
      </c>
      <c r="L61" s="20" t="n">
        <v>5.43412867</v>
      </c>
      <c r="M61" s="18" t="n">
        <v>381.14393131</v>
      </c>
      <c r="N61" s="20" t="n">
        <v>19.96780813</v>
      </c>
      <c r="O61" s="18" t="s">
        <v>481</v>
      </c>
      <c r="P61" s="20" t="s">
        <v>481</v>
      </c>
      <c r="Q61" s="18" t="s">
        <v>481</v>
      </c>
      <c r="R61" s="20" t="s">
        <v>481</v>
      </c>
      <c r="S61" s="18" t="s">
        <v>481</v>
      </c>
      <c r="T61" s="20" t="s">
        <v>481</v>
      </c>
      <c r="U61" s="18" t="s">
        <v>481</v>
      </c>
      <c r="V61" s="20" t="s">
        <v>481</v>
      </c>
      <c r="W61" s="18" t="n">
        <v>351.1211122</v>
      </c>
      <c r="X61" s="20" t="n">
        <v>11.20588781</v>
      </c>
    </row>
    <row r="62" spans="1:24">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row>
    <row r="63" spans="1:24">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row>
    <row r="64" spans="1:24">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row>
    <row r="65" spans="1:24">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row>
    <row r="66" spans="1:24">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row>
    <row r="67" spans="1:24">
      <c r="A67" s="15" t="s">
        <v>542</v>
      </c>
      <c r="B67" s="17" t="n">
        <v>6971</v>
      </c>
      <c r="C67" s="18">
        <f>(979.0/B67*100)</f>
        <v/>
      </c>
      <c r="D67" s="19" t="n">
        <v>5992</v>
      </c>
      <c r="E67" s="18" t="n">
        <v>408.85282103</v>
      </c>
      <c r="F67" s="20" t="n">
        <v>7.72608821</v>
      </c>
      <c r="G67" s="18" t="n">
        <v>417.97893872</v>
      </c>
      <c r="H67" s="20" t="n">
        <v>4.48988846</v>
      </c>
      <c r="I67" s="18" t="n">
        <v>420.55348482</v>
      </c>
      <c r="J67" s="20" t="n">
        <v>3.70485508</v>
      </c>
      <c r="K67" s="18" t="n">
        <v>435.53296423</v>
      </c>
      <c r="L67" s="20" t="n">
        <v>5.72920747</v>
      </c>
      <c r="M67" s="18" t="n">
        <v>364.06293982</v>
      </c>
      <c r="N67" s="20" t="n">
        <v>14.32546606</v>
      </c>
      <c r="O67" s="18" t="s">
        <v>481</v>
      </c>
      <c r="P67" s="20" t="s">
        <v>481</v>
      </c>
      <c r="Q67" s="18" t="s">
        <v>481</v>
      </c>
      <c r="R67" s="20" t="s">
        <v>481</v>
      </c>
      <c r="S67" s="18" t="s">
        <v>481</v>
      </c>
      <c r="T67" s="20" t="s">
        <v>481</v>
      </c>
      <c r="U67" s="18" t="s">
        <v>481</v>
      </c>
      <c r="V67" s="20" t="s">
        <v>481</v>
      </c>
      <c r="W67" s="18" t="n">
        <v>334.92491997</v>
      </c>
      <c r="X67" s="20" t="n">
        <v>8.688953720000001</v>
      </c>
    </row>
    <row r="68" spans="1:24">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row>
    <row r="69" spans="1:24">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row>
    <row r="70" spans="1:24">
      <c r="A70" s="15" t="s">
        <v>545</v>
      </c>
      <c r="B70" s="17" t="n">
        <v>6036</v>
      </c>
      <c r="C70" s="18">
        <f>(223.0/B70*100)</f>
        <v/>
      </c>
      <c r="D70" s="19" t="n">
        <v>5813</v>
      </c>
      <c r="E70" s="18" t="n">
        <v>501.66081348</v>
      </c>
      <c r="F70" s="20" t="n">
        <v>5.29690528</v>
      </c>
      <c r="G70" s="18" t="n">
        <v>505.29341292</v>
      </c>
      <c r="H70" s="20" t="n">
        <v>4.0603961</v>
      </c>
      <c r="I70" s="18" t="n">
        <v>529.30155795</v>
      </c>
      <c r="J70" s="20" t="n">
        <v>4.39786125</v>
      </c>
      <c r="K70" s="18" t="n">
        <v>541.32065849</v>
      </c>
      <c r="L70" s="20" t="n">
        <v>6.86503781</v>
      </c>
      <c r="M70" s="18" t="n">
        <v>529.21435754</v>
      </c>
      <c r="N70" s="20" t="n">
        <v>14.70939326</v>
      </c>
      <c r="O70" s="18" t="s">
        <v>481</v>
      </c>
      <c r="P70" s="20" t="s">
        <v>481</v>
      </c>
      <c r="Q70" s="18" t="s">
        <v>481</v>
      </c>
      <c r="R70" s="20" t="s">
        <v>481</v>
      </c>
      <c r="S70" s="18" t="s">
        <v>481</v>
      </c>
      <c r="T70" s="20" t="s">
        <v>481</v>
      </c>
      <c r="U70" s="18" t="s">
        <v>481</v>
      </c>
      <c r="V70" s="20" t="s">
        <v>481</v>
      </c>
      <c r="W70" s="18" t="n">
        <v>452.97594223</v>
      </c>
      <c r="X70" s="20" t="n">
        <v>10.51408367</v>
      </c>
    </row>
    <row r="71" spans="1:24">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row>
    <row r="72" spans="1:24">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row>
    <row r="73" spans="1:24">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row>
    <row r="74" spans="1:24">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row>
    <row r="75" spans="1:24">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row>
    <row r="76" spans="1:24">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row>
    <row r="77" spans="1:24">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row>
    <row r="78" spans="1:24">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row>
    <row customHeight="1" ht="25" r="79" spans="1:24">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row>
    <row r="80" spans="1:24">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row>
    <row r="81" spans="1:24">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row customHeight="1" ht="30" r="97" spans="1:24">
      <c r="A97" s="25" t="s">
        <v>571</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853</v>
      </c>
    </row>
    <row customHeight="1" ht="30" r="4" spans="1:24">
      <c r="A4" s="6" t="n"/>
      <c r="B4" s="7" t="s">
        <v>462</v>
      </c>
      <c r="C4" s="7" t="s">
        <v>463</v>
      </c>
      <c r="D4" s="8" t="s">
        <v>462</v>
      </c>
      <c r="E4" s="9" t="s">
        <v>847</v>
      </c>
      <c r="F4" s="10" t="n"/>
      <c r="G4" s="9" t="s">
        <v>848</v>
      </c>
      <c r="H4" s="10" t="n"/>
      <c r="I4" s="9" t="s">
        <v>849</v>
      </c>
      <c r="J4" s="10" t="n"/>
      <c r="K4" s="9" t="s">
        <v>850</v>
      </c>
      <c r="L4" s="10" t="n"/>
      <c r="M4" s="9" t="s">
        <v>851</v>
      </c>
      <c r="N4" s="10" t="n"/>
      <c r="O4" s="9" t="s">
        <v>585</v>
      </c>
      <c r="P4" s="10" t="n"/>
      <c r="Q4" s="9" t="s">
        <v>586</v>
      </c>
      <c r="R4" s="10" t="n"/>
      <c r="S4" s="9" t="s">
        <v>472</v>
      </c>
      <c r="T4" s="10" t="n"/>
      <c r="U4" s="9" t="s">
        <v>473</v>
      </c>
      <c r="V4" s="10" t="n"/>
      <c r="W4" s="9" t="s">
        <v>587</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469.28053616</v>
      </c>
      <c r="F7" s="20" t="n">
        <v>2.74262694</v>
      </c>
      <c r="G7" s="18" t="n">
        <v>507.53060253</v>
      </c>
      <c r="H7" s="20" t="n">
        <v>2.93969578</v>
      </c>
      <c r="I7" s="18" t="n">
        <v>517.38856151</v>
      </c>
      <c r="J7" s="20" t="n">
        <v>2.66271658</v>
      </c>
      <c r="K7" s="18" t="n">
        <v>554.59629468</v>
      </c>
      <c r="L7" s="20" t="n">
        <v>3.08841091</v>
      </c>
      <c r="M7" s="18" t="n">
        <v>470.39130678</v>
      </c>
      <c r="N7" s="20" t="n">
        <v>9.937611130000001</v>
      </c>
      <c r="O7" s="18" t="s">
        <v>481</v>
      </c>
      <c r="P7" s="20" t="s">
        <v>481</v>
      </c>
      <c r="Q7" s="18" t="s">
        <v>481</v>
      </c>
      <c r="R7" s="20" t="s">
        <v>481</v>
      </c>
      <c r="S7" s="18" t="s">
        <v>481</v>
      </c>
      <c r="T7" s="20" t="s">
        <v>481</v>
      </c>
      <c r="U7" s="18" t="s">
        <v>481</v>
      </c>
      <c r="V7" s="20" t="s">
        <v>481</v>
      </c>
      <c r="W7" s="18" t="n">
        <v>439.51521994</v>
      </c>
      <c r="X7" s="20" t="n">
        <v>6.05338653</v>
      </c>
    </row>
    <row r="8" spans="1:24">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row>
    <row r="9" spans="1:24">
      <c r="A9" s="15" t="s">
        <v>484</v>
      </c>
      <c r="B9" s="17" t="n">
        <v>5675</v>
      </c>
      <c r="C9" s="18">
        <f>(160.0/B9*100)</f>
        <v/>
      </c>
      <c r="D9" s="19" t="n">
        <v>5515</v>
      </c>
      <c r="E9" s="18" t="n">
        <v>515.23166085</v>
      </c>
      <c r="F9" s="20" t="n">
        <v>5.16205242</v>
      </c>
      <c r="G9" s="18" t="n">
        <v>555.3625809500001</v>
      </c>
      <c r="H9" s="20" t="n">
        <v>4.1559964</v>
      </c>
      <c r="I9" s="18" t="n">
        <v>569.29025474</v>
      </c>
      <c r="J9" s="20" t="n">
        <v>3.50299145</v>
      </c>
      <c r="K9" s="18" t="n">
        <v>582.35540127</v>
      </c>
      <c r="L9" s="20" t="n">
        <v>4.14494816</v>
      </c>
      <c r="M9" s="18" t="n">
        <v>493.07351788</v>
      </c>
      <c r="N9" s="20" t="n">
        <v>18.51239057</v>
      </c>
      <c r="O9" s="18" t="s">
        <v>481</v>
      </c>
      <c r="P9" s="20" t="s">
        <v>481</v>
      </c>
      <c r="Q9" s="18" t="s">
        <v>481</v>
      </c>
      <c r="R9" s="20" t="s">
        <v>481</v>
      </c>
      <c r="S9" s="18" t="n">
        <v>363.74174124</v>
      </c>
      <c r="T9" s="20" t="n">
        <v>33.3778787</v>
      </c>
      <c r="U9" s="18" t="s">
        <v>481</v>
      </c>
      <c r="V9" s="20" t="s">
        <v>481</v>
      </c>
      <c r="W9" s="18" t="n">
        <v>434.21895289</v>
      </c>
      <c r="X9" s="20" t="n">
        <v>8.380650810000001</v>
      </c>
    </row>
    <row r="10" spans="1:24">
      <c r="A10" s="15" t="s">
        <v>485</v>
      </c>
      <c r="B10" s="17" t="n">
        <v>13082</v>
      </c>
      <c r="C10" s="18">
        <f>(344.0/B10*100)</f>
        <v/>
      </c>
      <c r="D10" s="19" t="n">
        <v>12738</v>
      </c>
      <c r="E10" s="18" t="n">
        <v>501.3853142</v>
      </c>
      <c r="F10" s="20" t="n">
        <v>7.74728519</v>
      </c>
      <c r="G10" s="18" t="n">
        <v>526.69650956</v>
      </c>
      <c r="H10" s="20" t="n">
        <v>5.2924372</v>
      </c>
      <c r="I10" s="18" t="n">
        <v>537.38066502</v>
      </c>
      <c r="J10" s="20" t="n">
        <v>6.61872874</v>
      </c>
      <c r="K10" s="18" t="n">
        <v>569.92163795</v>
      </c>
      <c r="L10" s="20" t="n">
        <v>5.45421718</v>
      </c>
      <c r="M10" s="18" t="n">
        <v>540.04815601</v>
      </c>
      <c r="N10" s="20" t="n">
        <v>15.94651133</v>
      </c>
      <c r="O10" s="18" t="s">
        <v>481</v>
      </c>
      <c r="P10" s="20" t="s">
        <v>481</v>
      </c>
      <c r="Q10" s="18" t="s">
        <v>481</v>
      </c>
      <c r="R10" s="20" t="s">
        <v>481</v>
      </c>
      <c r="S10" s="18" t="s">
        <v>481</v>
      </c>
      <c r="T10" s="20" t="s">
        <v>481</v>
      </c>
      <c r="U10" s="18" t="s">
        <v>481</v>
      </c>
      <c r="V10" s="20" t="s">
        <v>481</v>
      </c>
      <c r="W10" s="18" t="n">
        <v>453.90839319</v>
      </c>
      <c r="X10" s="20" t="n">
        <v>14.66408619</v>
      </c>
    </row>
    <row r="11" spans="1:24">
      <c r="A11" s="15" t="s">
        <v>486</v>
      </c>
      <c r="B11" s="17" t="n">
        <v>7053</v>
      </c>
      <c r="C11" s="18">
        <f>(191.0/B11*100)</f>
        <v/>
      </c>
      <c r="D11" s="19" t="n">
        <v>6862</v>
      </c>
      <c r="E11" s="18" t="n">
        <v>430.65097029</v>
      </c>
      <c r="F11" s="20" t="n">
        <v>4.24641015</v>
      </c>
      <c r="G11" s="18" t="n">
        <v>433.7080686</v>
      </c>
      <c r="H11" s="20" t="n">
        <v>4.92860007</v>
      </c>
      <c r="I11" s="18" t="n">
        <v>440.65910816</v>
      </c>
      <c r="J11" s="20" t="n">
        <v>4.60512198</v>
      </c>
      <c r="K11" s="18" t="n">
        <v>460.99072625</v>
      </c>
      <c r="L11" s="20" t="n">
        <v>6.89526898</v>
      </c>
      <c r="M11" s="18" t="n">
        <v>396.46967337</v>
      </c>
      <c r="N11" s="20" t="n">
        <v>15.64206223</v>
      </c>
      <c r="O11" s="18" t="s">
        <v>481</v>
      </c>
      <c r="P11" s="20" t="s">
        <v>481</v>
      </c>
      <c r="Q11" s="18" t="s">
        <v>481</v>
      </c>
      <c r="R11" s="20" t="s">
        <v>481</v>
      </c>
      <c r="S11" s="18" t="s">
        <v>481</v>
      </c>
      <c r="T11" s="20" t="s">
        <v>481</v>
      </c>
      <c r="U11" s="18" t="s">
        <v>481</v>
      </c>
      <c r="V11" s="20" t="s">
        <v>481</v>
      </c>
      <c r="W11" s="18" t="n">
        <v>385.43746361</v>
      </c>
      <c r="X11" s="20" t="n">
        <v>8.649686389999999</v>
      </c>
    </row>
    <row r="12" spans="1:24">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row>
    <row r="13" spans="1:24">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row>
    <row r="14" spans="1:24">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row>
    <row r="15" spans="1:24">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row>
    <row r="16" spans="1:24">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row>
    <row r="17" spans="1:24">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row>
    <row r="18" spans="1:24">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row>
    <row r="19" spans="1:24">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row>
    <row r="20" spans="1:24">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row>
    <row r="21" spans="1:24">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row>
    <row r="22" spans="1:24">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row>
    <row r="23" spans="1:24">
      <c r="A23" s="15" t="s">
        <v>498</v>
      </c>
      <c r="B23" s="17" t="n">
        <v>11583</v>
      </c>
      <c r="C23" s="18">
        <f>(276.0/B23*100)</f>
        <v/>
      </c>
      <c r="D23" s="19" t="n">
        <v>11307</v>
      </c>
      <c r="E23" s="18" t="n">
        <v>464.62672051</v>
      </c>
      <c r="F23" s="20" t="n">
        <v>5.72867219</v>
      </c>
      <c r="G23" s="18" t="n">
        <v>482.61559962</v>
      </c>
      <c r="H23" s="20" t="n">
        <v>4.28206614</v>
      </c>
      <c r="I23" s="18" t="n">
        <v>490.78013723</v>
      </c>
      <c r="J23" s="20" t="n">
        <v>2.99549504</v>
      </c>
      <c r="K23" s="18" t="n">
        <v>510.08212222</v>
      </c>
      <c r="L23" s="20" t="n">
        <v>5.41700603</v>
      </c>
      <c r="M23" s="18" t="n">
        <v>487.3227412</v>
      </c>
      <c r="N23" s="20" t="n">
        <v>15.06142787</v>
      </c>
      <c r="O23" s="18" t="s">
        <v>481</v>
      </c>
      <c r="P23" s="20" t="s">
        <v>481</v>
      </c>
      <c r="Q23" s="18" t="s">
        <v>481</v>
      </c>
      <c r="R23" s="20" t="s">
        <v>481</v>
      </c>
      <c r="S23" s="18" t="s">
        <v>481</v>
      </c>
      <c r="T23" s="20" t="s">
        <v>481</v>
      </c>
      <c r="U23" s="18" t="s">
        <v>481</v>
      </c>
      <c r="V23" s="20" t="s">
        <v>481</v>
      </c>
      <c r="W23" s="18" t="n">
        <v>418.64300358</v>
      </c>
      <c r="X23" s="20" t="n">
        <v>11.16657518</v>
      </c>
    </row>
    <row r="24" spans="1:24">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row>
    <row r="25" spans="1:24">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row>
    <row r="26" spans="1:24">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row>
    <row r="27" spans="1:24">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row>
    <row r="28" spans="1:24">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row>
    <row r="29" spans="1:24">
      <c r="A29" s="15" t="s">
        <v>504</v>
      </c>
      <c r="B29" s="17" t="n">
        <v>5385</v>
      </c>
      <c r="C29" s="18">
        <f>(30.0/B29*100)</f>
        <v/>
      </c>
      <c r="D29" s="19" t="n">
        <v>5355</v>
      </c>
      <c r="E29" s="18" t="n">
        <v>488.82292138</v>
      </c>
      <c r="F29" s="20" t="n">
        <v>4.80339662</v>
      </c>
      <c r="G29" s="18" t="n">
        <v>517.4412008</v>
      </c>
      <c r="H29" s="20" t="n">
        <v>4.21015066</v>
      </c>
      <c r="I29" s="18" t="n">
        <v>537.90433927</v>
      </c>
      <c r="J29" s="20" t="n">
        <v>3.86870604</v>
      </c>
      <c r="K29" s="18" t="n">
        <v>573.7366312</v>
      </c>
      <c r="L29" s="20" t="n">
        <v>7.88383636</v>
      </c>
      <c r="M29" s="18" t="n">
        <v>436.83573927</v>
      </c>
      <c r="N29" s="20" t="n">
        <v>25.93910004</v>
      </c>
      <c r="O29" s="18" t="s">
        <v>481</v>
      </c>
      <c r="P29" s="20" t="s">
        <v>481</v>
      </c>
      <c r="Q29" s="18" t="s">
        <v>481</v>
      </c>
      <c r="R29" s="20" t="s">
        <v>481</v>
      </c>
      <c r="S29" s="18" t="n">
        <v>312.41250141</v>
      </c>
      <c r="T29" s="20" t="n">
        <v>62.61666854</v>
      </c>
      <c r="U29" s="18" t="s">
        <v>481</v>
      </c>
      <c r="V29" s="20" t="s">
        <v>481</v>
      </c>
      <c r="W29" s="18" t="n">
        <v>412.72564934</v>
      </c>
      <c r="X29" s="20" t="n">
        <v>9.86895225</v>
      </c>
    </row>
    <row r="30" spans="1:24">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row>
    <row r="31" spans="1:24">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row>
    <row r="32" spans="1:24">
      <c r="A32" s="15" t="s">
        <v>507</v>
      </c>
      <c r="B32" s="17" t="n">
        <v>4478</v>
      </c>
      <c r="C32" s="18">
        <f>(6.0/B32*100)</f>
        <v/>
      </c>
      <c r="D32" s="19" t="n">
        <v>4472</v>
      </c>
      <c r="E32" s="18" t="n">
        <v>478.69365288</v>
      </c>
      <c r="F32" s="20" t="n">
        <v>4.04252828</v>
      </c>
      <c r="G32" s="18" t="n">
        <v>484.36076212</v>
      </c>
      <c r="H32" s="20" t="n">
        <v>3.60951582</v>
      </c>
      <c r="I32" s="18" t="n">
        <v>491.45284503</v>
      </c>
      <c r="J32" s="20" t="n">
        <v>4.1954332</v>
      </c>
      <c r="K32" s="18" t="n">
        <v>522.9378582000001</v>
      </c>
      <c r="L32" s="20" t="n">
        <v>7.08187326</v>
      </c>
      <c r="M32" s="18" t="n">
        <v>454.36725082</v>
      </c>
      <c r="N32" s="20" t="n">
        <v>25.0952245</v>
      </c>
      <c r="O32" s="18" t="s">
        <v>481</v>
      </c>
      <c r="P32" s="20" t="s">
        <v>481</v>
      </c>
      <c r="Q32" s="18" t="s">
        <v>481</v>
      </c>
      <c r="R32" s="20" t="s">
        <v>481</v>
      </c>
      <c r="S32" s="18" t="s">
        <v>481</v>
      </c>
      <c r="T32" s="20" t="s">
        <v>481</v>
      </c>
      <c r="U32" s="18" t="s">
        <v>481</v>
      </c>
      <c r="V32" s="20" t="s">
        <v>481</v>
      </c>
      <c r="W32" s="18" t="n">
        <v>393.14509628</v>
      </c>
      <c r="X32" s="20" t="n">
        <v>14.47750874</v>
      </c>
    </row>
    <row r="33" spans="1:24">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row>
    <row r="34" spans="1:24">
      <c r="A34" s="15" t="s">
        <v>509</v>
      </c>
      <c r="B34" s="17" t="n">
        <v>6350</v>
      </c>
      <c r="C34" s="18">
        <f>(97.0/B34*100)</f>
        <v/>
      </c>
      <c r="D34" s="19" t="n">
        <v>6253</v>
      </c>
      <c r="E34" s="18" t="n">
        <v>433.89810655</v>
      </c>
      <c r="F34" s="20" t="n">
        <v>4.92580946</v>
      </c>
      <c r="G34" s="18" t="n">
        <v>464.28201258</v>
      </c>
      <c r="H34" s="20" t="n">
        <v>4.98911306</v>
      </c>
      <c r="I34" s="18" t="n">
        <v>457.97297082</v>
      </c>
      <c r="J34" s="20" t="n">
        <v>4.77495291</v>
      </c>
      <c r="K34" s="18" t="n">
        <v>474.63857837</v>
      </c>
      <c r="L34" s="20" t="n">
        <v>9.797063400000001</v>
      </c>
      <c r="M34" s="18" t="n">
        <v>391.02406557</v>
      </c>
      <c r="N34" s="20" t="n">
        <v>22.61097483</v>
      </c>
      <c r="O34" s="18" t="s">
        <v>481</v>
      </c>
      <c r="P34" s="20" t="s">
        <v>481</v>
      </c>
      <c r="Q34" s="18" t="s">
        <v>481</v>
      </c>
      <c r="R34" s="20" t="s">
        <v>481</v>
      </c>
      <c r="S34" s="18" t="n">
        <v>425.79595373</v>
      </c>
      <c r="T34" s="20" t="n">
        <v>68.66277131</v>
      </c>
      <c r="U34" s="18" t="s">
        <v>481</v>
      </c>
      <c r="V34" s="20" t="s">
        <v>481</v>
      </c>
      <c r="W34" s="18" t="n">
        <v>351.00940165</v>
      </c>
      <c r="X34" s="20" t="n">
        <v>10.7377975</v>
      </c>
    </row>
    <row r="35" spans="1:24">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row>
    <row r="36" spans="1:24">
      <c r="A36" s="15" t="s">
        <v>511</v>
      </c>
      <c r="B36" s="17" t="n">
        <v>6736</v>
      </c>
      <c r="C36" s="18">
        <f>(82.0/B36*100)</f>
        <v/>
      </c>
      <c r="D36" s="19" t="n">
        <v>6654</v>
      </c>
      <c r="E36" s="18" t="n">
        <v>451.49292706</v>
      </c>
      <c r="F36" s="20" t="n">
        <v>4.62707853</v>
      </c>
      <c r="G36" s="18" t="n">
        <v>470.75127357</v>
      </c>
      <c r="H36" s="20" t="n">
        <v>4.1135672</v>
      </c>
      <c r="I36" s="18" t="n">
        <v>472.20921964</v>
      </c>
      <c r="J36" s="20" t="n">
        <v>4.02008759</v>
      </c>
      <c r="K36" s="18" t="n">
        <v>507.88906047</v>
      </c>
      <c r="L36" s="20" t="n">
        <v>4.6393688</v>
      </c>
      <c r="M36" s="18" t="n">
        <v>466.43752713</v>
      </c>
      <c r="N36" s="20" t="n">
        <v>14.75287039</v>
      </c>
      <c r="O36" s="18" t="s">
        <v>481</v>
      </c>
      <c r="P36" s="20" t="s">
        <v>481</v>
      </c>
      <c r="Q36" s="18" t="s">
        <v>481</v>
      </c>
      <c r="R36" s="20" t="s">
        <v>481</v>
      </c>
      <c r="S36" s="18" t="s">
        <v>481</v>
      </c>
      <c r="T36" s="20" t="s">
        <v>481</v>
      </c>
      <c r="U36" s="18" t="s">
        <v>481</v>
      </c>
      <c r="V36" s="20" t="s">
        <v>481</v>
      </c>
      <c r="W36" s="18" t="n">
        <v>387.67736731</v>
      </c>
      <c r="X36" s="20" t="n">
        <v>10.16320288</v>
      </c>
    </row>
    <row r="37" spans="1:24">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row>
    <row r="38" spans="1:24">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row>
    <row r="39" spans="1:24">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row>
    <row r="40" spans="1:24">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row>
    <row r="41" spans="1:24">
      <c r="A41" s="15" t="s">
        <v>516</v>
      </c>
      <c r="B41" s="17" t="n">
        <v>5712</v>
      </c>
      <c r="C41" s="18">
        <f>(58.0/B41*100)</f>
        <v/>
      </c>
      <c r="D41" s="19" t="n">
        <v>5654</v>
      </c>
      <c r="E41" s="18" t="n">
        <v>471.96193114</v>
      </c>
      <c r="F41" s="20" t="n">
        <v>4.22319304</v>
      </c>
      <c r="G41" s="18" t="n">
        <v>497.85049407</v>
      </c>
      <c r="H41" s="20" t="n">
        <v>4.75316287</v>
      </c>
      <c r="I41" s="18" t="n">
        <v>493.48661738</v>
      </c>
      <c r="J41" s="20" t="n">
        <v>4.16295602</v>
      </c>
      <c r="K41" s="18" t="n">
        <v>521.6003241</v>
      </c>
      <c r="L41" s="20" t="n">
        <v>5.96026748</v>
      </c>
      <c r="M41" s="18" t="n">
        <v>424.79847695</v>
      </c>
      <c r="N41" s="20" t="n">
        <v>15.46848801</v>
      </c>
      <c r="O41" s="18" t="s">
        <v>481</v>
      </c>
      <c r="P41" s="20" t="s">
        <v>481</v>
      </c>
      <c r="Q41" s="18" t="s">
        <v>481</v>
      </c>
      <c r="R41" s="20" t="s">
        <v>481</v>
      </c>
      <c r="S41" s="18" t="n">
        <v>394.70031876</v>
      </c>
      <c r="T41" s="20" t="n">
        <v>62.09586627</v>
      </c>
      <c r="U41" s="18" t="s">
        <v>481</v>
      </c>
      <c r="V41" s="20" t="s">
        <v>481</v>
      </c>
      <c r="W41" s="18" t="n">
        <v>384.16023652</v>
      </c>
      <c r="X41" s="20" t="n">
        <v>12.10941059</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row>
    <row r="45" spans="1:24">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row>
    <row r="46" spans="1:24">
      <c r="A46" s="15" t="s">
        <v>521</v>
      </c>
      <c r="B46" s="17" t="n">
        <v>23141</v>
      </c>
      <c r="C46" s="18">
        <f>(2233.0/B46*100)</f>
        <v/>
      </c>
      <c r="D46" s="19" t="n">
        <v>20908</v>
      </c>
      <c r="E46" s="18" t="n">
        <v>390.89210624</v>
      </c>
      <c r="F46" s="20" t="n">
        <v>6.26191287</v>
      </c>
      <c r="G46" s="18" t="n">
        <v>404.95717204</v>
      </c>
      <c r="H46" s="20" t="n">
        <v>6.05697693</v>
      </c>
      <c r="I46" s="18" t="n">
        <v>413.3730287</v>
      </c>
      <c r="J46" s="20" t="n">
        <v>5.01482384</v>
      </c>
      <c r="K46" s="18" t="n">
        <v>434.49272059</v>
      </c>
      <c r="L46" s="20" t="n">
        <v>7.62940188</v>
      </c>
      <c r="M46" s="18" t="n">
        <v>355.27417726</v>
      </c>
      <c r="N46" s="20" t="n">
        <v>21.43650585</v>
      </c>
      <c r="O46" s="18" t="s">
        <v>481</v>
      </c>
      <c r="P46" s="20" t="s">
        <v>481</v>
      </c>
      <c r="Q46" s="18" t="s">
        <v>481</v>
      </c>
      <c r="R46" s="20" t="s">
        <v>481</v>
      </c>
      <c r="S46" s="18" t="s">
        <v>481</v>
      </c>
      <c r="T46" s="20" t="s">
        <v>481</v>
      </c>
      <c r="U46" s="18" t="s">
        <v>481</v>
      </c>
      <c r="V46" s="20" t="s">
        <v>481</v>
      </c>
      <c r="W46" s="18" t="n">
        <v>364.72885204</v>
      </c>
      <c r="X46" s="20" t="n">
        <v>5.13308165</v>
      </c>
    </row>
    <row r="47" spans="1:24">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row>
    <row r="48" spans="1:24">
      <c r="A48" s="15" t="s">
        <v>523</v>
      </c>
      <c r="B48" s="17" t="n">
        <v>9841</v>
      </c>
      <c r="C48" s="18">
        <f>(8.0/B48*100)</f>
        <v/>
      </c>
      <c r="D48" s="19" t="n">
        <v>9833</v>
      </c>
      <c r="E48" s="18" t="n">
        <v>540.61688395</v>
      </c>
      <c r="F48" s="20" t="n">
        <v>8.55939888</v>
      </c>
      <c r="G48" s="18" t="n">
        <v>564.26635586</v>
      </c>
      <c r="H48" s="20" t="n">
        <v>6.88410099</v>
      </c>
      <c r="I48" s="18" t="n">
        <v>562.27544684</v>
      </c>
      <c r="J48" s="20" t="n">
        <v>6.06814007</v>
      </c>
      <c r="K48" s="18" t="n">
        <v>603.7970783</v>
      </c>
      <c r="L48" s="20" t="n">
        <v>8.917880589999999</v>
      </c>
      <c r="M48" s="18" t="n">
        <v>491.14812881</v>
      </c>
      <c r="N48" s="20" t="n">
        <v>13.42837089</v>
      </c>
      <c r="O48" s="18" t="s">
        <v>481</v>
      </c>
      <c r="P48" s="20" t="s">
        <v>481</v>
      </c>
      <c r="Q48" s="18" t="s">
        <v>481</v>
      </c>
      <c r="R48" s="20" t="s">
        <v>481</v>
      </c>
      <c r="S48" s="18" t="s">
        <v>481</v>
      </c>
      <c r="T48" s="20" t="s">
        <v>481</v>
      </c>
      <c r="U48" s="18" t="s">
        <v>481</v>
      </c>
      <c r="V48" s="20" t="s">
        <v>481</v>
      </c>
      <c r="W48" s="18" t="n">
        <v>502.65874873</v>
      </c>
      <c r="X48" s="20" t="n">
        <v>28.73865641</v>
      </c>
    </row>
    <row r="49" spans="1:24">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row>
    <row r="50" spans="1:24">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row>
    <row r="51" spans="1:24">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row>
    <row r="52" spans="1:24">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row>
    <row r="53" spans="1:24">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row>
    <row r="54" spans="1:24">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row>
    <row r="55" spans="1:24">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row>
    <row r="56" spans="1:24">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row>
    <row r="57" spans="1:24">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row>
    <row r="58" spans="1:24">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row>
    <row r="59" spans="1:24">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row>
    <row r="60" spans="1:24">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row>
    <row r="61" spans="1:24">
      <c r="A61" s="15" t="s">
        <v>536</v>
      </c>
      <c r="B61" s="17" t="n">
        <v>6525</v>
      </c>
      <c r="C61" s="18">
        <f>(179.0/B61*100)</f>
        <v/>
      </c>
      <c r="D61" s="19" t="n">
        <v>6346</v>
      </c>
      <c r="E61" s="18" t="n">
        <v>442.47213492</v>
      </c>
      <c r="F61" s="20" t="n">
        <v>4.57830789</v>
      </c>
      <c r="G61" s="18" t="n">
        <v>457.19350805</v>
      </c>
      <c r="H61" s="20" t="n">
        <v>3.87623626</v>
      </c>
      <c r="I61" s="18" t="n">
        <v>454.99740652</v>
      </c>
      <c r="J61" s="20" t="n">
        <v>3.89043846</v>
      </c>
      <c r="K61" s="18" t="n">
        <v>467.19451367</v>
      </c>
      <c r="L61" s="20" t="n">
        <v>5.62690182</v>
      </c>
      <c r="M61" s="18" t="n">
        <v>402.38633725</v>
      </c>
      <c r="N61" s="20" t="n">
        <v>18.31497896</v>
      </c>
      <c r="O61" s="18" t="s">
        <v>481</v>
      </c>
      <c r="P61" s="20" t="s">
        <v>481</v>
      </c>
      <c r="Q61" s="18" t="s">
        <v>481</v>
      </c>
      <c r="R61" s="20" t="s">
        <v>481</v>
      </c>
      <c r="S61" s="18" t="s">
        <v>481</v>
      </c>
      <c r="T61" s="20" t="s">
        <v>481</v>
      </c>
      <c r="U61" s="18" t="s">
        <v>481</v>
      </c>
      <c r="V61" s="20" t="s">
        <v>481</v>
      </c>
      <c r="W61" s="18" t="n">
        <v>357.92995661</v>
      </c>
      <c r="X61" s="20" t="n">
        <v>10.80172284</v>
      </c>
    </row>
    <row r="62" spans="1:24">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row>
    <row r="63" spans="1:24">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row>
    <row r="64" spans="1:24">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row>
    <row r="65" spans="1:24">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row>
    <row r="66" spans="1:24">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row>
    <row r="67" spans="1:24">
      <c r="A67" s="15" t="s">
        <v>542</v>
      </c>
      <c r="B67" s="17" t="n">
        <v>6971</v>
      </c>
      <c r="C67" s="18">
        <f>(979.0/B67*100)</f>
        <v/>
      </c>
      <c r="D67" s="19" t="n">
        <v>5992</v>
      </c>
      <c r="E67" s="18" t="n">
        <v>407.77065666</v>
      </c>
      <c r="F67" s="20" t="n">
        <v>8.26655521</v>
      </c>
      <c r="G67" s="18" t="n">
        <v>418.73767524</v>
      </c>
      <c r="H67" s="20" t="n">
        <v>4.45594007</v>
      </c>
      <c r="I67" s="18" t="n">
        <v>418.01650698</v>
      </c>
      <c r="J67" s="20" t="n">
        <v>3.89420498</v>
      </c>
      <c r="K67" s="18" t="n">
        <v>436.99810502</v>
      </c>
      <c r="L67" s="20" t="n">
        <v>5.17470462</v>
      </c>
      <c r="M67" s="18" t="n">
        <v>378.77428749</v>
      </c>
      <c r="N67" s="20" t="n">
        <v>12.31429604</v>
      </c>
      <c r="O67" s="18" t="s">
        <v>481</v>
      </c>
      <c r="P67" s="20" t="s">
        <v>481</v>
      </c>
      <c r="Q67" s="18" t="s">
        <v>481</v>
      </c>
      <c r="R67" s="20" t="s">
        <v>481</v>
      </c>
      <c r="S67" s="18" t="s">
        <v>481</v>
      </c>
      <c r="T67" s="20" t="s">
        <v>481</v>
      </c>
      <c r="U67" s="18" t="s">
        <v>481</v>
      </c>
      <c r="V67" s="20" t="s">
        <v>481</v>
      </c>
      <c r="W67" s="18" t="n">
        <v>340.64804035</v>
      </c>
      <c r="X67" s="20" t="n">
        <v>9.470482430000001</v>
      </c>
    </row>
    <row r="68" spans="1:24">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row>
    <row r="69" spans="1:24">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row>
    <row r="70" spans="1:24">
      <c r="A70" s="15" t="s">
        <v>545</v>
      </c>
      <c r="B70" s="17" t="n">
        <v>6036</v>
      </c>
      <c r="C70" s="18">
        <f>(223.0/B70*100)</f>
        <v/>
      </c>
      <c r="D70" s="19" t="n">
        <v>5813</v>
      </c>
      <c r="E70" s="18" t="n">
        <v>495.88570818</v>
      </c>
      <c r="F70" s="20" t="n">
        <v>5.15817198</v>
      </c>
      <c r="G70" s="18" t="n">
        <v>507.06217161</v>
      </c>
      <c r="H70" s="20" t="n">
        <v>3.66597061</v>
      </c>
      <c r="I70" s="18" t="n">
        <v>527.7531506</v>
      </c>
      <c r="J70" s="20" t="n">
        <v>4.06888217</v>
      </c>
      <c r="K70" s="18" t="n">
        <v>541.63698102</v>
      </c>
      <c r="L70" s="20" t="n">
        <v>6.62366079</v>
      </c>
      <c r="M70" s="18" t="n">
        <v>533.44408299</v>
      </c>
      <c r="N70" s="20" t="n">
        <v>17.08393326</v>
      </c>
      <c r="O70" s="18" t="s">
        <v>481</v>
      </c>
      <c r="P70" s="20" t="s">
        <v>481</v>
      </c>
      <c r="Q70" s="18" t="s">
        <v>481</v>
      </c>
      <c r="R70" s="20" t="s">
        <v>481</v>
      </c>
      <c r="S70" s="18" t="s">
        <v>481</v>
      </c>
      <c r="T70" s="20" t="s">
        <v>481</v>
      </c>
      <c r="U70" s="18" t="s">
        <v>481</v>
      </c>
      <c r="V70" s="20" t="s">
        <v>481</v>
      </c>
      <c r="W70" s="18" t="n">
        <v>458.6140496</v>
      </c>
      <c r="X70" s="20" t="n">
        <v>10.12047348</v>
      </c>
    </row>
    <row r="71" spans="1:24">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row>
    <row r="72" spans="1:24">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row>
    <row r="73" spans="1:24">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row>
    <row r="74" spans="1:24">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row>
    <row r="75" spans="1:24">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row>
    <row r="76" spans="1:24">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row>
    <row r="77" spans="1:24">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row>
    <row r="78" spans="1:24">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row>
    <row customHeight="1" ht="25" r="79" spans="1:24">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row>
    <row r="80" spans="1:24">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row>
    <row r="81" spans="1:24">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row customHeight="1" ht="30" r="97" spans="1:24">
      <c r="A97" s="25" t="s">
        <v>571</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854</v>
      </c>
    </row>
    <row customHeight="1" ht="30" r="4" spans="1:24">
      <c r="A4" s="6" t="n"/>
      <c r="B4" s="7" t="s">
        <v>462</v>
      </c>
      <c r="C4" s="7" t="s">
        <v>463</v>
      </c>
      <c r="D4" s="8" t="s">
        <v>462</v>
      </c>
      <c r="E4" s="9" t="s">
        <v>847</v>
      </c>
      <c r="F4" s="10" t="n"/>
      <c r="G4" s="9" t="s">
        <v>848</v>
      </c>
      <c r="H4" s="10" t="n"/>
      <c r="I4" s="9" t="s">
        <v>849</v>
      </c>
      <c r="J4" s="10" t="n"/>
      <c r="K4" s="9" t="s">
        <v>850</v>
      </c>
      <c r="L4" s="10" t="n"/>
      <c r="M4" s="9" t="s">
        <v>851</v>
      </c>
      <c r="N4" s="10" t="n"/>
      <c r="O4" s="9" t="s">
        <v>585</v>
      </c>
      <c r="P4" s="10" t="n"/>
      <c r="Q4" s="9" t="s">
        <v>586</v>
      </c>
      <c r="R4" s="10" t="n"/>
      <c r="S4" s="9" t="s">
        <v>472</v>
      </c>
      <c r="T4" s="10" t="n"/>
      <c r="U4" s="9" t="s">
        <v>473</v>
      </c>
      <c r="V4" s="10" t="n"/>
      <c r="W4" s="9" t="s">
        <v>587</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453.57661419</v>
      </c>
      <c r="F7" s="20" t="n">
        <v>3.28948857</v>
      </c>
      <c r="G7" s="18" t="n">
        <v>495.29767366</v>
      </c>
      <c r="H7" s="20" t="n">
        <v>3.50707413</v>
      </c>
      <c r="I7" s="18" t="n">
        <v>513.6560048600001</v>
      </c>
      <c r="J7" s="20" t="n">
        <v>2.43981015</v>
      </c>
      <c r="K7" s="18" t="n">
        <v>542.68638249</v>
      </c>
      <c r="L7" s="20" t="n">
        <v>2.51905668</v>
      </c>
      <c r="M7" s="18" t="n">
        <v>488.60367317</v>
      </c>
      <c r="N7" s="20" t="n">
        <v>8.289841320000001</v>
      </c>
      <c r="O7" s="18" t="s">
        <v>481</v>
      </c>
      <c r="P7" s="20" t="s">
        <v>481</v>
      </c>
      <c r="Q7" s="18" t="s">
        <v>481</v>
      </c>
      <c r="R7" s="20" t="s">
        <v>481</v>
      </c>
      <c r="S7" s="18" t="s">
        <v>481</v>
      </c>
      <c r="T7" s="20" t="s">
        <v>481</v>
      </c>
      <c r="U7" s="18" t="s">
        <v>481</v>
      </c>
      <c r="V7" s="20" t="s">
        <v>481</v>
      </c>
      <c r="W7" s="18" t="n">
        <v>439.29039502</v>
      </c>
      <c r="X7" s="20" t="n">
        <v>6.63574301</v>
      </c>
    </row>
    <row r="8" spans="1:24">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row>
    <row r="9" spans="1:24">
      <c r="A9" s="15" t="s">
        <v>484</v>
      </c>
      <c r="B9" s="17" t="n">
        <v>5675</v>
      </c>
      <c r="C9" s="18">
        <f>(160.0/B9*100)</f>
        <v/>
      </c>
      <c r="D9" s="19" t="n">
        <v>5515</v>
      </c>
      <c r="E9" s="18" t="n">
        <v>497.93804994</v>
      </c>
      <c r="F9" s="20" t="n">
        <v>5.1181816</v>
      </c>
      <c r="G9" s="18" t="n">
        <v>534.62019876</v>
      </c>
      <c r="H9" s="20" t="n">
        <v>5.11884739</v>
      </c>
      <c r="I9" s="18" t="n">
        <v>562.81237486</v>
      </c>
      <c r="J9" s="20" t="n">
        <v>4.06964905</v>
      </c>
      <c r="K9" s="18" t="n">
        <v>585.31871084</v>
      </c>
      <c r="L9" s="20" t="n">
        <v>3.42629409</v>
      </c>
      <c r="M9" s="18" t="n">
        <v>525.29056686</v>
      </c>
      <c r="N9" s="20" t="n">
        <v>14.02764141</v>
      </c>
      <c r="O9" s="18" t="s">
        <v>481</v>
      </c>
      <c r="P9" s="20" t="s">
        <v>481</v>
      </c>
      <c r="Q9" s="18" t="s">
        <v>481</v>
      </c>
      <c r="R9" s="20" t="s">
        <v>481</v>
      </c>
      <c r="S9" s="18" t="n">
        <v>363.74174124</v>
      </c>
      <c r="T9" s="20" t="n">
        <v>33.3778787</v>
      </c>
      <c r="U9" s="18" t="s">
        <v>481</v>
      </c>
      <c r="V9" s="20" t="s">
        <v>481</v>
      </c>
      <c r="W9" s="18" t="n">
        <v>433.82818269</v>
      </c>
      <c r="X9" s="20" t="n">
        <v>8.556163959999999</v>
      </c>
    </row>
    <row r="10" spans="1:24">
      <c r="A10" s="15" t="s">
        <v>485</v>
      </c>
      <c r="B10" s="17" t="n">
        <v>13082</v>
      </c>
      <c r="C10" s="18">
        <f>(344.0/B10*100)</f>
        <v/>
      </c>
      <c r="D10" s="19" t="n">
        <v>12738</v>
      </c>
      <c r="E10" s="18" t="n">
        <v>494.2057531</v>
      </c>
      <c r="F10" s="20" t="n">
        <v>8.54626375</v>
      </c>
      <c r="G10" s="18" t="n">
        <v>523.52201596</v>
      </c>
      <c r="H10" s="20" t="n">
        <v>5.47899311</v>
      </c>
      <c r="I10" s="18" t="n">
        <v>533.35704375</v>
      </c>
      <c r="J10" s="20" t="n">
        <v>6.17732624</v>
      </c>
      <c r="K10" s="18" t="n">
        <v>566.64197537</v>
      </c>
      <c r="L10" s="20" t="n">
        <v>5.18192624</v>
      </c>
      <c r="M10" s="18" t="n">
        <v>526.42261347</v>
      </c>
      <c r="N10" s="20" t="n">
        <v>12.02305356</v>
      </c>
      <c r="O10" s="18" t="s">
        <v>481</v>
      </c>
      <c r="P10" s="20" t="s">
        <v>481</v>
      </c>
      <c r="Q10" s="18" t="s">
        <v>481</v>
      </c>
      <c r="R10" s="20" t="s">
        <v>481</v>
      </c>
      <c r="S10" s="18" t="s">
        <v>481</v>
      </c>
      <c r="T10" s="20" t="s">
        <v>481</v>
      </c>
      <c r="U10" s="18" t="s">
        <v>481</v>
      </c>
      <c r="V10" s="20" t="s">
        <v>481</v>
      </c>
      <c r="W10" s="18" t="n">
        <v>452.99431444</v>
      </c>
      <c r="X10" s="20" t="n">
        <v>14.65996869</v>
      </c>
    </row>
    <row r="11" spans="1:24">
      <c r="A11" s="15" t="s">
        <v>486</v>
      </c>
      <c r="B11" s="17" t="n">
        <v>7053</v>
      </c>
      <c r="C11" s="18">
        <f>(191.0/B11*100)</f>
        <v/>
      </c>
      <c r="D11" s="19" t="n">
        <v>6862</v>
      </c>
      <c r="E11" s="18" t="n">
        <v>412.52220509</v>
      </c>
      <c r="F11" s="20" t="n">
        <v>5.92238377</v>
      </c>
      <c r="G11" s="18" t="n">
        <v>420.19560919</v>
      </c>
      <c r="H11" s="20" t="n">
        <v>5.08470919</v>
      </c>
      <c r="I11" s="18" t="n">
        <v>433.17229728</v>
      </c>
      <c r="J11" s="20" t="n">
        <v>4.69829318</v>
      </c>
      <c r="K11" s="18" t="n">
        <v>462.63303365</v>
      </c>
      <c r="L11" s="20" t="n">
        <v>4.87612024</v>
      </c>
      <c r="M11" s="18" t="n">
        <v>435.69442106</v>
      </c>
      <c r="N11" s="20" t="n">
        <v>12.63110062</v>
      </c>
      <c r="O11" s="18" t="s">
        <v>481</v>
      </c>
      <c r="P11" s="20" t="s">
        <v>481</v>
      </c>
      <c r="Q11" s="18" t="s">
        <v>481</v>
      </c>
      <c r="R11" s="20" t="s">
        <v>481</v>
      </c>
      <c r="S11" s="18" t="s">
        <v>481</v>
      </c>
      <c r="T11" s="20" t="s">
        <v>481</v>
      </c>
      <c r="U11" s="18" t="s">
        <v>481</v>
      </c>
      <c r="V11" s="20" t="s">
        <v>481</v>
      </c>
      <c r="W11" s="18" t="n">
        <v>383.1242234</v>
      </c>
      <c r="X11" s="20" t="n">
        <v>8.47377363</v>
      </c>
    </row>
    <row r="12" spans="1:24">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row>
    <row r="13" spans="1:24">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row>
    <row r="14" spans="1:24">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row>
    <row r="15" spans="1:24">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row>
    <row r="16" spans="1:24">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row>
    <row r="17" spans="1:24">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row>
    <row r="18" spans="1:24">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row>
    <row r="19" spans="1:24">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row>
    <row r="20" spans="1:24">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row>
    <row r="21" spans="1:24">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row>
    <row r="22" spans="1:24">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row>
    <row r="23" spans="1:24">
      <c r="A23" s="15" t="s">
        <v>498</v>
      </c>
      <c r="B23" s="17" t="n">
        <v>11583</v>
      </c>
      <c r="C23" s="18">
        <f>(276.0/B23*100)</f>
        <v/>
      </c>
      <c r="D23" s="19" t="n">
        <v>11307</v>
      </c>
      <c r="E23" s="18" t="n">
        <v>450.70975259</v>
      </c>
      <c r="F23" s="20" t="n">
        <v>7.08036157</v>
      </c>
      <c r="G23" s="18" t="n">
        <v>470.70675402</v>
      </c>
      <c r="H23" s="20" t="n">
        <v>5.38426477</v>
      </c>
      <c r="I23" s="18" t="n">
        <v>484.1161086</v>
      </c>
      <c r="J23" s="20" t="n">
        <v>3.38633619</v>
      </c>
      <c r="K23" s="18" t="n">
        <v>505.64696295</v>
      </c>
      <c r="L23" s="20" t="n">
        <v>3.05535258</v>
      </c>
      <c r="M23" s="18" t="n">
        <v>484.58129023</v>
      </c>
      <c r="N23" s="20" t="n">
        <v>10.26060224</v>
      </c>
      <c r="O23" s="18" t="s">
        <v>481</v>
      </c>
      <c r="P23" s="20" t="s">
        <v>481</v>
      </c>
      <c r="Q23" s="18" t="s">
        <v>481</v>
      </c>
      <c r="R23" s="20" t="s">
        <v>481</v>
      </c>
      <c r="S23" s="18" t="s">
        <v>481</v>
      </c>
      <c r="T23" s="20" t="s">
        <v>481</v>
      </c>
      <c r="U23" s="18" t="s">
        <v>481</v>
      </c>
      <c r="V23" s="20" t="s">
        <v>481</v>
      </c>
      <c r="W23" s="18" t="n">
        <v>418.41068573</v>
      </c>
      <c r="X23" s="20" t="n">
        <v>11.47315481</v>
      </c>
    </row>
    <row r="24" spans="1:24">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row>
    <row r="25" spans="1:24">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row>
    <row r="26" spans="1:24">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row>
    <row r="27" spans="1:24">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row>
    <row r="28" spans="1:24">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row>
    <row r="29" spans="1:24">
      <c r="A29" s="15" t="s">
        <v>504</v>
      </c>
      <c r="B29" s="17" t="n">
        <v>5385</v>
      </c>
      <c r="C29" s="18">
        <f>(30.0/B29*100)</f>
        <v/>
      </c>
      <c r="D29" s="19" t="n">
        <v>5355</v>
      </c>
      <c r="E29" s="18" t="n">
        <v>478.57164038</v>
      </c>
      <c r="F29" s="20" t="n">
        <v>5.36336196</v>
      </c>
      <c r="G29" s="18" t="n">
        <v>515.13611643</v>
      </c>
      <c r="H29" s="20" t="n">
        <v>5.32464465</v>
      </c>
      <c r="I29" s="18" t="n">
        <v>529.80366784</v>
      </c>
      <c r="J29" s="20" t="n">
        <v>3.79970188</v>
      </c>
      <c r="K29" s="18" t="n">
        <v>550.24421875</v>
      </c>
      <c r="L29" s="20" t="n">
        <v>4.72861961</v>
      </c>
      <c r="M29" s="18" t="n">
        <v>468.83075547</v>
      </c>
      <c r="N29" s="20" t="n">
        <v>24.05659779</v>
      </c>
      <c r="O29" s="18" t="s">
        <v>481</v>
      </c>
      <c r="P29" s="20" t="s">
        <v>481</v>
      </c>
      <c r="Q29" s="18" t="s">
        <v>481</v>
      </c>
      <c r="R29" s="20" t="s">
        <v>481</v>
      </c>
      <c r="S29" s="18" t="n">
        <v>312.41250141</v>
      </c>
      <c r="T29" s="20" t="n">
        <v>62.61666854</v>
      </c>
      <c r="U29" s="18" t="s">
        <v>481</v>
      </c>
      <c r="V29" s="20" t="s">
        <v>481</v>
      </c>
      <c r="W29" s="18" t="n">
        <v>399.79106671</v>
      </c>
      <c r="X29" s="20" t="n">
        <v>10.80430674</v>
      </c>
    </row>
    <row r="30" spans="1:24">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row>
    <row r="31" spans="1:24">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row>
    <row r="32" spans="1:24">
      <c r="A32" s="15" t="s">
        <v>507</v>
      </c>
      <c r="B32" s="17" t="n">
        <v>4478</v>
      </c>
      <c r="C32" s="18">
        <f>(6.0/B32*100)</f>
        <v/>
      </c>
      <c r="D32" s="19" t="n">
        <v>4472</v>
      </c>
      <c r="E32" s="18" t="n">
        <v>458.74090662</v>
      </c>
      <c r="F32" s="20" t="n">
        <v>5.05587613</v>
      </c>
      <c r="G32" s="18" t="n">
        <v>477.00568838</v>
      </c>
      <c r="H32" s="20" t="n">
        <v>5.20772818</v>
      </c>
      <c r="I32" s="18" t="n">
        <v>492.55322061</v>
      </c>
      <c r="J32" s="20" t="n">
        <v>3.90198657</v>
      </c>
      <c r="K32" s="18" t="n">
        <v>509.41162254</v>
      </c>
      <c r="L32" s="20" t="n">
        <v>4.44134762</v>
      </c>
      <c r="M32" s="18" t="n">
        <v>478.05341931</v>
      </c>
      <c r="N32" s="20" t="n">
        <v>13.91176017</v>
      </c>
      <c r="O32" s="18" t="s">
        <v>481</v>
      </c>
      <c r="P32" s="20" t="s">
        <v>481</v>
      </c>
      <c r="Q32" s="18" t="s">
        <v>481</v>
      </c>
      <c r="R32" s="20" t="s">
        <v>481</v>
      </c>
      <c r="S32" s="18" t="s">
        <v>481</v>
      </c>
      <c r="T32" s="20" t="s">
        <v>481</v>
      </c>
      <c r="U32" s="18" t="s">
        <v>481</v>
      </c>
      <c r="V32" s="20" t="s">
        <v>481</v>
      </c>
      <c r="W32" s="18" t="n">
        <v>383.99240957</v>
      </c>
      <c r="X32" s="20" t="n">
        <v>15.3264932</v>
      </c>
    </row>
    <row r="33" spans="1:24">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row>
    <row r="34" spans="1:24">
      <c r="A34" s="15" t="s">
        <v>509</v>
      </c>
      <c r="B34" s="17" t="n">
        <v>6350</v>
      </c>
      <c r="C34" s="18">
        <f>(97.0/B34*100)</f>
        <v/>
      </c>
      <c r="D34" s="19" t="n">
        <v>6253</v>
      </c>
      <c r="E34" s="18" t="n">
        <v>420.3481997</v>
      </c>
      <c r="F34" s="20" t="n">
        <v>5.71970021</v>
      </c>
      <c r="G34" s="18" t="n">
        <v>450.58572068</v>
      </c>
      <c r="H34" s="20" t="n">
        <v>5.95048621</v>
      </c>
      <c r="I34" s="18" t="n">
        <v>459.28661253</v>
      </c>
      <c r="J34" s="20" t="n">
        <v>5.49956389</v>
      </c>
      <c r="K34" s="18" t="n">
        <v>479.29022707</v>
      </c>
      <c r="L34" s="20" t="n">
        <v>6.5768749</v>
      </c>
      <c r="M34" s="18" t="n">
        <v>412.39319393</v>
      </c>
      <c r="N34" s="20" t="n">
        <v>21.20296784</v>
      </c>
      <c r="O34" s="18" t="s">
        <v>481</v>
      </c>
      <c r="P34" s="20" t="s">
        <v>481</v>
      </c>
      <c r="Q34" s="18" t="s">
        <v>481</v>
      </c>
      <c r="R34" s="20" t="s">
        <v>481</v>
      </c>
      <c r="S34" s="18" t="n">
        <v>425.79595373</v>
      </c>
      <c r="T34" s="20" t="n">
        <v>68.66277131</v>
      </c>
      <c r="U34" s="18" t="s">
        <v>481</v>
      </c>
      <c r="V34" s="20" t="s">
        <v>481</v>
      </c>
      <c r="W34" s="18" t="n">
        <v>345.5551391</v>
      </c>
      <c r="X34" s="20" t="n">
        <v>11.12396787</v>
      </c>
    </row>
    <row r="35" spans="1:24">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row>
    <row r="36" spans="1:24">
      <c r="A36" s="15" t="s">
        <v>511</v>
      </c>
      <c r="B36" s="17" t="n">
        <v>6736</v>
      </c>
      <c r="C36" s="18">
        <f>(82.0/B36*100)</f>
        <v/>
      </c>
      <c r="D36" s="19" t="n">
        <v>6654</v>
      </c>
      <c r="E36" s="18" t="n">
        <v>438.70982756</v>
      </c>
      <c r="F36" s="20" t="n">
        <v>6.23344325</v>
      </c>
      <c r="G36" s="18" t="n">
        <v>466.40768379</v>
      </c>
      <c r="H36" s="20" t="n">
        <v>5.23378798</v>
      </c>
      <c r="I36" s="18" t="n">
        <v>467.30668547</v>
      </c>
      <c r="J36" s="20" t="n">
        <v>4.23940682</v>
      </c>
      <c r="K36" s="18" t="n">
        <v>490.65755346</v>
      </c>
      <c r="L36" s="20" t="n">
        <v>3.55075728</v>
      </c>
      <c r="M36" s="18" t="n">
        <v>474.38826781</v>
      </c>
      <c r="N36" s="20" t="n">
        <v>14.35263285</v>
      </c>
      <c r="O36" s="18" t="s">
        <v>481</v>
      </c>
      <c r="P36" s="20" t="s">
        <v>481</v>
      </c>
      <c r="Q36" s="18" t="s">
        <v>481</v>
      </c>
      <c r="R36" s="20" t="s">
        <v>481</v>
      </c>
      <c r="S36" s="18" t="s">
        <v>481</v>
      </c>
      <c r="T36" s="20" t="s">
        <v>481</v>
      </c>
      <c r="U36" s="18" t="s">
        <v>481</v>
      </c>
      <c r="V36" s="20" t="s">
        <v>481</v>
      </c>
      <c r="W36" s="18" t="n">
        <v>382.19784345</v>
      </c>
      <c r="X36" s="20" t="n">
        <v>10.42520948</v>
      </c>
    </row>
    <row r="37" spans="1:24">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row>
    <row r="38" spans="1:24">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row>
    <row r="39" spans="1:24">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row>
    <row r="40" spans="1:24">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row>
    <row r="41" spans="1:24">
      <c r="A41" s="15" t="s">
        <v>516</v>
      </c>
      <c r="B41" s="17" t="n">
        <v>5712</v>
      </c>
      <c r="C41" s="18">
        <f>(58.0/B41*100)</f>
        <v/>
      </c>
      <c r="D41" s="19" t="n">
        <v>5654</v>
      </c>
      <c r="E41" s="18" t="n">
        <v>461.34443675</v>
      </c>
      <c r="F41" s="20" t="n">
        <v>5.41795833</v>
      </c>
      <c r="G41" s="18" t="n">
        <v>486.38544851</v>
      </c>
      <c r="H41" s="20" t="n">
        <v>5.40891825</v>
      </c>
      <c r="I41" s="18" t="n">
        <v>487.11228938</v>
      </c>
      <c r="J41" s="20" t="n">
        <v>4.18602133</v>
      </c>
      <c r="K41" s="18" t="n">
        <v>521.09890644</v>
      </c>
      <c r="L41" s="20" t="n">
        <v>4.18244011</v>
      </c>
      <c r="M41" s="18" t="n">
        <v>462.21246843</v>
      </c>
      <c r="N41" s="20" t="n">
        <v>11.47211373</v>
      </c>
      <c r="O41" s="18" t="s">
        <v>481</v>
      </c>
      <c r="P41" s="20" t="s">
        <v>481</v>
      </c>
      <c r="Q41" s="18" t="s">
        <v>481</v>
      </c>
      <c r="R41" s="20" t="s">
        <v>481</v>
      </c>
      <c r="S41" s="18" t="n">
        <v>394.70031876</v>
      </c>
      <c r="T41" s="20" t="n">
        <v>62.09586627</v>
      </c>
      <c r="U41" s="18" t="s">
        <v>481</v>
      </c>
      <c r="V41" s="20" t="s">
        <v>481</v>
      </c>
      <c r="W41" s="18" t="n">
        <v>382.34543</v>
      </c>
      <c r="X41" s="20" t="n">
        <v>13.23069898</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row>
    <row r="45" spans="1:24">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row>
    <row r="46" spans="1:24">
      <c r="A46" s="15" t="s">
        <v>521</v>
      </c>
      <c r="B46" s="17" t="n">
        <v>23141</v>
      </c>
      <c r="C46" s="18">
        <f>(2233.0/B46*100)</f>
        <v/>
      </c>
      <c r="D46" s="19" t="n">
        <v>20908</v>
      </c>
      <c r="E46" s="18" t="n">
        <v>372.44864465</v>
      </c>
      <c r="F46" s="20" t="n">
        <v>6.84331291</v>
      </c>
      <c r="G46" s="18" t="n">
        <v>387.80393675</v>
      </c>
      <c r="H46" s="20" t="n">
        <v>6.72377778</v>
      </c>
      <c r="I46" s="18" t="n">
        <v>403.77759962</v>
      </c>
      <c r="J46" s="20" t="n">
        <v>5.09899485</v>
      </c>
      <c r="K46" s="18" t="n">
        <v>445.88437084</v>
      </c>
      <c r="L46" s="20" t="n">
        <v>6.01423946</v>
      </c>
      <c r="M46" s="18" t="n">
        <v>376.01861514</v>
      </c>
      <c r="N46" s="20" t="n">
        <v>15.7384578</v>
      </c>
      <c r="O46" s="18" t="s">
        <v>481</v>
      </c>
      <c r="P46" s="20" t="s">
        <v>481</v>
      </c>
      <c r="Q46" s="18" t="s">
        <v>481</v>
      </c>
      <c r="R46" s="20" t="s">
        <v>481</v>
      </c>
      <c r="S46" s="18" t="s">
        <v>481</v>
      </c>
      <c r="T46" s="20" t="s">
        <v>481</v>
      </c>
      <c r="U46" s="18" t="s">
        <v>481</v>
      </c>
      <c r="V46" s="20" t="s">
        <v>481</v>
      </c>
      <c r="W46" s="18" t="n">
        <v>364.88386303</v>
      </c>
      <c r="X46" s="20" t="n">
        <v>5.19311963</v>
      </c>
    </row>
    <row r="47" spans="1:24">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row>
    <row r="48" spans="1:24">
      <c r="A48" s="15" t="s">
        <v>523</v>
      </c>
      <c r="B48" s="17" t="n">
        <v>9841</v>
      </c>
      <c r="C48" s="18">
        <f>(8.0/B48*100)</f>
        <v/>
      </c>
      <c r="D48" s="19" t="n">
        <v>9833</v>
      </c>
      <c r="E48" s="18" t="n">
        <v>508.36613214</v>
      </c>
      <c r="F48" s="20" t="n">
        <v>9.658636639999999</v>
      </c>
      <c r="G48" s="18" t="n">
        <v>534.6457208</v>
      </c>
      <c r="H48" s="20" t="n">
        <v>7.48358048</v>
      </c>
      <c r="I48" s="18" t="n">
        <v>555.72297778</v>
      </c>
      <c r="J48" s="20" t="n">
        <v>6.48701951</v>
      </c>
      <c r="K48" s="18" t="n">
        <v>598.4993716</v>
      </c>
      <c r="L48" s="20" t="n">
        <v>6.82982747</v>
      </c>
      <c r="M48" s="18" t="n">
        <v>533.7363074899999</v>
      </c>
      <c r="N48" s="20" t="n">
        <v>18.07329685</v>
      </c>
      <c r="O48" s="18" t="s">
        <v>481</v>
      </c>
      <c r="P48" s="20" t="s">
        <v>481</v>
      </c>
      <c r="Q48" s="18" t="s">
        <v>481</v>
      </c>
      <c r="R48" s="20" t="s">
        <v>481</v>
      </c>
      <c r="S48" s="18" t="s">
        <v>481</v>
      </c>
      <c r="T48" s="20" t="s">
        <v>481</v>
      </c>
      <c r="U48" s="18" t="s">
        <v>481</v>
      </c>
      <c r="V48" s="20" t="s">
        <v>481</v>
      </c>
      <c r="W48" s="18" t="n">
        <v>480.75437621</v>
      </c>
      <c r="X48" s="20" t="n">
        <v>33.11263357</v>
      </c>
    </row>
    <row r="49" spans="1:24">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row>
    <row r="50" spans="1:24">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row>
    <row r="51" spans="1:24">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row>
    <row r="52" spans="1:24">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row>
    <row r="53" spans="1:24">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row>
    <row r="54" spans="1:24">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row>
    <row r="55" spans="1:24">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row>
    <row r="56" spans="1:24">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row>
    <row r="57" spans="1:24">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row>
    <row r="58" spans="1:24">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row>
    <row r="59" spans="1:24">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row>
    <row r="60" spans="1:24">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row>
    <row r="61" spans="1:24">
      <c r="A61" s="15" t="s">
        <v>536</v>
      </c>
      <c r="B61" s="17" t="n">
        <v>6525</v>
      </c>
      <c r="C61" s="18">
        <f>(179.0/B61*100)</f>
        <v/>
      </c>
      <c r="D61" s="19" t="n">
        <v>6346</v>
      </c>
      <c r="E61" s="18" t="n">
        <v>412.30574355</v>
      </c>
      <c r="F61" s="20" t="n">
        <v>6.47613099</v>
      </c>
      <c r="G61" s="18" t="n">
        <v>438.3158357</v>
      </c>
      <c r="H61" s="20" t="n">
        <v>6.00516412</v>
      </c>
      <c r="I61" s="18" t="n">
        <v>446.17890072</v>
      </c>
      <c r="J61" s="20" t="n">
        <v>3.78905453</v>
      </c>
      <c r="K61" s="18" t="n">
        <v>480.01194347</v>
      </c>
      <c r="L61" s="20" t="n">
        <v>3.7954706</v>
      </c>
      <c r="M61" s="18" t="n">
        <v>430.62917182</v>
      </c>
      <c r="N61" s="20" t="n">
        <v>13.48778294</v>
      </c>
      <c r="O61" s="18" t="s">
        <v>481</v>
      </c>
      <c r="P61" s="20" t="s">
        <v>481</v>
      </c>
      <c r="Q61" s="18" t="s">
        <v>481</v>
      </c>
      <c r="R61" s="20" t="s">
        <v>481</v>
      </c>
      <c r="S61" s="18" t="s">
        <v>481</v>
      </c>
      <c r="T61" s="20" t="s">
        <v>481</v>
      </c>
      <c r="U61" s="18" t="s">
        <v>481</v>
      </c>
      <c r="V61" s="20" t="s">
        <v>481</v>
      </c>
      <c r="W61" s="18" t="n">
        <v>352.71236419</v>
      </c>
      <c r="X61" s="20" t="n">
        <v>10.902181</v>
      </c>
    </row>
    <row r="62" spans="1:24">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row>
    <row r="63" spans="1:24">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row>
    <row r="64" spans="1:24">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row>
    <row r="65" spans="1:24">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row>
    <row r="66" spans="1:24">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row>
    <row r="67" spans="1:24">
      <c r="A67" s="15" t="s">
        <v>542</v>
      </c>
      <c r="B67" s="17" t="n">
        <v>6971</v>
      </c>
      <c r="C67" s="18">
        <f>(979.0/B67*100)</f>
        <v/>
      </c>
      <c r="D67" s="19" t="n">
        <v>5992</v>
      </c>
      <c r="E67" s="18" t="n">
        <v>367.98179985</v>
      </c>
      <c r="F67" s="20" t="n">
        <v>10.65865895</v>
      </c>
      <c r="G67" s="18" t="n">
        <v>396.3098839</v>
      </c>
      <c r="H67" s="20" t="n">
        <v>6.14928138</v>
      </c>
      <c r="I67" s="18" t="n">
        <v>408.93635065</v>
      </c>
      <c r="J67" s="20" t="n">
        <v>3.82004664</v>
      </c>
      <c r="K67" s="18" t="n">
        <v>446.27409101</v>
      </c>
      <c r="L67" s="20" t="n">
        <v>3.8767377</v>
      </c>
      <c r="M67" s="18" t="n">
        <v>391.00040525</v>
      </c>
      <c r="N67" s="20" t="n">
        <v>15.00087062</v>
      </c>
      <c r="O67" s="18" t="s">
        <v>481</v>
      </c>
      <c r="P67" s="20" t="s">
        <v>481</v>
      </c>
      <c r="Q67" s="18" t="s">
        <v>481</v>
      </c>
      <c r="R67" s="20" t="s">
        <v>481</v>
      </c>
      <c r="S67" s="18" t="s">
        <v>481</v>
      </c>
      <c r="T67" s="20" t="s">
        <v>481</v>
      </c>
      <c r="U67" s="18" t="s">
        <v>481</v>
      </c>
      <c r="V67" s="20" t="s">
        <v>481</v>
      </c>
      <c r="W67" s="18" t="n">
        <v>332.96069817</v>
      </c>
      <c r="X67" s="20" t="n">
        <v>8.55277766</v>
      </c>
    </row>
    <row r="68" spans="1:24">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row>
    <row r="69" spans="1:24">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row>
    <row r="70" spans="1:24">
      <c r="A70" s="15" t="s">
        <v>545</v>
      </c>
      <c r="B70" s="17" t="n">
        <v>6036</v>
      </c>
      <c r="C70" s="18">
        <f>(223.0/B70*100)</f>
        <v/>
      </c>
      <c r="D70" s="19" t="n">
        <v>5813</v>
      </c>
      <c r="E70" s="18" t="n">
        <v>488.5239592</v>
      </c>
      <c r="F70" s="20" t="n">
        <v>7.26184182</v>
      </c>
      <c r="G70" s="18" t="n">
        <v>500.19465776</v>
      </c>
      <c r="H70" s="20" t="n">
        <v>4.77693299</v>
      </c>
      <c r="I70" s="18" t="n">
        <v>521.58677632</v>
      </c>
      <c r="J70" s="20" t="n">
        <v>4.04045643</v>
      </c>
      <c r="K70" s="18" t="n">
        <v>532.02769361</v>
      </c>
      <c r="L70" s="20" t="n">
        <v>4.41705622</v>
      </c>
      <c r="M70" s="18" t="n">
        <v>511.83740677</v>
      </c>
      <c r="N70" s="20" t="n">
        <v>12.04989995</v>
      </c>
      <c r="O70" s="18" t="s">
        <v>481</v>
      </c>
      <c r="P70" s="20" t="s">
        <v>481</v>
      </c>
      <c r="Q70" s="18" t="s">
        <v>481</v>
      </c>
      <c r="R70" s="20" t="s">
        <v>481</v>
      </c>
      <c r="S70" s="18" t="s">
        <v>481</v>
      </c>
      <c r="T70" s="20" t="s">
        <v>481</v>
      </c>
      <c r="U70" s="18" t="s">
        <v>481</v>
      </c>
      <c r="V70" s="20" t="s">
        <v>481</v>
      </c>
      <c r="W70" s="18" t="n">
        <v>460.51767927</v>
      </c>
      <c r="X70" s="20" t="n">
        <v>10.70598436</v>
      </c>
    </row>
    <row r="71" spans="1:24">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row>
    <row r="72" spans="1:24">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row>
    <row r="73" spans="1:24">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row>
    <row r="74" spans="1:24">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row>
    <row r="75" spans="1:24">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row>
    <row r="76" spans="1:24">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row>
    <row r="77" spans="1:24">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row>
    <row r="78" spans="1:24">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row>
    <row customHeight="1" ht="25" r="79" spans="1:24">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row>
    <row r="80" spans="1:24">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row>
    <row r="81" spans="1:24">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row customHeight="1" ht="30" r="97" spans="1:24">
      <c r="A97" s="25" t="s">
        <v>571</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855</v>
      </c>
    </row>
    <row customHeight="1" ht="30" r="4" spans="1:24">
      <c r="A4" s="6" t="n"/>
      <c r="B4" s="7" t="s">
        <v>462</v>
      </c>
      <c r="C4" s="7" t="s">
        <v>463</v>
      </c>
      <c r="D4" s="8" t="s">
        <v>462</v>
      </c>
      <c r="E4" s="9" t="s">
        <v>847</v>
      </c>
      <c r="F4" s="10" t="n"/>
      <c r="G4" s="9" t="s">
        <v>848</v>
      </c>
      <c r="H4" s="10" t="n"/>
      <c r="I4" s="9" t="s">
        <v>849</v>
      </c>
      <c r="J4" s="10" t="n"/>
      <c r="K4" s="9" t="s">
        <v>850</v>
      </c>
      <c r="L4" s="10" t="n"/>
      <c r="M4" s="9" t="s">
        <v>851</v>
      </c>
      <c r="N4" s="10" t="n"/>
      <c r="O4" s="9" t="s">
        <v>585</v>
      </c>
      <c r="P4" s="10" t="n"/>
      <c r="Q4" s="9" t="s">
        <v>586</v>
      </c>
      <c r="R4" s="10" t="n"/>
      <c r="S4" s="9" t="s">
        <v>472</v>
      </c>
      <c r="T4" s="10" t="n"/>
      <c r="U4" s="9" t="s">
        <v>473</v>
      </c>
      <c r="V4" s="10" t="n"/>
      <c r="W4" s="9" t="s">
        <v>587</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444.5004626</v>
      </c>
      <c r="F7" s="20" t="n">
        <v>3.69802538</v>
      </c>
      <c r="G7" s="18" t="n">
        <v>495.16182919</v>
      </c>
      <c r="H7" s="20" t="n">
        <v>3.69143832</v>
      </c>
      <c r="I7" s="18" t="n">
        <v>514.59512274</v>
      </c>
      <c r="J7" s="20" t="n">
        <v>2.51649222</v>
      </c>
      <c r="K7" s="18" t="n">
        <v>545.66686411</v>
      </c>
      <c r="L7" s="20" t="n">
        <v>2.47430764</v>
      </c>
      <c r="M7" s="18" t="n">
        <v>473.41713323</v>
      </c>
      <c r="N7" s="20" t="n">
        <v>9.259262189999999</v>
      </c>
      <c r="O7" s="18" t="s">
        <v>481</v>
      </c>
      <c r="P7" s="20" t="s">
        <v>481</v>
      </c>
      <c r="Q7" s="18" t="s">
        <v>481</v>
      </c>
      <c r="R7" s="20" t="s">
        <v>481</v>
      </c>
      <c r="S7" s="18" t="s">
        <v>481</v>
      </c>
      <c r="T7" s="20" t="s">
        <v>481</v>
      </c>
      <c r="U7" s="18" t="s">
        <v>481</v>
      </c>
      <c r="V7" s="20" t="s">
        <v>481</v>
      </c>
      <c r="W7" s="18" t="n">
        <v>436.05081253</v>
      </c>
      <c r="X7" s="20" t="n">
        <v>6.70068127</v>
      </c>
    </row>
    <row r="8" spans="1:24">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row>
    <row r="9" spans="1:24">
      <c r="A9" s="15" t="s">
        <v>484</v>
      </c>
      <c r="B9" s="17" t="n">
        <v>5675</v>
      </c>
      <c r="C9" s="18">
        <f>(160.0/B9*100)</f>
        <v/>
      </c>
      <c r="D9" s="19" t="n">
        <v>5515</v>
      </c>
      <c r="E9" s="18" t="n">
        <v>483.49448317</v>
      </c>
      <c r="F9" s="20" t="n">
        <v>6.00122084</v>
      </c>
      <c r="G9" s="18" t="n">
        <v>533.6151128400001</v>
      </c>
      <c r="H9" s="20" t="n">
        <v>5.59954139</v>
      </c>
      <c r="I9" s="18" t="n">
        <v>556.93714139</v>
      </c>
      <c r="J9" s="20" t="n">
        <v>3.3232241</v>
      </c>
      <c r="K9" s="18" t="n">
        <v>582.95624305</v>
      </c>
      <c r="L9" s="20" t="n">
        <v>3.72998582</v>
      </c>
      <c r="M9" s="18" t="n">
        <v>484.30798375</v>
      </c>
      <c r="N9" s="20" t="n">
        <v>14.51585325</v>
      </c>
      <c r="O9" s="18" t="s">
        <v>481</v>
      </c>
      <c r="P9" s="20" t="s">
        <v>481</v>
      </c>
      <c r="Q9" s="18" t="s">
        <v>481</v>
      </c>
      <c r="R9" s="20" t="s">
        <v>481</v>
      </c>
      <c r="S9" s="18" t="n">
        <v>363.74174124</v>
      </c>
      <c r="T9" s="20" t="n">
        <v>33.3778787</v>
      </c>
      <c r="U9" s="18" t="s">
        <v>481</v>
      </c>
      <c r="V9" s="20" t="s">
        <v>481</v>
      </c>
      <c r="W9" s="18" t="n">
        <v>429.06820942</v>
      </c>
      <c r="X9" s="20" t="n">
        <v>8.560718230000001</v>
      </c>
    </row>
    <row r="10" spans="1:24">
      <c r="A10" s="15" t="s">
        <v>485</v>
      </c>
      <c r="B10" s="17" t="n">
        <v>13082</v>
      </c>
      <c r="C10" s="18">
        <f>(344.0/B10*100)</f>
        <v/>
      </c>
      <c r="D10" s="19" t="n">
        <v>12738</v>
      </c>
      <c r="E10" s="18" t="n">
        <v>486.0150125</v>
      </c>
      <c r="F10" s="20" t="n">
        <v>7.84587595</v>
      </c>
      <c r="G10" s="18" t="n">
        <v>527.95240584</v>
      </c>
      <c r="H10" s="20" t="n">
        <v>7.63174541</v>
      </c>
      <c r="I10" s="18" t="n">
        <v>531.27196458</v>
      </c>
      <c r="J10" s="20" t="n">
        <v>5.62883883</v>
      </c>
      <c r="K10" s="18" t="n">
        <v>566.04540839</v>
      </c>
      <c r="L10" s="20" t="n">
        <v>5.36317795</v>
      </c>
      <c r="M10" s="18" t="n">
        <v>510.76611086</v>
      </c>
      <c r="N10" s="20" t="n">
        <v>10.92196784</v>
      </c>
      <c r="O10" s="18" t="s">
        <v>481</v>
      </c>
      <c r="P10" s="20" t="s">
        <v>481</v>
      </c>
      <c r="Q10" s="18" t="s">
        <v>481</v>
      </c>
      <c r="R10" s="20" t="s">
        <v>481</v>
      </c>
      <c r="S10" s="18" t="s">
        <v>481</v>
      </c>
      <c r="T10" s="20" t="s">
        <v>481</v>
      </c>
      <c r="U10" s="18" t="s">
        <v>481</v>
      </c>
      <c r="V10" s="20" t="s">
        <v>481</v>
      </c>
      <c r="W10" s="18" t="n">
        <v>445.8708282</v>
      </c>
      <c r="X10" s="20" t="n">
        <v>14.79251638</v>
      </c>
    </row>
    <row r="11" spans="1:24">
      <c r="A11" s="15" t="s">
        <v>486</v>
      </c>
      <c r="B11" s="17" t="n">
        <v>7053</v>
      </c>
      <c r="C11" s="18">
        <f>(191.0/B11*100)</f>
        <v/>
      </c>
      <c r="D11" s="19" t="n">
        <v>6862</v>
      </c>
      <c r="E11" s="18" t="n">
        <v>408.18093834</v>
      </c>
      <c r="F11" s="20" t="n">
        <v>5.58448719</v>
      </c>
      <c r="G11" s="18" t="n">
        <v>428.99085515</v>
      </c>
      <c r="H11" s="20" t="n">
        <v>6.11573967</v>
      </c>
      <c r="I11" s="18" t="n">
        <v>430.8881416</v>
      </c>
      <c r="J11" s="20" t="n">
        <v>4.39699064</v>
      </c>
      <c r="K11" s="18" t="n">
        <v>463.55335163</v>
      </c>
      <c r="L11" s="20" t="n">
        <v>4.72071011</v>
      </c>
      <c r="M11" s="18" t="n">
        <v>401.93354339</v>
      </c>
      <c r="N11" s="20" t="n">
        <v>11.94647644</v>
      </c>
      <c r="O11" s="18" t="s">
        <v>481</v>
      </c>
      <c r="P11" s="20" t="s">
        <v>481</v>
      </c>
      <c r="Q11" s="18" t="s">
        <v>481</v>
      </c>
      <c r="R11" s="20" t="s">
        <v>481</v>
      </c>
      <c r="S11" s="18" t="s">
        <v>481</v>
      </c>
      <c r="T11" s="20" t="s">
        <v>481</v>
      </c>
      <c r="U11" s="18" t="s">
        <v>481</v>
      </c>
      <c r="V11" s="20" t="s">
        <v>481</v>
      </c>
      <c r="W11" s="18" t="n">
        <v>383.78222068</v>
      </c>
      <c r="X11" s="20" t="n">
        <v>8.98778517</v>
      </c>
    </row>
    <row r="12" spans="1:24">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row>
    <row r="13" spans="1:24">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row>
    <row r="14" spans="1:24">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row>
    <row r="15" spans="1:24">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row>
    <row r="16" spans="1:24">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row>
    <row r="17" spans="1:24">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row>
    <row r="18" spans="1:24">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row>
    <row r="19" spans="1:24">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row>
    <row r="20" spans="1:24">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row>
    <row r="21" spans="1:24">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row>
    <row r="22" spans="1:24">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row>
    <row r="23" spans="1:24">
      <c r="A23" s="15" t="s">
        <v>498</v>
      </c>
      <c r="B23" s="17" t="n">
        <v>11583</v>
      </c>
      <c r="C23" s="18">
        <f>(276.0/B23*100)</f>
        <v/>
      </c>
      <c r="D23" s="19" t="n">
        <v>11307</v>
      </c>
      <c r="E23" s="18" t="n">
        <v>440.94100129</v>
      </c>
      <c r="F23" s="20" t="n">
        <v>8.00044415</v>
      </c>
      <c r="G23" s="18" t="n">
        <v>464.646643</v>
      </c>
      <c r="H23" s="20" t="n">
        <v>7.35386421</v>
      </c>
      <c r="I23" s="18" t="n">
        <v>487.60775043</v>
      </c>
      <c r="J23" s="20" t="n">
        <v>3.40156473</v>
      </c>
      <c r="K23" s="18" t="n">
        <v>502.90456994</v>
      </c>
      <c r="L23" s="20" t="n">
        <v>3.00691202</v>
      </c>
      <c r="M23" s="18" t="n">
        <v>468.11987587</v>
      </c>
      <c r="N23" s="20" t="n">
        <v>8.29052471</v>
      </c>
      <c r="O23" s="18" t="s">
        <v>481</v>
      </c>
      <c r="P23" s="20" t="s">
        <v>481</v>
      </c>
      <c r="Q23" s="18" t="s">
        <v>481</v>
      </c>
      <c r="R23" s="20" t="s">
        <v>481</v>
      </c>
      <c r="S23" s="18" t="s">
        <v>481</v>
      </c>
      <c r="T23" s="20" t="s">
        <v>481</v>
      </c>
      <c r="U23" s="18" t="s">
        <v>481</v>
      </c>
      <c r="V23" s="20" t="s">
        <v>481</v>
      </c>
      <c r="W23" s="18" t="n">
        <v>414.11866868</v>
      </c>
      <c r="X23" s="20" t="n">
        <v>10.62259368</v>
      </c>
    </row>
    <row r="24" spans="1:24">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row>
    <row r="25" spans="1:24">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row>
    <row r="26" spans="1:24">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row>
    <row r="27" spans="1:24">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row>
    <row r="28" spans="1:24">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row>
    <row r="29" spans="1:24">
      <c r="A29" s="15" t="s">
        <v>504</v>
      </c>
      <c r="B29" s="17" t="n">
        <v>5385</v>
      </c>
      <c r="C29" s="18">
        <f>(30.0/B29*100)</f>
        <v/>
      </c>
      <c r="D29" s="19" t="n">
        <v>5355</v>
      </c>
      <c r="E29" s="18" t="n">
        <v>463.19156102</v>
      </c>
      <c r="F29" s="20" t="n">
        <v>5.14324059</v>
      </c>
      <c r="G29" s="18" t="n">
        <v>518.30166394</v>
      </c>
      <c r="H29" s="20" t="n">
        <v>4.82698657</v>
      </c>
      <c r="I29" s="18" t="n">
        <v>527.13014856</v>
      </c>
      <c r="J29" s="20" t="n">
        <v>3.80085392</v>
      </c>
      <c r="K29" s="18" t="n">
        <v>551.40209813</v>
      </c>
      <c r="L29" s="20" t="n">
        <v>4.07474741</v>
      </c>
      <c r="M29" s="18" t="n">
        <v>439.49445863</v>
      </c>
      <c r="N29" s="20" t="n">
        <v>23.39293425</v>
      </c>
      <c r="O29" s="18" t="s">
        <v>481</v>
      </c>
      <c r="P29" s="20" t="s">
        <v>481</v>
      </c>
      <c r="Q29" s="18" t="s">
        <v>481</v>
      </c>
      <c r="R29" s="20" t="s">
        <v>481</v>
      </c>
      <c r="S29" s="18" t="n">
        <v>312.41250141</v>
      </c>
      <c r="T29" s="20" t="n">
        <v>62.61666854</v>
      </c>
      <c r="U29" s="18" t="s">
        <v>481</v>
      </c>
      <c r="V29" s="20" t="s">
        <v>481</v>
      </c>
      <c r="W29" s="18" t="n">
        <v>394.6579068</v>
      </c>
      <c r="X29" s="20" t="n">
        <v>10.62730086</v>
      </c>
    </row>
    <row r="30" spans="1:24">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row>
    <row r="31" spans="1:24">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row>
    <row r="32" spans="1:24">
      <c r="A32" s="15" t="s">
        <v>507</v>
      </c>
      <c r="B32" s="17" t="n">
        <v>4478</v>
      </c>
      <c r="C32" s="18">
        <f>(6.0/B32*100)</f>
        <v/>
      </c>
      <c r="D32" s="19" t="n">
        <v>4472</v>
      </c>
      <c r="E32" s="18" t="n">
        <v>461.5942555</v>
      </c>
      <c r="F32" s="20" t="n">
        <v>5.49557225</v>
      </c>
      <c r="G32" s="18" t="n">
        <v>479.75242576</v>
      </c>
      <c r="H32" s="20" t="n">
        <v>4.29716167</v>
      </c>
      <c r="I32" s="18" t="n">
        <v>493.61277506</v>
      </c>
      <c r="J32" s="20" t="n">
        <v>3.33496764</v>
      </c>
      <c r="K32" s="18" t="n">
        <v>509.98098971</v>
      </c>
      <c r="L32" s="20" t="n">
        <v>4.66216732</v>
      </c>
      <c r="M32" s="18" t="n">
        <v>442.05061601</v>
      </c>
      <c r="N32" s="20" t="n">
        <v>14.08422536</v>
      </c>
      <c r="O32" s="18" t="s">
        <v>481</v>
      </c>
      <c r="P32" s="20" t="s">
        <v>481</v>
      </c>
      <c r="Q32" s="18" t="s">
        <v>481</v>
      </c>
      <c r="R32" s="20" t="s">
        <v>481</v>
      </c>
      <c r="S32" s="18" t="s">
        <v>481</v>
      </c>
      <c r="T32" s="20" t="s">
        <v>481</v>
      </c>
      <c r="U32" s="18" t="s">
        <v>481</v>
      </c>
      <c r="V32" s="20" t="s">
        <v>481</v>
      </c>
      <c r="W32" s="18" t="n">
        <v>369.31031299</v>
      </c>
      <c r="X32" s="20" t="n">
        <v>16.35138198</v>
      </c>
    </row>
    <row r="33" spans="1:24">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row>
    <row r="34" spans="1:24">
      <c r="A34" s="15" t="s">
        <v>509</v>
      </c>
      <c r="B34" s="17" t="n">
        <v>6350</v>
      </c>
      <c r="C34" s="18">
        <f>(97.0/B34*100)</f>
        <v/>
      </c>
      <c r="D34" s="19" t="n">
        <v>6253</v>
      </c>
      <c r="E34" s="18" t="n">
        <v>417.50978985</v>
      </c>
      <c r="F34" s="20" t="n">
        <v>6.09895651</v>
      </c>
      <c r="G34" s="18" t="n">
        <v>455.04345725</v>
      </c>
      <c r="H34" s="20" t="n">
        <v>5.63319754</v>
      </c>
      <c r="I34" s="18" t="n">
        <v>467.94844475</v>
      </c>
      <c r="J34" s="20" t="n">
        <v>5.31594387</v>
      </c>
      <c r="K34" s="18" t="n">
        <v>482.59343147</v>
      </c>
      <c r="L34" s="20" t="n">
        <v>6.68718414</v>
      </c>
      <c r="M34" s="18" t="n">
        <v>387.06287205</v>
      </c>
      <c r="N34" s="20" t="n">
        <v>12.3254805</v>
      </c>
      <c r="O34" s="18" t="s">
        <v>481</v>
      </c>
      <c r="P34" s="20" t="s">
        <v>481</v>
      </c>
      <c r="Q34" s="18" t="s">
        <v>481</v>
      </c>
      <c r="R34" s="20" t="s">
        <v>481</v>
      </c>
      <c r="S34" s="18" t="n">
        <v>425.79595373</v>
      </c>
      <c r="T34" s="20" t="n">
        <v>68.66277131</v>
      </c>
      <c r="U34" s="18" t="s">
        <v>481</v>
      </c>
      <c r="V34" s="20" t="s">
        <v>481</v>
      </c>
      <c r="W34" s="18" t="n">
        <v>344.74370037</v>
      </c>
      <c r="X34" s="20" t="n">
        <v>11.04999508</v>
      </c>
    </row>
    <row r="35" spans="1:24">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row>
    <row r="36" spans="1:24">
      <c r="A36" s="15" t="s">
        <v>511</v>
      </c>
      <c r="B36" s="17" t="n">
        <v>6736</v>
      </c>
      <c r="C36" s="18">
        <f>(82.0/B36*100)</f>
        <v/>
      </c>
      <c r="D36" s="19" t="n">
        <v>6654</v>
      </c>
      <c r="E36" s="18" t="n">
        <v>434.88013577</v>
      </c>
      <c r="F36" s="20" t="n">
        <v>7.0294215</v>
      </c>
      <c r="G36" s="18" t="n">
        <v>465.88553488</v>
      </c>
      <c r="H36" s="20" t="n">
        <v>5.55323708</v>
      </c>
      <c r="I36" s="18" t="n">
        <v>465.65020677</v>
      </c>
      <c r="J36" s="20" t="n">
        <v>4.34437483</v>
      </c>
      <c r="K36" s="18" t="n">
        <v>490.97684886</v>
      </c>
      <c r="L36" s="20" t="n">
        <v>3.52083358</v>
      </c>
      <c r="M36" s="18" t="n">
        <v>464.83542738</v>
      </c>
      <c r="N36" s="20" t="n">
        <v>11.6780463</v>
      </c>
      <c r="O36" s="18" t="s">
        <v>481</v>
      </c>
      <c r="P36" s="20" t="s">
        <v>481</v>
      </c>
      <c r="Q36" s="18" t="s">
        <v>481</v>
      </c>
      <c r="R36" s="20" t="s">
        <v>481</v>
      </c>
      <c r="S36" s="18" t="s">
        <v>481</v>
      </c>
      <c r="T36" s="20" t="s">
        <v>481</v>
      </c>
      <c r="U36" s="18" t="s">
        <v>481</v>
      </c>
      <c r="V36" s="20" t="s">
        <v>481</v>
      </c>
      <c r="W36" s="18" t="n">
        <v>380.62718373</v>
      </c>
      <c r="X36" s="20" t="n">
        <v>10.77655174</v>
      </c>
    </row>
    <row r="37" spans="1:24">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row>
    <row r="38" spans="1:24">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row>
    <row r="39" spans="1:24">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row>
    <row r="40" spans="1:24">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row>
    <row r="41" spans="1:24">
      <c r="A41" s="15" t="s">
        <v>516</v>
      </c>
      <c r="B41" s="17" t="n">
        <v>5712</v>
      </c>
      <c r="C41" s="18">
        <f>(58.0/B41*100)</f>
        <v/>
      </c>
      <c r="D41" s="19" t="n">
        <v>5654</v>
      </c>
      <c r="E41" s="18" t="n">
        <v>446.24691476</v>
      </c>
      <c r="F41" s="20" t="n">
        <v>5.34929682</v>
      </c>
      <c r="G41" s="18" t="n">
        <v>483.04419014</v>
      </c>
      <c r="H41" s="20" t="n">
        <v>6.09254995</v>
      </c>
      <c r="I41" s="18" t="n">
        <v>493.02044366</v>
      </c>
      <c r="J41" s="20" t="n">
        <v>4.50227065</v>
      </c>
      <c r="K41" s="18" t="n">
        <v>517.76802549</v>
      </c>
      <c r="L41" s="20" t="n">
        <v>4.12237711</v>
      </c>
      <c r="M41" s="18" t="n">
        <v>461.17265956</v>
      </c>
      <c r="N41" s="20" t="n">
        <v>11.65954364</v>
      </c>
      <c r="O41" s="18" t="s">
        <v>481</v>
      </c>
      <c r="P41" s="20" t="s">
        <v>481</v>
      </c>
      <c r="Q41" s="18" t="s">
        <v>481</v>
      </c>
      <c r="R41" s="20" t="s">
        <v>481</v>
      </c>
      <c r="S41" s="18" t="n">
        <v>394.70031876</v>
      </c>
      <c r="T41" s="20" t="n">
        <v>62.09586627</v>
      </c>
      <c r="U41" s="18" t="s">
        <v>481</v>
      </c>
      <c r="V41" s="20" t="s">
        <v>481</v>
      </c>
      <c r="W41" s="18" t="n">
        <v>370.42054804</v>
      </c>
      <c r="X41" s="20" t="n">
        <v>14.55841547</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row>
    <row r="45" spans="1:24">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row>
    <row r="46" spans="1:24">
      <c r="A46" s="15" t="s">
        <v>521</v>
      </c>
      <c r="B46" s="17" t="n">
        <v>23141</v>
      </c>
      <c r="C46" s="18">
        <f>(2233.0/B46*100)</f>
        <v/>
      </c>
      <c r="D46" s="19" t="n">
        <v>20908</v>
      </c>
      <c r="E46" s="18" t="n">
        <v>363.89697481</v>
      </c>
      <c r="F46" s="20" t="n">
        <v>7.54311342</v>
      </c>
      <c r="G46" s="18" t="n">
        <v>395.17017433</v>
      </c>
      <c r="H46" s="20" t="n">
        <v>6.69969742</v>
      </c>
      <c r="I46" s="18" t="n">
        <v>412.10031799</v>
      </c>
      <c r="J46" s="20" t="n">
        <v>4.95751551</v>
      </c>
      <c r="K46" s="18" t="n">
        <v>438.57543709</v>
      </c>
      <c r="L46" s="20" t="n">
        <v>6.07709286</v>
      </c>
      <c r="M46" s="18" t="n">
        <v>350.97949042</v>
      </c>
      <c r="N46" s="20" t="n">
        <v>14.87360651</v>
      </c>
      <c r="O46" s="18" t="s">
        <v>481</v>
      </c>
      <c r="P46" s="20" t="s">
        <v>481</v>
      </c>
      <c r="Q46" s="18" t="s">
        <v>481</v>
      </c>
      <c r="R46" s="20" t="s">
        <v>481</v>
      </c>
      <c r="S46" s="18" t="s">
        <v>481</v>
      </c>
      <c r="T46" s="20" t="s">
        <v>481</v>
      </c>
      <c r="U46" s="18" t="s">
        <v>481</v>
      </c>
      <c r="V46" s="20" t="s">
        <v>481</v>
      </c>
      <c r="W46" s="18" t="n">
        <v>363.74598003</v>
      </c>
      <c r="X46" s="20" t="n">
        <v>5.08670302</v>
      </c>
    </row>
    <row r="47" spans="1:24">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row>
    <row r="48" spans="1:24">
      <c r="A48" s="15" t="s">
        <v>523</v>
      </c>
      <c r="B48" s="17" t="n">
        <v>9841</v>
      </c>
      <c r="C48" s="18">
        <f>(8.0/B48*100)</f>
        <v/>
      </c>
      <c r="D48" s="19" t="n">
        <v>9833</v>
      </c>
      <c r="E48" s="18" t="n">
        <v>519.59576573</v>
      </c>
      <c r="F48" s="20" t="n">
        <v>11.21277586</v>
      </c>
      <c r="G48" s="18" t="n">
        <v>558.19700557</v>
      </c>
      <c r="H48" s="20" t="n">
        <v>7.59270558</v>
      </c>
      <c r="I48" s="18" t="n">
        <v>560.74655678</v>
      </c>
      <c r="J48" s="20" t="n">
        <v>5.75057285</v>
      </c>
      <c r="K48" s="18" t="n">
        <v>593.92050439</v>
      </c>
      <c r="L48" s="20" t="n">
        <v>7.30274724</v>
      </c>
      <c r="M48" s="18" t="n">
        <v>497.71679333</v>
      </c>
      <c r="N48" s="20" t="n">
        <v>15.35755155</v>
      </c>
      <c r="O48" s="18" t="s">
        <v>481</v>
      </c>
      <c r="P48" s="20" t="s">
        <v>481</v>
      </c>
      <c r="Q48" s="18" t="s">
        <v>481</v>
      </c>
      <c r="R48" s="20" t="s">
        <v>481</v>
      </c>
      <c r="S48" s="18" t="s">
        <v>481</v>
      </c>
      <c r="T48" s="20" t="s">
        <v>481</v>
      </c>
      <c r="U48" s="18" t="s">
        <v>481</v>
      </c>
      <c r="V48" s="20" t="s">
        <v>481</v>
      </c>
      <c r="W48" s="18" t="n">
        <v>491.10101707</v>
      </c>
      <c r="X48" s="20" t="n">
        <v>33.06920563</v>
      </c>
    </row>
    <row r="49" spans="1:24">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row>
    <row r="50" spans="1:24">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row>
    <row r="51" spans="1:24">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row>
    <row r="52" spans="1:24">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row>
    <row r="53" spans="1:24">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row>
    <row r="54" spans="1:24">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row>
    <row r="55" spans="1:24">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row>
    <row r="56" spans="1:24">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row>
    <row r="57" spans="1:24">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row>
    <row r="58" spans="1:24">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row>
    <row r="59" spans="1:24">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row>
    <row r="60" spans="1:24">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row>
    <row r="61" spans="1:24">
      <c r="A61" s="15" t="s">
        <v>536</v>
      </c>
      <c r="B61" s="17" t="n">
        <v>6525</v>
      </c>
      <c r="C61" s="18">
        <f>(179.0/B61*100)</f>
        <v/>
      </c>
      <c r="D61" s="19" t="n">
        <v>6346</v>
      </c>
      <c r="E61" s="18" t="n">
        <v>403.20912896</v>
      </c>
      <c r="F61" s="20" t="n">
        <v>7.17050107</v>
      </c>
      <c r="G61" s="18" t="n">
        <v>453.93484783</v>
      </c>
      <c r="H61" s="20" t="n">
        <v>5.90597997</v>
      </c>
      <c r="I61" s="18" t="n">
        <v>452.95651246</v>
      </c>
      <c r="J61" s="20" t="n">
        <v>3.72688783</v>
      </c>
      <c r="K61" s="18" t="n">
        <v>476.63649482</v>
      </c>
      <c r="L61" s="20" t="n">
        <v>3.18450652</v>
      </c>
      <c r="M61" s="18" t="n">
        <v>406.84800501</v>
      </c>
      <c r="N61" s="20" t="n">
        <v>11.35417984</v>
      </c>
      <c r="O61" s="18" t="s">
        <v>481</v>
      </c>
      <c r="P61" s="20" t="s">
        <v>481</v>
      </c>
      <c r="Q61" s="18" t="s">
        <v>481</v>
      </c>
      <c r="R61" s="20" t="s">
        <v>481</v>
      </c>
      <c r="S61" s="18" t="s">
        <v>481</v>
      </c>
      <c r="T61" s="20" t="s">
        <v>481</v>
      </c>
      <c r="U61" s="18" t="s">
        <v>481</v>
      </c>
      <c r="V61" s="20" t="s">
        <v>481</v>
      </c>
      <c r="W61" s="18" t="n">
        <v>348.98287663</v>
      </c>
      <c r="X61" s="20" t="n">
        <v>11.39768791</v>
      </c>
    </row>
    <row r="62" spans="1:24">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row>
    <row r="63" spans="1:24">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row>
    <row r="64" spans="1:24">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row>
    <row r="65" spans="1:24">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row>
    <row r="66" spans="1:24">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row>
    <row r="67" spans="1:24">
      <c r="A67" s="15" t="s">
        <v>542</v>
      </c>
      <c r="B67" s="17" t="n">
        <v>6971</v>
      </c>
      <c r="C67" s="18">
        <f>(979.0/B67*100)</f>
        <v/>
      </c>
      <c r="D67" s="19" t="n">
        <v>5992</v>
      </c>
      <c r="E67" s="18" t="n">
        <v>364.60734382</v>
      </c>
      <c r="F67" s="20" t="n">
        <v>9.16290287</v>
      </c>
      <c r="G67" s="18" t="n">
        <v>395.33626978</v>
      </c>
      <c r="H67" s="20" t="n">
        <v>6.64060985</v>
      </c>
      <c r="I67" s="18" t="n">
        <v>415.4341802</v>
      </c>
      <c r="J67" s="20" t="n">
        <v>3.91329381</v>
      </c>
      <c r="K67" s="18" t="n">
        <v>439.14810769</v>
      </c>
      <c r="L67" s="20" t="n">
        <v>4.28163494</v>
      </c>
      <c r="M67" s="18" t="n">
        <v>365.71043697</v>
      </c>
      <c r="N67" s="20" t="n">
        <v>15.35272841</v>
      </c>
      <c r="O67" s="18" t="s">
        <v>481</v>
      </c>
      <c r="P67" s="20" t="s">
        <v>481</v>
      </c>
      <c r="Q67" s="18" t="s">
        <v>481</v>
      </c>
      <c r="R67" s="20" t="s">
        <v>481</v>
      </c>
      <c r="S67" s="18" t="s">
        <v>481</v>
      </c>
      <c r="T67" s="20" t="s">
        <v>481</v>
      </c>
      <c r="U67" s="18" t="s">
        <v>481</v>
      </c>
      <c r="V67" s="20" t="s">
        <v>481</v>
      </c>
      <c r="W67" s="18" t="n">
        <v>333.33699498</v>
      </c>
      <c r="X67" s="20" t="n">
        <v>9.029541249999999</v>
      </c>
    </row>
    <row r="68" spans="1:24">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row>
    <row r="69" spans="1:24">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row>
    <row r="70" spans="1:24">
      <c r="A70" s="15" t="s">
        <v>545</v>
      </c>
      <c r="B70" s="17" t="n">
        <v>6036</v>
      </c>
      <c r="C70" s="18">
        <f>(223.0/B70*100)</f>
        <v/>
      </c>
      <c r="D70" s="19" t="n">
        <v>5813</v>
      </c>
      <c r="E70" s="18" t="n">
        <v>486.01630262</v>
      </c>
      <c r="F70" s="20" t="n">
        <v>6.71360032</v>
      </c>
      <c r="G70" s="18" t="n">
        <v>514.68327019</v>
      </c>
      <c r="H70" s="20" t="n">
        <v>4.61313936</v>
      </c>
      <c r="I70" s="18" t="n">
        <v>519.93787474</v>
      </c>
      <c r="J70" s="20" t="n">
        <v>3.45433249</v>
      </c>
      <c r="K70" s="18" t="n">
        <v>532.15916645</v>
      </c>
      <c r="L70" s="20" t="n">
        <v>4.96752213</v>
      </c>
      <c r="M70" s="18" t="n">
        <v>494.93416466</v>
      </c>
      <c r="N70" s="20" t="n">
        <v>9.925338829999999</v>
      </c>
      <c r="O70" s="18" t="s">
        <v>481</v>
      </c>
      <c r="P70" s="20" t="s">
        <v>481</v>
      </c>
      <c r="Q70" s="18" t="s">
        <v>481</v>
      </c>
      <c r="R70" s="20" t="s">
        <v>481</v>
      </c>
      <c r="S70" s="18" t="s">
        <v>481</v>
      </c>
      <c r="T70" s="20" t="s">
        <v>481</v>
      </c>
      <c r="U70" s="18" t="s">
        <v>481</v>
      </c>
      <c r="V70" s="20" t="s">
        <v>481</v>
      </c>
      <c r="W70" s="18" t="n">
        <v>452.28402751</v>
      </c>
      <c r="X70" s="20" t="n">
        <v>10.35563528</v>
      </c>
    </row>
    <row r="71" spans="1:24">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row>
    <row r="72" spans="1:24">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row>
    <row r="73" spans="1:24">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row>
    <row r="74" spans="1:24">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row>
    <row r="75" spans="1:24">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row>
    <row r="76" spans="1:24">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row>
    <row r="77" spans="1:24">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row>
    <row r="78" spans="1:24">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row>
    <row customHeight="1" ht="25" r="79" spans="1:24">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row>
    <row r="80" spans="1:24">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row>
    <row r="81" spans="1:24">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row customHeight="1" ht="30" r="97" spans="1:24">
      <c r="A97" s="25" t="s">
        <v>571</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856</v>
      </c>
    </row>
    <row customHeight="1" ht="30" r="4" spans="1:22">
      <c r="A4" s="6" t="n"/>
      <c r="B4" s="7" t="s">
        <v>462</v>
      </c>
      <c r="C4" s="7" t="s">
        <v>463</v>
      </c>
      <c r="D4" s="8" t="s">
        <v>462</v>
      </c>
      <c r="E4" s="9" t="s">
        <v>857</v>
      </c>
      <c r="F4" s="10" t="n"/>
      <c r="G4" s="9" t="s">
        <v>644</v>
      </c>
      <c r="H4" s="10" t="n"/>
      <c r="I4" s="9" t="s">
        <v>643</v>
      </c>
      <c r="J4" s="10" t="n"/>
      <c r="K4" s="9" t="s">
        <v>858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543.33799922</v>
      </c>
      <c r="F7" s="20" t="n">
        <v>3.14058682</v>
      </c>
      <c r="G7" s="18" t="n">
        <v>498.93871474</v>
      </c>
      <c r="H7" s="20" t="n">
        <v>2.21530719</v>
      </c>
      <c r="I7" s="18" t="n">
        <v>503.762446</v>
      </c>
      <c r="J7" s="20" t="n">
        <v>3.22051213</v>
      </c>
      <c r="K7" s="18" t="n">
        <v>488.89903787</v>
      </c>
      <c r="L7" s="20" t="n">
        <v>4.32326151</v>
      </c>
      <c r="M7" s="18" t="s">
        <v>481</v>
      </c>
      <c r="N7" s="20" t="s">
        <v>481</v>
      </c>
      <c r="O7" s="18" t="s">
        <v>481</v>
      </c>
      <c r="P7" s="20" t="s">
        <v>481</v>
      </c>
      <c r="Q7" s="18" t="s">
        <v>481</v>
      </c>
      <c r="R7" s="20" t="s">
        <v>481</v>
      </c>
      <c r="S7" s="18" t="s">
        <v>481</v>
      </c>
      <c r="T7" s="20" t="s">
        <v>481</v>
      </c>
      <c r="U7" s="18" t="n">
        <v>439.25487503</v>
      </c>
      <c r="V7" s="20" t="n">
        <v>6.0603636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(167.0/B9*100)</f>
        <v/>
      </c>
      <c r="D9" s="19" t="n">
        <v>5508</v>
      </c>
      <c r="E9" s="18" t="n">
        <v>552.27243331</v>
      </c>
      <c r="F9" s="20" t="n">
        <v>5.31175529</v>
      </c>
      <c r="G9" s="18" t="n">
        <v>556.07369576</v>
      </c>
      <c r="H9" s="20" t="n">
        <v>3.3494154</v>
      </c>
      <c r="I9" s="18" t="n">
        <v>564.5571294699999</v>
      </c>
      <c r="J9" s="20" t="n">
        <v>3.43109114</v>
      </c>
      <c r="K9" s="18" t="n">
        <v>542.53918988</v>
      </c>
      <c r="L9" s="20" t="n">
        <v>8.671045210000001</v>
      </c>
      <c r="M9" s="18" t="s">
        <v>481</v>
      </c>
      <c r="N9" s="20" t="s">
        <v>481</v>
      </c>
      <c r="O9" s="18" t="s">
        <v>481</v>
      </c>
      <c r="P9" s="20" t="s">
        <v>481</v>
      </c>
      <c r="Q9" s="18" t="n">
        <v>363.74174124</v>
      </c>
      <c r="R9" s="20" t="n">
        <v>33.3778787</v>
      </c>
      <c r="S9" s="18" t="s">
        <v>481</v>
      </c>
      <c r="T9" s="20" t="s">
        <v>481</v>
      </c>
      <c r="U9" s="18" t="n">
        <v>443.10833631</v>
      </c>
      <c r="V9" s="20" t="n">
        <v>8.630463600000001</v>
      </c>
    </row>
    <row r="10" spans="1:22">
      <c r="A10" s="15" t="s">
        <v>485</v>
      </c>
      <c r="B10" s="17" t="n">
        <v>13082</v>
      </c>
      <c r="C10" s="18">
        <f>(346.0/B10*100)</f>
        <v/>
      </c>
      <c r="D10" s="19" t="n">
        <v>12736</v>
      </c>
      <c r="E10" s="18" t="n">
        <v>564.2996437</v>
      </c>
      <c r="F10" s="20" t="n">
        <v>4.92961054</v>
      </c>
      <c r="G10" s="18" t="n">
        <v>523.18165818</v>
      </c>
      <c r="H10" s="20" t="n">
        <v>4.73683605</v>
      </c>
      <c r="I10" s="18" t="n">
        <v>534.57246538</v>
      </c>
      <c r="J10" s="20" t="n">
        <v>9.486457250000001</v>
      </c>
      <c r="K10" s="18" t="n">
        <v>523.4342741</v>
      </c>
      <c r="L10" s="20" t="n">
        <v>11.51697088</v>
      </c>
      <c r="M10" s="18" t="s">
        <v>481</v>
      </c>
      <c r="N10" s="20" t="s">
        <v>481</v>
      </c>
      <c r="O10" s="18" t="s">
        <v>481</v>
      </c>
      <c r="P10" s="20" t="s">
        <v>481</v>
      </c>
      <c r="Q10" s="18" t="s">
        <v>481</v>
      </c>
      <c r="R10" s="20" t="s">
        <v>481</v>
      </c>
      <c r="S10" s="18" t="s">
        <v>481</v>
      </c>
      <c r="T10" s="20" t="s">
        <v>481</v>
      </c>
      <c r="U10" s="18" t="n">
        <v>438.25145397</v>
      </c>
      <c r="V10" s="20" t="n">
        <v>15.25309769</v>
      </c>
    </row>
    <row r="11" spans="1:22">
      <c r="A11" s="15" t="s">
        <v>486</v>
      </c>
      <c r="B11" s="17" t="n">
        <v>7053</v>
      </c>
      <c r="C11" s="18">
        <f>(203.0/B11*100)</f>
        <v/>
      </c>
      <c r="D11" s="19" t="n">
        <v>6850</v>
      </c>
      <c r="E11" s="18" t="n">
        <v>445.9049173</v>
      </c>
      <c r="F11" s="20" t="n">
        <v>4.55822859</v>
      </c>
      <c r="G11" s="18" t="n">
        <v>426.79604678</v>
      </c>
      <c r="H11" s="20" t="n">
        <v>4.56449471</v>
      </c>
      <c r="I11" s="18" t="n">
        <v>455.86664101</v>
      </c>
      <c r="J11" s="20" t="n">
        <v>6.02971207</v>
      </c>
      <c r="K11" s="18" t="n">
        <v>443.23956766</v>
      </c>
      <c r="L11" s="20" t="n">
        <v>8.8928694</v>
      </c>
      <c r="M11" s="18" t="s">
        <v>481</v>
      </c>
      <c r="N11" s="20" t="s">
        <v>481</v>
      </c>
      <c r="O11" s="18" t="s">
        <v>481</v>
      </c>
      <c r="P11" s="20" t="s">
        <v>481</v>
      </c>
      <c r="Q11" s="18" t="s">
        <v>481</v>
      </c>
      <c r="R11" s="20" t="s">
        <v>481</v>
      </c>
      <c r="S11" s="18" t="s">
        <v>481</v>
      </c>
      <c r="T11" s="20" t="s">
        <v>481</v>
      </c>
      <c r="U11" s="18" t="n">
        <v>382.1118357</v>
      </c>
      <c r="V11" s="20" t="n">
        <v>9.333565200000001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(280.0/B23*100)</f>
        <v/>
      </c>
      <c r="D23" s="19" t="n">
        <v>11303</v>
      </c>
      <c r="E23" s="18" t="n">
        <v>499.40697725</v>
      </c>
      <c r="F23" s="20" t="n">
        <v>4.51056063</v>
      </c>
      <c r="G23" s="18" t="n">
        <v>482.83049561</v>
      </c>
      <c r="H23" s="20" t="n">
        <v>3.20925425</v>
      </c>
      <c r="I23" s="18" t="n">
        <v>490.55742357</v>
      </c>
      <c r="J23" s="20" t="n">
        <v>4.64352683</v>
      </c>
      <c r="K23" s="18" t="n">
        <v>479.54397405</v>
      </c>
      <c r="L23" s="20" t="n">
        <v>6.61655798</v>
      </c>
      <c r="M23" s="18" t="s">
        <v>481</v>
      </c>
      <c r="N23" s="20" t="s">
        <v>481</v>
      </c>
      <c r="O23" s="18" t="s">
        <v>481</v>
      </c>
      <c r="P23" s="20" t="s">
        <v>481</v>
      </c>
      <c r="Q23" s="18" t="s">
        <v>481</v>
      </c>
      <c r="R23" s="20" t="s">
        <v>481</v>
      </c>
      <c r="S23" s="18" t="s">
        <v>481</v>
      </c>
      <c r="T23" s="20" t="s">
        <v>481</v>
      </c>
      <c r="U23" s="18" t="n">
        <v>408.60470593</v>
      </c>
      <c r="V23" s="20" t="n">
        <v>11.68011155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542.7252046</v>
      </c>
      <c r="F29" s="20" t="n">
        <v>5.91799546</v>
      </c>
      <c r="G29" s="18" t="n">
        <v>511.22510288</v>
      </c>
      <c r="H29" s="20" t="n">
        <v>4.1889337</v>
      </c>
      <c r="I29" s="18" t="n">
        <v>506.58352433</v>
      </c>
      <c r="J29" s="20" t="n">
        <v>4.19117784</v>
      </c>
      <c r="K29" s="18" t="n">
        <v>528.75607759</v>
      </c>
      <c r="L29" s="20" t="n">
        <v>6.12220658</v>
      </c>
      <c r="M29" s="18" t="s">
        <v>481</v>
      </c>
      <c r="N29" s="20" t="s">
        <v>481</v>
      </c>
      <c r="O29" s="18" t="s">
        <v>481</v>
      </c>
      <c r="P29" s="20" t="s">
        <v>481</v>
      </c>
      <c r="Q29" s="18" t="n">
        <v>312.41250141</v>
      </c>
      <c r="R29" s="20" t="n">
        <v>62.61666854</v>
      </c>
      <c r="S29" s="18" t="s">
        <v>481</v>
      </c>
      <c r="T29" s="20" t="s">
        <v>481</v>
      </c>
      <c r="U29" s="18" t="n">
        <v>415.33901837</v>
      </c>
      <c r="V29" s="20" t="n">
        <v>12.3471266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496.07668662</v>
      </c>
      <c r="F32" s="20" t="n">
        <v>4.44799535</v>
      </c>
      <c r="G32" s="18" t="n">
        <v>480.03091272</v>
      </c>
      <c r="H32" s="20" t="n">
        <v>3.4332078</v>
      </c>
      <c r="I32" s="18" t="n">
        <v>494.60974221</v>
      </c>
      <c r="J32" s="20" t="n">
        <v>4.18931703</v>
      </c>
      <c r="K32" s="18" t="n">
        <v>485.87991429</v>
      </c>
      <c r="L32" s="20" t="n">
        <v>6.86749634</v>
      </c>
      <c r="M32" s="18" t="s">
        <v>481</v>
      </c>
      <c r="N32" s="20" t="s">
        <v>481</v>
      </c>
      <c r="O32" s="18" t="s">
        <v>481</v>
      </c>
      <c r="P32" s="20" t="s">
        <v>481</v>
      </c>
      <c r="Q32" s="18" t="s">
        <v>481</v>
      </c>
      <c r="R32" s="20" t="s">
        <v>481</v>
      </c>
      <c r="S32" s="18" t="s">
        <v>481</v>
      </c>
      <c r="T32" s="20" t="s">
        <v>481</v>
      </c>
      <c r="U32" s="18" t="n">
        <v>356.67974701</v>
      </c>
      <c r="V32" s="20" t="n">
        <v>19.08485191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(99.0/B34*100)</f>
        <v/>
      </c>
      <c r="D34" s="19" t="n">
        <v>6251</v>
      </c>
      <c r="E34" s="18" t="n">
        <v>435.69090971</v>
      </c>
      <c r="F34" s="20" t="n">
        <v>6.16192977</v>
      </c>
      <c r="G34" s="18" t="n">
        <v>453.63643644</v>
      </c>
      <c r="H34" s="20" t="n">
        <v>4.9920757</v>
      </c>
      <c r="I34" s="18" t="n">
        <v>466.38388198</v>
      </c>
      <c r="J34" s="20" t="n">
        <v>4.82747248</v>
      </c>
      <c r="K34" s="18" t="n">
        <v>440.09616304</v>
      </c>
      <c r="L34" s="20" t="n">
        <v>8.640947819999999</v>
      </c>
      <c r="M34" s="18" t="s">
        <v>481</v>
      </c>
      <c r="N34" s="20" t="s">
        <v>481</v>
      </c>
      <c r="O34" s="18" t="s">
        <v>481</v>
      </c>
      <c r="P34" s="20" t="s">
        <v>481</v>
      </c>
      <c r="Q34" s="18" t="n">
        <v>425.79595373</v>
      </c>
      <c r="R34" s="20" t="n">
        <v>68.66277131</v>
      </c>
      <c r="S34" s="18" t="s">
        <v>481</v>
      </c>
      <c r="T34" s="20" t="s">
        <v>481</v>
      </c>
      <c r="U34" s="18" t="n">
        <v>353.22627138</v>
      </c>
      <c r="V34" s="20" t="n">
        <v>11.88794986</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(84.0/B36*100)</f>
        <v/>
      </c>
      <c r="D36" s="19" t="n">
        <v>6652</v>
      </c>
      <c r="E36" s="18" t="n">
        <v>494.53057394</v>
      </c>
      <c r="F36" s="20" t="n">
        <v>3.7964235</v>
      </c>
      <c r="G36" s="18" t="n">
        <v>461.99088058</v>
      </c>
      <c r="H36" s="20" t="n">
        <v>4.20202092</v>
      </c>
      <c r="I36" s="18" t="n">
        <v>461.23256033</v>
      </c>
      <c r="J36" s="20" t="n">
        <v>5.1960337</v>
      </c>
      <c r="K36" s="18" t="n">
        <v>461.28489118</v>
      </c>
      <c r="L36" s="20" t="n">
        <v>5.91237232</v>
      </c>
      <c r="M36" s="18" t="s">
        <v>481</v>
      </c>
      <c r="N36" s="20" t="s">
        <v>481</v>
      </c>
      <c r="O36" s="18" t="s">
        <v>481</v>
      </c>
      <c r="P36" s="20" t="s">
        <v>481</v>
      </c>
      <c r="Q36" s="18" t="s">
        <v>481</v>
      </c>
      <c r="R36" s="20" t="s">
        <v>481</v>
      </c>
      <c r="S36" s="18" t="s">
        <v>481</v>
      </c>
      <c r="T36" s="20" t="s">
        <v>481</v>
      </c>
      <c r="U36" s="18" t="n">
        <v>388.29816147</v>
      </c>
      <c r="V36" s="20" t="n">
        <v>11.1399798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(60.0/B41*100)</f>
        <v/>
      </c>
      <c r="D41" s="19" t="n">
        <v>5652</v>
      </c>
      <c r="E41" s="18" t="n">
        <v>507.81461247</v>
      </c>
      <c r="F41" s="20" t="n">
        <v>5.05730842</v>
      </c>
      <c r="G41" s="18" t="n">
        <v>481.70351984</v>
      </c>
      <c r="H41" s="20" t="n">
        <v>3.55799759</v>
      </c>
      <c r="I41" s="18" t="n">
        <v>498.48859136</v>
      </c>
      <c r="J41" s="20" t="n">
        <v>5.87003542</v>
      </c>
      <c r="K41" s="18" t="n">
        <v>505.8328422</v>
      </c>
      <c r="L41" s="20" t="n">
        <v>7.58187971</v>
      </c>
      <c r="M41" s="18" t="s">
        <v>481</v>
      </c>
      <c r="N41" s="20" t="s">
        <v>481</v>
      </c>
      <c r="O41" s="18" t="s">
        <v>481</v>
      </c>
      <c r="P41" s="20" t="s">
        <v>481</v>
      </c>
      <c r="Q41" s="18" t="n">
        <v>394.70031876</v>
      </c>
      <c r="R41" s="20" t="n">
        <v>62.09586627</v>
      </c>
      <c r="S41" s="18" t="s">
        <v>481</v>
      </c>
      <c r="T41" s="20" t="s">
        <v>481</v>
      </c>
      <c r="U41" s="18" t="n">
        <v>383.15615829</v>
      </c>
      <c r="V41" s="20" t="n">
        <v>11.53890439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(2259.0/B46*100)</f>
        <v/>
      </c>
      <c r="D46" s="19" t="n">
        <v>20882</v>
      </c>
      <c r="E46" s="18" t="n">
        <v>409.02928309</v>
      </c>
      <c r="F46" s="20" t="n">
        <v>5.61732138</v>
      </c>
      <c r="G46" s="18" t="n">
        <v>408.10130842</v>
      </c>
      <c r="H46" s="20" t="n">
        <v>5.14338658</v>
      </c>
      <c r="I46" s="18" t="n">
        <v>425.47864737</v>
      </c>
      <c r="J46" s="20" t="n">
        <v>5.90882658</v>
      </c>
      <c r="K46" s="18" t="n">
        <v>387.74414053</v>
      </c>
      <c r="L46" s="20" t="n">
        <v>12.72158863</v>
      </c>
      <c r="M46" s="18" t="s">
        <v>481</v>
      </c>
      <c r="N46" s="20" t="s">
        <v>481</v>
      </c>
      <c r="O46" s="18" t="s">
        <v>481</v>
      </c>
      <c r="P46" s="20" t="s">
        <v>481</v>
      </c>
      <c r="Q46" s="18" t="s">
        <v>481</v>
      </c>
      <c r="R46" s="20" t="s">
        <v>481</v>
      </c>
      <c r="S46" s="18" t="s">
        <v>481</v>
      </c>
      <c r="T46" s="20" t="s">
        <v>481</v>
      </c>
      <c r="U46" s="18" t="n">
        <v>366.22433235</v>
      </c>
      <c r="V46" s="20" t="n">
        <v>4.78809497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(9.0/B48*100)</f>
        <v/>
      </c>
      <c r="D48" s="19" t="n">
        <v>9832</v>
      </c>
      <c r="E48" s="18" t="n">
        <v>579.38838843</v>
      </c>
      <c r="F48" s="20" t="n">
        <v>7.74827303</v>
      </c>
      <c r="G48" s="18" t="n">
        <v>557.31898025</v>
      </c>
      <c r="H48" s="20" t="n">
        <v>5.94504632</v>
      </c>
      <c r="I48" s="18" t="n">
        <v>594.96349065</v>
      </c>
      <c r="J48" s="20" t="n">
        <v>9.47833816</v>
      </c>
      <c r="K48" s="18" t="n">
        <v>582.00065993</v>
      </c>
      <c r="L48" s="20" t="n">
        <v>18.21832926</v>
      </c>
      <c r="M48" s="18" t="s">
        <v>481</v>
      </c>
      <c r="N48" s="20" t="s">
        <v>481</v>
      </c>
      <c r="O48" s="18" t="s">
        <v>481</v>
      </c>
      <c r="P48" s="20" t="s">
        <v>481</v>
      </c>
      <c r="Q48" s="18" t="s">
        <v>481</v>
      </c>
      <c r="R48" s="20" t="s">
        <v>481</v>
      </c>
      <c r="S48" s="18" t="s">
        <v>481</v>
      </c>
      <c r="T48" s="20" t="s">
        <v>481</v>
      </c>
      <c r="U48" s="18" t="n">
        <v>486.11509702</v>
      </c>
      <c r="V48" s="20" t="n">
        <v>49.95048547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(181.0/B61*100)</f>
        <v/>
      </c>
      <c r="D61" s="19" t="n">
        <v>6344</v>
      </c>
      <c r="E61" s="18" t="n">
        <v>458.03269046</v>
      </c>
      <c r="F61" s="20" t="n">
        <v>3.75438378</v>
      </c>
      <c r="G61" s="18" t="n">
        <v>451.24858241</v>
      </c>
      <c r="H61" s="20" t="n">
        <v>3.74461959</v>
      </c>
      <c r="I61" s="18" t="n">
        <v>451.41339409</v>
      </c>
      <c r="J61" s="20" t="n">
        <v>5.62025573</v>
      </c>
      <c r="K61" s="18" t="n">
        <v>454.83610605</v>
      </c>
      <c r="L61" s="20" t="n">
        <v>7.0155835</v>
      </c>
      <c r="M61" s="18" t="s">
        <v>481</v>
      </c>
      <c r="N61" s="20" t="s">
        <v>481</v>
      </c>
      <c r="O61" s="18" t="s">
        <v>481</v>
      </c>
      <c r="P61" s="20" t="s">
        <v>481</v>
      </c>
      <c r="Q61" s="18" t="s">
        <v>481</v>
      </c>
      <c r="R61" s="20" t="s">
        <v>481</v>
      </c>
      <c r="S61" s="18" t="s">
        <v>481</v>
      </c>
      <c r="T61" s="20" t="s">
        <v>481</v>
      </c>
      <c r="U61" s="18" t="n">
        <v>347.47530177</v>
      </c>
      <c r="V61" s="20" t="n">
        <v>12.06077093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(1033.0/B67*100)</f>
        <v/>
      </c>
      <c r="D67" s="19" t="n">
        <v>5938</v>
      </c>
      <c r="E67" s="18" t="n">
        <v>414.5114959</v>
      </c>
      <c r="F67" s="20" t="n">
        <v>4.58055537</v>
      </c>
      <c r="G67" s="18" t="n">
        <v>418.57135728</v>
      </c>
      <c r="H67" s="20" t="n">
        <v>3.44760401</v>
      </c>
      <c r="I67" s="18" t="n">
        <v>463.72943849</v>
      </c>
      <c r="J67" s="20" t="n">
        <v>8.002666290000001</v>
      </c>
      <c r="K67" s="18" t="n">
        <v>406.33562346</v>
      </c>
      <c r="L67" s="20" t="n">
        <v>14.19111963</v>
      </c>
      <c r="M67" s="18" t="s">
        <v>481</v>
      </c>
      <c r="N67" s="20" t="s">
        <v>481</v>
      </c>
      <c r="O67" s="18" t="s">
        <v>481</v>
      </c>
      <c r="P67" s="20" t="s">
        <v>481</v>
      </c>
      <c r="Q67" s="18" t="s">
        <v>481</v>
      </c>
      <c r="R67" s="20" t="s">
        <v>481</v>
      </c>
      <c r="S67" s="18" t="s">
        <v>481</v>
      </c>
      <c r="T67" s="20" t="s">
        <v>481</v>
      </c>
      <c r="U67" s="18" t="n">
        <v>338.32605363</v>
      </c>
      <c r="V67" s="20" t="n">
        <v>9.8625124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521.38807465</v>
      </c>
      <c r="F70" s="20" t="n">
        <v>5.27868546</v>
      </c>
      <c r="G70" s="18" t="n">
        <v>511.50869546</v>
      </c>
      <c r="H70" s="20" t="n">
        <v>3.38604302</v>
      </c>
      <c r="I70" s="18" t="n">
        <v>524.966762</v>
      </c>
      <c r="J70" s="20" t="n">
        <v>4.4976865</v>
      </c>
      <c r="K70" s="18" t="n">
        <v>526.43642369</v>
      </c>
      <c r="L70" s="20" t="n">
        <v>10.78150434</v>
      </c>
      <c r="M70" s="18" t="s">
        <v>481</v>
      </c>
      <c r="N70" s="20" t="s">
        <v>481</v>
      </c>
      <c r="O70" s="18" t="s">
        <v>481</v>
      </c>
      <c r="P70" s="20" t="s">
        <v>481</v>
      </c>
      <c r="Q70" s="18" t="s">
        <v>481</v>
      </c>
      <c r="R70" s="20" t="s">
        <v>481</v>
      </c>
      <c r="S70" s="18" t="s">
        <v>481</v>
      </c>
      <c r="T70" s="20" t="s">
        <v>481</v>
      </c>
      <c r="U70" s="18" t="n">
        <v>448.77503978</v>
      </c>
      <c r="V70" s="20" t="n">
        <v>10.78865629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859</v>
      </c>
    </row>
    <row customHeight="1" ht="30" r="4" spans="1:22">
      <c r="A4" s="6" t="n"/>
      <c r="B4" s="7" t="s">
        <v>462</v>
      </c>
      <c r="C4" s="7" t="s">
        <v>463</v>
      </c>
      <c r="D4" s="8" t="s">
        <v>462</v>
      </c>
      <c r="E4" s="9" t="s">
        <v>857</v>
      </c>
      <c r="F4" s="10" t="n"/>
      <c r="G4" s="9" t="s">
        <v>644</v>
      </c>
      <c r="H4" s="10" t="n"/>
      <c r="I4" s="9" t="s">
        <v>643</v>
      </c>
      <c r="J4" s="10" t="n"/>
      <c r="K4" s="9" t="s">
        <v>858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544.63808486</v>
      </c>
      <c r="F7" s="20" t="n">
        <v>3.39173988</v>
      </c>
      <c r="G7" s="18" t="n">
        <v>497.65164506</v>
      </c>
      <c r="H7" s="20" t="n">
        <v>2.47027763</v>
      </c>
      <c r="I7" s="18" t="n">
        <v>506.42569257</v>
      </c>
      <c r="J7" s="20" t="n">
        <v>2.6982704</v>
      </c>
      <c r="K7" s="18" t="n">
        <v>496.85498924</v>
      </c>
      <c r="L7" s="20" t="n">
        <v>3.78656874</v>
      </c>
      <c r="M7" s="18" t="s">
        <v>481</v>
      </c>
      <c r="N7" s="20" t="s">
        <v>481</v>
      </c>
      <c r="O7" s="18" t="s">
        <v>481</v>
      </c>
      <c r="P7" s="20" t="s">
        <v>481</v>
      </c>
      <c r="Q7" s="18" t="s">
        <v>481</v>
      </c>
      <c r="R7" s="20" t="s">
        <v>481</v>
      </c>
      <c r="S7" s="18" t="s">
        <v>481</v>
      </c>
      <c r="T7" s="20" t="s">
        <v>481</v>
      </c>
      <c r="U7" s="18" t="n">
        <v>441.6047196</v>
      </c>
      <c r="V7" s="20" t="n">
        <v>6.04234113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(167.0/B9*100)</f>
        <v/>
      </c>
      <c r="D9" s="19" t="n">
        <v>5508</v>
      </c>
      <c r="E9" s="18" t="n">
        <v>560.3080055</v>
      </c>
      <c r="F9" s="20" t="n">
        <v>5.4045922</v>
      </c>
      <c r="G9" s="18" t="n">
        <v>555.96671381</v>
      </c>
      <c r="H9" s="20" t="n">
        <v>3.66225289</v>
      </c>
      <c r="I9" s="18" t="n">
        <v>558.73366216</v>
      </c>
      <c r="J9" s="20" t="n">
        <v>3.08893923</v>
      </c>
      <c r="K9" s="18" t="n">
        <v>546.36709015</v>
      </c>
      <c r="L9" s="20" t="n">
        <v>7.28411706</v>
      </c>
      <c r="M9" s="18" t="s">
        <v>481</v>
      </c>
      <c r="N9" s="20" t="s">
        <v>481</v>
      </c>
      <c r="O9" s="18" t="s">
        <v>481</v>
      </c>
      <c r="P9" s="20" t="s">
        <v>481</v>
      </c>
      <c r="Q9" s="18" t="n">
        <v>363.74174124</v>
      </c>
      <c r="R9" s="20" t="n">
        <v>33.3778787</v>
      </c>
      <c r="S9" s="18" t="s">
        <v>481</v>
      </c>
      <c r="T9" s="20" t="s">
        <v>481</v>
      </c>
      <c r="U9" s="18" t="n">
        <v>444.47754619</v>
      </c>
      <c r="V9" s="20" t="n">
        <v>8.69567496</v>
      </c>
    </row>
    <row r="10" spans="1:22">
      <c r="A10" s="15" t="s">
        <v>485</v>
      </c>
      <c r="B10" s="17" t="n">
        <v>13082</v>
      </c>
      <c r="C10" s="18">
        <f>(346.0/B10*100)</f>
        <v/>
      </c>
      <c r="D10" s="19" t="n">
        <v>12736</v>
      </c>
      <c r="E10" s="18" t="n">
        <v>569.25475303</v>
      </c>
      <c r="F10" s="20" t="n">
        <v>5.04217707</v>
      </c>
      <c r="G10" s="18" t="n">
        <v>518.56182326</v>
      </c>
      <c r="H10" s="20" t="n">
        <v>4.68638444</v>
      </c>
      <c r="I10" s="18" t="n">
        <v>538.27980657</v>
      </c>
      <c r="J10" s="20" t="n">
        <v>8.41344235</v>
      </c>
      <c r="K10" s="18" t="n">
        <v>531.5191347</v>
      </c>
      <c r="L10" s="20" t="n">
        <v>10.15801127</v>
      </c>
      <c r="M10" s="18" t="s">
        <v>481</v>
      </c>
      <c r="N10" s="20" t="s">
        <v>481</v>
      </c>
      <c r="O10" s="18" t="s">
        <v>481</v>
      </c>
      <c r="P10" s="20" t="s">
        <v>481</v>
      </c>
      <c r="Q10" s="18" t="s">
        <v>481</v>
      </c>
      <c r="R10" s="20" t="s">
        <v>481</v>
      </c>
      <c r="S10" s="18" t="s">
        <v>481</v>
      </c>
      <c r="T10" s="20" t="s">
        <v>481</v>
      </c>
      <c r="U10" s="18" t="n">
        <v>442.497635</v>
      </c>
      <c r="V10" s="20" t="n">
        <v>14.32246938</v>
      </c>
    </row>
    <row r="11" spans="1:22">
      <c r="A11" s="15" t="s">
        <v>486</v>
      </c>
      <c r="B11" s="17" t="n">
        <v>7053</v>
      </c>
      <c r="C11" s="18">
        <f>(203.0/B11*100)</f>
        <v/>
      </c>
      <c r="D11" s="19" t="n">
        <v>6850</v>
      </c>
      <c r="E11" s="18" t="n">
        <v>450.03763997</v>
      </c>
      <c r="F11" s="20" t="n">
        <v>4.84045429</v>
      </c>
      <c r="G11" s="18" t="n">
        <v>423.91285367</v>
      </c>
      <c r="H11" s="20" t="n">
        <v>4.63219469</v>
      </c>
      <c r="I11" s="18" t="n">
        <v>450.98810172</v>
      </c>
      <c r="J11" s="20" t="n">
        <v>4.89633282</v>
      </c>
      <c r="K11" s="18" t="n">
        <v>446.29423433</v>
      </c>
      <c r="L11" s="20" t="n">
        <v>7.81536737</v>
      </c>
      <c r="M11" s="18" t="s">
        <v>481</v>
      </c>
      <c r="N11" s="20" t="s">
        <v>481</v>
      </c>
      <c r="O11" s="18" t="s">
        <v>481</v>
      </c>
      <c r="P11" s="20" t="s">
        <v>481</v>
      </c>
      <c r="Q11" s="18" t="s">
        <v>481</v>
      </c>
      <c r="R11" s="20" t="s">
        <v>481</v>
      </c>
      <c r="S11" s="18" t="s">
        <v>481</v>
      </c>
      <c r="T11" s="20" t="s">
        <v>481</v>
      </c>
      <c r="U11" s="18" t="n">
        <v>383.18309198</v>
      </c>
      <c r="V11" s="20" t="n">
        <v>9.38930672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(280.0/B23*100)</f>
        <v/>
      </c>
      <c r="D23" s="19" t="n">
        <v>11303</v>
      </c>
      <c r="E23" s="18" t="n">
        <v>506.43717656</v>
      </c>
      <c r="F23" s="20" t="n">
        <v>4.49061756</v>
      </c>
      <c r="G23" s="18" t="n">
        <v>481.81202205</v>
      </c>
      <c r="H23" s="20" t="n">
        <v>3.28510082</v>
      </c>
      <c r="I23" s="18" t="n">
        <v>487.85239916</v>
      </c>
      <c r="J23" s="20" t="n">
        <v>4.30173444</v>
      </c>
      <c r="K23" s="18" t="n">
        <v>483.72978778</v>
      </c>
      <c r="L23" s="20" t="n">
        <v>6.46948799</v>
      </c>
      <c r="M23" s="18" t="s">
        <v>481</v>
      </c>
      <c r="N23" s="20" t="s">
        <v>481</v>
      </c>
      <c r="O23" s="18" t="s">
        <v>481</v>
      </c>
      <c r="P23" s="20" t="s">
        <v>481</v>
      </c>
      <c r="Q23" s="18" t="s">
        <v>481</v>
      </c>
      <c r="R23" s="20" t="s">
        <v>481</v>
      </c>
      <c r="S23" s="18" t="s">
        <v>481</v>
      </c>
      <c r="T23" s="20" t="s">
        <v>481</v>
      </c>
      <c r="U23" s="18" t="n">
        <v>415.78002251</v>
      </c>
      <c r="V23" s="20" t="n">
        <v>10.53663853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552.34374229</v>
      </c>
      <c r="F29" s="20" t="n">
        <v>6.33291497</v>
      </c>
      <c r="G29" s="18" t="n">
        <v>510.31394005</v>
      </c>
      <c r="H29" s="20" t="n">
        <v>4.81257616</v>
      </c>
      <c r="I29" s="18" t="n">
        <v>505.56637612</v>
      </c>
      <c r="J29" s="20" t="n">
        <v>4.03748336</v>
      </c>
      <c r="K29" s="18" t="n">
        <v>527.72809493</v>
      </c>
      <c r="L29" s="20" t="n">
        <v>5.94326765</v>
      </c>
      <c r="M29" s="18" t="s">
        <v>481</v>
      </c>
      <c r="N29" s="20" t="s">
        <v>481</v>
      </c>
      <c r="O29" s="18" t="s">
        <v>481</v>
      </c>
      <c r="P29" s="20" t="s">
        <v>481</v>
      </c>
      <c r="Q29" s="18" t="n">
        <v>312.41250141</v>
      </c>
      <c r="R29" s="20" t="n">
        <v>62.61666854</v>
      </c>
      <c r="S29" s="18" t="s">
        <v>481</v>
      </c>
      <c r="T29" s="20" t="s">
        <v>481</v>
      </c>
      <c r="U29" s="18" t="n">
        <v>421.37742285</v>
      </c>
      <c r="V29" s="20" t="n">
        <v>12.22529186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506.60840547</v>
      </c>
      <c r="F32" s="20" t="n">
        <v>5.1776726</v>
      </c>
      <c r="G32" s="18" t="n">
        <v>472.19187639</v>
      </c>
      <c r="H32" s="20" t="n">
        <v>3.56807265</v>
      </c>
      <c r="I32" s="18" t="n">
        <v>494.56283179</v>
      </c>
      <c r="J32" s="20" t="n">
        <v>4.04877188</v>
      </c>
      <c r="K32" s="18" t="n">
        <v>493.80105345</v>
      </c>
      <c r="L32" s="20" t="n">
        <v>6.22293297</v>
      </c>
      <c r="M32" s="18" t="s">
        <v>481</v>
      </c>
      <c r="N32" s="20" t="s">
        <v>481</v>
      </c>
      <c r="O32" s="18" t="s">
        <v>481</v>
      </c>
      <c r="P32" s="20" t="s">
        <v>481</v>
      </c>
      <c r="Q32" s="18" t="s">
        <v>481</v>
      </c>
      <c r="R32" s="20" t="s">
        <v>481</v>
      </c>
      <c r="S32" s="18" t="s">
        <v>481</v>
      </c>
      <c r="T32" s="20" t="s">
        <v>481</v>
      </c>
      <c r="U32" s="18" t="n">
        <v>363.25763078</v>
      </c>
      <c r="V32" s="20" t="n">
        <v>17.02861638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(99.0/B34*100)</f>
        <v/>
      </c>
      <c r="D34" s="19" t="n">
        <v>6251</v>
      </c>
      <c r="E34" s="18" t="n">
        <v>453.37764341</v>
      </c>
      <c r="F34" s="20" t="n">
        <v>6.33398189</v>
      </c>
      <c r="G34" s="18" t="n">
        <v>445.25711642</v>
      </c>
      <c r="H34" s="20" t="n">
        <v>4.99574052</v>
      </c>
      <c r="I34" s="18" t="n">
        <v>463.52687875</v>
      </c>
      <c r="J34" s="20" t="n">
        <v>4.62396092</v>
      </c>
      <c r="K34" s="18" t="n">
        <v>452.4414866</v>
      </c>
      <c r="L34" s="20" t="n">
        <v>7.06139448</v>
      </c>
      <c r="M34" s="18" t="s">
        <v>481</v>
      </c>
      <c r="N34" s="20" t="s">
        <v>481</v>
      </c>
      <c r="O34" s="18" t="s">
        <v>481</v>
      </c>
      <c r="P34" s="20" t="s">
        <v>481</v>
      </c>
      <c r="Q34" s="18" t="n">
        <v>425.79595373</v>
      </c>
      <c r="R34" s="20" t="n">
        <v>68.66277131</v>
      </c>
      <c r="S34" s="18" t="s">
        <v>481</v>
      </c>
      <c r="T34" s="20" t="s">
        <v>481</v>
      </c>
      <c r="U34" s="18" t="n">
        <v>345.3060053</v>
      </c>
      <c r="V34" s="20" t="n">
        <v>12.39288049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(84.0/B36*100)</f>
        <v/>
      </c>
      <c r="D36" s="19" t="n">
        <v>6652</v>
      </c>
      <c r="E36" s="18" t="n">
        <v>500.96027692</v>
      </c>
      <c r="F36" s="20" t="n">
        <v>4.2505287</v>
      </c>
      <c r="G36" s="18" t="n">
        <v>458.88455256</v>
      </c>
      <c r="H36" s="20" t="n">
        <v>4.07776106</v>
      </c>
      <c r="I36" s="18" t="n">
        <v>463.00513215</v>
      </c>
      <c r="J36" s="20" t="n">
        <v>4.53378606</v>
      </c>
      <c r="K36" s="18" t="n">
        <v>466.34742447</v>
      </c>
      <c r="L36" s="20" t="n">
        <v>6.10112919</v>
      </c>
      <c r="M36" s="18" t="s">
        <v>481</v>
      </c>
      <c r="N36" s="20" t="s">
        <v>481</v>
      </c>
      <c r="O36" s="18" t="s">
        <v>481</v>
      </c>
      <c r="P36" s="20" t="s">
        <v>481</v>
      </c>
      <c r="Q36" s="18" t="s">
        <v>481</v>
      </c>
      <c r="R36" s="20" t="s">
        <v>481</v>
      </c>
      <c r="S36" s="18" t="s">
        <v>481</v>
      </c>
      <c r="T36" s="20" t="s">
        <v>481</v>
      </c>
      <c r="U36" s="18" t="n">
        <v>393.25978464</v>
      </c>
      <c r="V36" s="20" t="n">
        <v>10.35971717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(60.0/B41*100)</f>
        <v/>
      </c>
      <c r="D41" s="19" t="n">
        <v>5652</v>
      </c>
      <c r="E41" s="18" t="n">
        <v>511.51750665</v>
      </c>
      <c r="F41" s="20" t="n">
        <v>5.28989872</v>
      </c>
      <c r="G41" s="18" t="n">
        <v>478.7116577</v>
      </c>
      <c r="H41" s="20" t="n">
        <v>4.21543824</v>
      </c>
      <c r="I41" s="18" t="n">
        <v>499.5516765</v>
      </c>
      <c r="J41" s="20" t="n">
        <v>5.01697623</v>
      </c>
      <c r="K41" s="18" t="n">
        <v>505.41956795</v>
      </c>
      <c r="L41" s="20" t="n">
        <v>6.88361909</v>
      </c>
      <c r="M41" s="18" t="s">
        <v>481</v>
      </c>
      <c r="N41" s="20" t="s">
        <v>481</v>
      </c>
      <c r="O41" s="18" t="s">
        <v>481</v>
      </c>
      <c r="P41" s="20" t="s">
        <v>481</v>
      </c>
      <c r="Q41" s="18" t="n">
        <v>394.70031876</v>
      </c>
      <c r="R41" s="20" t="n">
        <v>62.09586627</v>
      </c>
      <c r="S41" s="18" t="s">
        <v>481</v>
      </c>
      <c r="T41" s="20" t="s">
        <v>481</v>
      </c>
      <c r="U41" s="18" t="n">
        <v>387.53619577</v>
      </c>
      <c r="V41" s="20" t="n">
        <v>11.03997157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(2259.0/B46*100)</f>
        <v/>
      </c>
      <c r="D46" s="19" t="n">
        <v>20882</v>
      </c>
      <c r="E46" s="18" t="n">
        <v>415.61376954</v>
      </c>
      <c r="F46" s="20" t="n">
        <v>5.71099172</v>
      </c>
      <c r="G46" s="18" t="n">
        <v>403.75686166</v>
      </c>
      <c r="H46" s="20" t="n">
        <v>5.07996159</v>
      </c>
      <c r="I46" s="18" t="n">
        <v>425.35465439</v>
      </c>
      <c r="J46" s="20" t="n">
        <v>6.0768651</v>
      </c>
      <c r="K46" s="18" t="n">
        <v>396.7511621</v>
      </c>
      <c r="L46" s="20" t="n">
        <v>12.35316733</v>
      </c>
      <c r="M46" s="18" t="s">
        <v>481</v>
      </c>
      <c r="N46" s="20" t="s">
        <v>481</v>
      </c>
      <c r="O46" s="18" t="s">
        <v>481</v>
      </c>
      <c r="P46" s="20" t="s">
        <v>481</v>
      </c>
      <c r="Q46" s="18" t="s">
        <v>481</v>
      </c>
      <c r="R46" s="20" t="s">
        <v>481</v>
      </c>
      <c r="S46" s="18" t="s">
        <v>481</v>
      </c>
      <c r="T46" s="20" t="s">
        <v>481</v>
      </c>
      <c r="U46" s="18" t="n">
        <v>366.39300156</v>
      </c>
      <c r="V46" s="20" t="n">
        <v>4.75955729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(9.0/B48*100)</f>
        <v/>
      </c>
      <c r="D48" s="19" t="n">
        <v>9832</v>
      </c>
      <c r="E48" s="18" t="n">
        <v>575.6036226</v>
      </c>
      <c r="F48" s="20" t="n">
        <v>7.93274638</v>
      </c>
      <c r="G48" s="18" t="n">
        <v>557.16107838</v>
      </c>
      <c r="H48" s="20" t="n">
        <v>5.90091467</v>
      </c>
      <c r="I48" s="18" t="n">
        <v>596.84697863</v>
      </c>
      <c r="J48" s="20" t="n">
        <v>7.85069526</v>
      </c>
      <c r="K48" s="18" t="n">
        <v>593.72476179</v>
      </c>
      <c r="L48" s="20" t="n">
        <v>16.92994919</v>
      </c>
      <c r="M48" s="18" t="s">
        <v>481</v>
      </c>
      <c r="N48" s="20" t="s">
        <v>481</v>
      </c>
      <c r="O48" s="18" t="s">
        <v>481</v>
      </c>
      <c r="P48" s="20" t="s">
        <v>481</v>
      </c>
      <c r="Q48" s="18" t="s">
        <v>481</v>
      </c>
      <c r="R48" s="20" t="s">
        <v>481</v>
      </c>
      <c r="S48" s="18" t="s">
        <v>481</v>
      </c>
      <c r="T48" s="20" t="s">
        <v>481</v>
      </c>
      <c r="U48" s="18" t="n">
        <v>489.25400055</v>
      </c>
      <c r="V48" s="20" t="n">
        <v>43.0495581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(181.0/B61*100)</f>
        <v/>
      </c>
      <c r="D61" s="19" t="n">
        <v>6344</v>
      </c>
      <c r="E61" s="18" t="n">
        <v>462.14733812</v>
      </c>
      <c r="F61" s="20" t="n">
        <v>3.96722513</v>
      </c>
      <c r="G61" s="18" t="n">
        <v>449.48329695</v>
      </c>
      <c r="H61" s="20" t="n">
        <v>4.06031859</v>
      </c>
      <c r="I61" s="18" t="n">
        <v>445.6665032</v>
      </c>
      <c r="J61" s="20" t="n">
        <v>5.73505233</v>
      </c>
      <c r="K61" s="18" t="n">
        <v>464.54956421</v>
      </c>
      <c r="L61" s="20" t="n">
        <v>6.28645956</v>
      </c>
      <c r="M61" s="18" t="s">
        <v>481</v>
      </c>
      <c r="N61" s="20" t="s">
        <v>481</v>
      </c>
      <c r="O61" s="18" t="s">
        <v>481</v>
      </c>
      <c r="P61" s="20" t="s">
        <v>481</v>
      </c>
      <c r="Q61" s="18" t="s">
        <v>481</v>
      </c>
      <c r="R61" s="20" t="s">
        <v>481</v>
      </c>
      <c r="S61" s="18" t="s">
        <v>481</v>
      </c>
      <c r="T61" s="20" t="s">
        <v>481</v>
      </c>
      <c r="U61" s="18" t="n">
        <v>351.58881013</v>
      </c>
      <c r="V61" s="20" t="n">
        <v>12.21116536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(1033.0/B67*100)</f>
        <v/>
      </c>
      <c r="D67" s="19" t="n">
        <v>5938</v>
      </c>
      <c r="E67" s="18" t="n">
        <v>418.0692365</v>
      </c>
      <c r="F67" s="20" t="n">
        <v>4.37675099</v>
      </c>
      <c r="G67" s="18" t="n">
        <v>416.30474951</v>
      </c>
      <c r="H67" s="20" t="n">
        <v>3.57698632</v>
      </c>
      <c r="I67" s="18" t="n">
        <v>455.99800852</v>
      </c>
      <c r="J67" s="20" t="n">
        <v>7.33416631</v>
      </c>
      <c r="K67" s="18" t="n">
        <v>411.14404891</v>
      </c>
      <c r="L67" s="20" t="n">
        <v>13.45650332</v>
      </c>
      <c r="M67" s="18" t="s">
        <v>481</v>
      </c>
      <c r="N67" s="20" t="s">
        <v>481</v>
      </c>
      <c r="O67" s="18" t="s">
        <v>481</v>
      </c>
      <c r="P67" s="20" t="s">
        <v>481</v>
      </c>
      <c r="Q67" s="18" t="s">
        <v>481</v>
      </c>
      <c r="R67" s="20" t="s">
        <v>481</v>
      </c>
      <c r="S67" s="18" t="s">
        <v>481</v>
      </c>
      <c r="T67" s="20" t="s">
        <v>481</v>
      </c>
      <c r="U67" s="18" t="n">
        <v>339.17163841</v>
      </c>
      <c r="V67" s="20" t="n">
        <v>9.439875410000001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526.29962543</v>
      </c>
      <c r="F70" s="20" t="n">
        <v>4.95045649</v>
      </c>
      <c r="G70" s="18" t="n">
        <v>515.18425804</v>
      </c>
      <c r="H70" s="20" t="n">
        <v>3.40166785</v>
      </c>
      <c r="I70" s="18" t="n">
        <v>511.95619668</v>
      </c>
      <c r="J70" s="20" t="n">
        <v>3.97578184</v>
      </c>
      <c r="K70" s="18" t="n">
        <v>526.01304711</v>
      </c>
      <c r="L70" s="20" t="n">
        <v>13.30971297</v>
      </c>
      <c r="M70" s="18" t="s">
        <v>481</v>
      </c>
      <c r="N70" s="20" t="s">
        <v>481</v>
      </c>
      <c r="O70" s="18" t="s">
        <v>481</v>
      </c>
      <c r="P70" s="20" t="s">
        <v>481</v>
      </c>
      <c r="Q70" s="18" t="s">
        <v>481</v>
      </c>
      <c r="R70" s="20" t="s">
        <v>481</v>
      </c>
      <c r="S70" s="18" t="s">
        <v>481</v>
      </c>
      <c r="T70" s="20" t="s">
        <v>481</v>
      </c>
      <c r="U70" s="18" t="n">
        <v>451.13574668</v>
      </c>
      <c r="V70" s="20" t="n">
        <v>9.562794419999999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860</v>
      </c>
    </row>
    <row customHeight="1" ht="30" r="4" spans="1:22">
      <c r="A4" s="6" t="n"/>
      <c r="B4" s="7" t="s">
        <v>462</v>
      </c>
      <c r="C4" s="7" t="s">
        <v>463</v>
      </c>
      <c r="D4" s="8" t="s">
        <v>462</v>
      </c>
      <c r="E4" s="9" t="s">
        <v>857</v>
      </c>
      <c r="F4" s="10" t="n"/>
      <c r="G4" s="9" t="s">
        <v>644</v>
      </c>
      <c r="H4" s="10" t="n"/>
      <c r="I4" s="9" t="s">
        <v>643</v>
      </c>
      <c r="J4" s="10" t="n"/>
      <c r="K4" s="9" t="s">
        <v>858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550.37963067</v>
      </c>
      <c r="F7" s="20" t="n">
        <v>3.17666377</v>
      </c>
      <c r="G7" s="18" t="n">
        <v>502.25669597</v>
      </c>
      <c r="H7" s="20" t="n">
        <v>2.31209524</v>
      </c>
      <c r="I7" s="18" t="n">
        <v>493.61698699</v>
      </c>
      <c r="J7" s="20" t="n">
        <v>2.82413483</v>
      </c>
      <c r="K7" s="18" t="n">
        <v>491.90812134</v>
      </c>
      <c r="L7" s="20" t="n">
        <v>4.08207217</v>
      </c>
      <c r="M7" s="18" t="s">
        <v>481</v>
      </c>
      <c r="N7" s="20" t="s">
        <v>481</v>
      </c>
      <c r="O7" s="18" t="s">
        <v>481</v>
      </c>
      <c r="P7" s="20" t="s">
        <v>481</v>
      </c>
      <c r="Q7" s="18" t="s">
        <v>481</v>
      </c>
      <c r="R7" s="20" t="s">
        <v>481</v>
      </c>
      <c r="S7" s="18" t="s">
        <v>481</v>
      </c>
      <c r="T7" s="20" t="s">
        <v>481</v>
      </c>
      <c r="U7" s="18" t="n">
        <v>438.97348645</v>
      </c>
      <c r="V7" s="20" t="n">
        <v>6.00655692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(167.0/B9*100)</f>
        <v/>
      </c>
      <c r="D9" s="19" t="n">
        <v>5508</v>
      </c>
      <c r="E9" s="18" t="n">
        <v>558.73971543</v>
      </c>
      <c r="F9" s="20" t="n">
        <v>5.43359721</v>
      </c>
      <c r="G9" s="18" t="n">
        <v>557.87913238</v>
      </c>
      <c r="H9" s="20" t="n">
        <v>3.61979202</v>
      </c>
      <c r="I9" s="18" t="n">
        <v>560.36738036</v>
      </c>
      <c r="J9" s="20" t="n">
        <v>3.25751387</v>
      </c>
      <c r="K9" s="18" t="n">
        <v>535.63059373</v>
      </c>
      <c r="L9" s="20" t="n">
        <v>8.80649586</v>
      </c>
      <c r="M9" s="18" t="s">
        <v>481</v>
      </c>
      <c r="N9" s="20" t="s">
        <v>481</v>
      </c>
      <c r="O9" s="18" t="s">
        <v>481</v>
      </c>
      <c r="P9" s="20" t="s">
        <v>481</v>
      </c>
      <c r="Q9" s="18" t="n">
        <v>363.74174124</v>
      </c>
      <c r="R9" s="20" t="n">
        <v>33.3778787</v>
      </c>
      <c r="S9" s="18" t="s">
        <v>481</v>
      </c>
      <c r="T9" s="20" t="s">
        <v>481</v>
      </c>
      <c r="U9" s="18" t="n">
        <v>445.52419882</v>
      </c>
      <c r="V9" s="20" t="n">
        <v>8.72869292</v>
      </c>
    </row>
    <row r="10" spans="1:22">
      <c r="A10" s="15" t="s">
        <v>485</v>
      </c>
      <c r="B10" s="17" t="n">
        <v>13082</v>
      </c>
      <c r="C10" s="18">
        <f>(346.0/B10*100)</f>
        <v/>
      </c>
      <c r="D10" s="19" t="n">
        <v>12736</v>
      </c>
      <c r="E10" s="18" t="n">
        <v>570.1522323299999</v>
      </c>
      <c r="F10" s="20" t="n">
        <v>5.12682322</v>
      </c>
      <c r="G10" s="18" t="n">
        <v>523.5470612</v>
      </c>
      <c r="H10" s="20" t="n">
        <v>5.21490754</v>
      </c>
      <c r="I10" s="18" t="n">
        <v>525.60303369</v>
      </c>
      <c r="J10" s="20" t="n">
        <v>7.41203807</v>
      </c>
      <c r="K10" s="18" t="n">
        <v>524.50955932</v>
      </c>
      <c r="L10" s="20" t="n">
        <v>11.56380367</v>
      </c>
      <c r="M10" s="18" t="s">
        <v>481</v>
      </c>
      <c r="N10" s="20" t="s">
        <v>481</v>
      </c>
      <c r="O10" s="18" t="s">
        <v>481</v>
      </c>
      <c r="P10" s="20" t="s">
        <v>481</v>
      </c>
      <c r="Q10" s="18" t="s">
        <v>481</v>
      </c>
      <c r="R10" s="20" t="s">
        <v>481</v>
      </c>
      <c r="S10" s="18" t="s">
        <v>481</v>
      </c>
      <c r="T10" s="20" t="s">
        <v>481</v>
      </c>
      <c r="U10" s="18" t="n">
        <v>442.00713195</v>
      </c>
      <c r="V10" s="20" t="n">
        <v>14.24012911</v>
      </c>
    </row>
    <row r="11" spans="1:22">
      <c r="A11" s="15" t="s">
        <v>486</v>
      </c>
      <c r="B11" s="17" t="n">
        <v>7053</v>
      </c>
      <c r="C11" s="18">
        <f>(203.0/B11*100)</f>
        <v/>
      </c>
      <c r="D11" s="19" t="n">
        <v>6850</v>
      </c>
      <c r="E11" s="18" t="n">
        <v>451.81424381</v>
      </c>
      <c r="F11" s="20" t="n">
        <v>4.94003267</v>
      </c>
      <c r="G11" s="18" t="n">
        <v>430.89029568</v>
      </c>
      <c r="H11" s="20" t="n">
        <v>4.69760739</v>
      </c>
      <c r="I11" s="18" t="n">
        <v>437.12950772</v>
      </c>
      <c r="J11" s="20" t="n">
        <v>5.33861192</v>
      </c>
      <c r="K11" s="18" t="n">
        <v>437.96696117</v>
      </c>
      <c r="L11" s="20" t="n">
        <v>8.16520991</v>
      </c>
      <c r="M11" s="18" t="s">
        <v>481</v>
      </c>
      <c r="N11" s="20" t="s">
        <v>481</v>
      </c>
      <c r="O11" s="18" t="s">
        <v>481</v>
      </c>
      <c r="P11" s="20" t="s">
        <v>481</v>
      </c>
      <c r="Q11" s="18" t="s">
        <v>481</v>
      </c>
      <c r="R11" s="20" t="s">
        <v>481</v>
      </c>
      <c r="S11" s="18" t="s">
        <v>481</v>
      </c>
      <c r="T11" s="20" t="s">
        <v>481</v>
      </c>
      <c r="U11" s="18" t="n">
        <v>386.73467793</v>
      </c>
      <c r="V11" s="20" t="n">
        <v>9.172167869999999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(280.0/B23*100)</f>
        <v/>
      </c>
      <c r="D23" s="19" t="n">
        <v>11303</v>
      </c>
      <c r="E23" s="18" t="n">
        <v>509.24486005</v>
      </c>
      <c r="F23" s="20" t="n">
        <v>4.42401464</v>
      </c>
      <c r="G23" s="18" t="n">
        <v>485.83145988</v>
      </c>
      <c r="H23" s="20" t="n">
        <v>2.98363294</v>
      </c>
      <c r="I23" s="18" t="n">
        <v>476.90364411</v>
      </c>
      <c r="J23" s="20" t="n">
        <v>4.42428474</v>
      </c>
      <c r="K23" s="18" t="n">
        <v>483.08066009</v>
      </c>
      <c r="L23" s="20" t="n">
        <v>7.30160182</v>
      </c>
      <c r="M23" s="18" t="s">
        <v>481</v>
      </c>
      <c r="N23" s="20" t="s">
        <v>481</v>
      </c>
      <c r="O23" s="18" t="s">
        <v>481</v>
      </c>
      <c r="P23" s="20" t="s">
        <v>481</v>
      </c>
      <c r="Q23" s="18" t="s">
        <v>481</v>
      </c>
      <c r="R23" s="20" t="s">
        <v>481</v>
      </c>
      <c r="S23" s="18" t="s">
        <v>481</v>
      </c>
      <c r="T23" s="20" t="s">
        <v>481</v>
      </c>
      <c r="U23" s="18" t="n">
        <v>415.70484208</v>
      </c>
      <c r="V23" s="20" t="n">
        <v>10.88138954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542.67287458</v>
      </c>
      <c r="F29" s="20" t="n">
        <v>6.54191207</v>
      </c>
      <c r="G29" s="18" t="n">
        <v>521.86123519</v>
      </c>
      <c r="H29" s="20" t="n">
        <v>3.49370159</v>
      </c>
      <c r="I29" s="18" t="n">
        <v>498.04122292</v>
      </c>
      <c r="J29" s="20" t="n">
        <v>4.39133801</v>
      </c>
      <c r="K29" s="18" t="n">
        <v>526.81391123</v>
      </c>
      <c r="L29" s="20" t="n">
        <v>6.07846152</v>
      </c>
      <c r="M29" s="18" t="s">
        <v>481</v>
      </c>
      <c r="N29" s="20" t="s">
        <v>481</v>
      </c>
      <c r="O29" s="18" t="s">
        <v>481</v>
      </c>
      <c r="P29" s="20" t="s">
        <v>481</v>
      </c>
      <c r="Q29" s="18" t="n">
        <v>312.41250141</v>
      </c>
      <c r="R29" s="20" t="n">
        <v>62.61666854</v>
      </c>
      <c r="S29" s="18" t="s">
        <v>481</v>
      </c>
      <c r="T29" s="20" t="s">
        <v>481</v>
      </c>
      <c r="U29" s="18" t="n">
        <v>422.61770733</v>
      </c>
      <c r="V29" s="20" t="n">
        <v>11.65435554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505.7900363</v>
      </c>
      <c r="F32" s="20" t="n">
        <v>4.97448935</v>
      </c>
      <c r="G32" s="18" t="n">
        <v>481.07731099</v>
      </c>
      <c r="H32" s="20" t="n">
        <v>3.18905522</v>
      </c>
      <c r="I32" s="18" t="n">
        <v>483.56106657</v>
      </c>
      <c r="J32" s="20" t="n">
        <v>4.64662423</v>
      </c>
      <c r="K32" s="18" t="n">
        <v>492.92584985</v>
      </c>
      <c r="L32" s="20" t="n">
        <v>7.05241464</v>
      </c>
      <c r="M32" s="18" t="s">
        <v>481</v>
      </c>
      <c r="N32" s="20" t="s">
        <v>481</v>
      </c>
      <c r="O32" s="18" t="s">
        <v>481</v>
      </c>
      <c r="P32" s="20" t="s">
        <v>481</v>
      </c>
      <c r="Q32" s="18" t="s">
        <v>481</v>
      </c>
      <c r="R32" s="20" t="s">
        <v>481</v>
      </c>
      <c r="S32" s="18" t="s">
        <v>481</v>
      </c>
      <c r="T32" s="20" t="s">
        <v>481</v>
      </c>
      <c r="U32" s="18" t="n">
        <v>372.02908281</v>
      </c>
      <c r="V32" s="20" t="n">
        <v>17.49046326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(99.0/B34*100)</f>
        <v/>
      </c>
      <c r="D34" s="19" t="n">
        <v>6251</v>
      </c>
      <c r="E34" s="18" t="n">
        <v>454.12613034</v>
      </c>
      <c r="F34" s="20" t="n">
        <v>5.85296121</v>
      </c>
      <c r="G34" s="18" t="n">
        <v>453.73514833</v>
      </c>
      <c r="H34" s="20" t="n">
        <v>4.69720625</v>
      </c>
      <c r="I34" s="18" t="n">
        <v>453.40217543</v>
      </c>
      <c r="J34" s="20" t="n">
        <v>5.27432021</v>
      </c>
      <c r="K34" s="18" t="n">
        <v>441.89671209</v>
      </c>
      <c r="L34" s="20" t="n">
        <v>8.05178635</v>
      </c>
      <c r="M34" s="18" t="s">
        <v>481</v>
      </c>
      <c r="N34" s="20" t="s">
        <v>481</v>
      </c>
      <c r="O34" s="18" t="s">
        <v>481</v>
      </c>
      <c r="P34" s="20" t="s">
        <v>481</v>
      </c>
      <c r="Q34" s="18" t="n">
        <v>425.79595373</v>
      </c>
      <c r="R34" s="20" t="n">
        <v>68.66277131</v>
      </c>
      <c r="S34" s="18" t="s">
        <v>481</v>
      </c>
      <c r="T34" s="20" t="s">
        <v>481</v>
      </c>
      <c r="U34" s="18" t="n">
        <v>347.00882601</v>
      </c>
      <c r="V34" s="20" t="n">
        <v>12.48644757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(84.0/B36*100)</f>
        <v/>
      </c>
      <c r="D36" s="19" t="n">
        <v>6652</v>
      </c>
      <c r="E36" s="18" t="n">
        <v>498.51453684</v>
      </c>
      <c r="F36" s="20" t="n">
        <v>4.01338734</v>
      </c>
      <c r="G36" s="18" t="n">
        <v>463.82389912</v>
      </c>
      <c r="H36" s="20" t="n">
        <v>4.03321784</v>
      </c>
      <c r="I36" s="18" t="n">
        <v>457.32694155</v>
      </c>
      <c r="J36" s="20" t="n">
        <v>5.14719012</v>
      </c>
      <c r="K36" s="18" t="n">
        <v>464.90711434</v>
      </c>
      <c r="L36" s="20" t="n">
        <v>6.21199742</v>
      </c>
      <c r="M36" s="18" t="s">
        <v>481</v>
      </c>
      <c r="N36" s="20" t="s">
        <v>481</v>
      </c>
      <c r="O36" s="18" t="s">
        <v>481</v>
      </c>
      <c r="P36" s="20" t="s">
        <v>481</v>
      </c>
      <c r="Q36" s="18" t="s">
        <v>481</v>
      </c>
      <c r="R36" s="20" t="s">
        <v>481</v>
      </c>
      <c r="S36" s="18" t="s">
        <v>481</v>
      </c>
      <c r="T36" s="20" t="s">
        <v>481</v>
      </c>
      <c r="U36" s="18" t="n">
        <v>395.71681539</v>
      </c>
      <c r="V36" s="20" t="n">
        <v>10.22096366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(60.0/B41*100)</f>
        <v/>
      </c>
      <c r="D41" s="19" t="n">
        <v>5652</v>
      </c>
      <c r="E41" s="18" t="n">
        <v>515.21835443</v>
      </c>
      <c r="F41" s="20" t="n">
        <v>5.36368269</v>
      </c>
      <c r="G41" s="18" t="n">
        <v>482.89745681</v>
      </c>
      <c r="H41" s="20" t="n">
        <v>3.63376802</v>
      </c>
      <c r="I41" s="18" t="n">
        <v>490.83912774</v>
      </c>
      <c r="J41" s="20" t="n">
        <v>4.8008042</v>
      </c>
      <c r="K41" s="18" t="n">
        <v>496.59757322</v>
      </c>
      <c r="L41" s="20" t="n">
        <v>6.85965858</v>
      </c>
      <c r="M41" s="18" t="s">
        <v>481</v>
      </c>
      <c r="N41" s="20" t="s">
        <v>481</v>
      </c>
      <c r="O41" s="18" t="s">
        <v>481</v>
      </c>
      <c r="P41" s="20" t="s">
        <v>481</v>
      </c>
      <c r="Q41" s="18" t="n">
        <v>394.70031876</v>
      </c>
      <c r="R41" s="20" t="n">
        <v>62.09586627</v>
      </c>
      <c r="S41" s="18" t="s">
        <v>481</v>
      </c>
      <c r="T41" s="20" t="s">
        <v>481</v>
      </c>
      <c r="U41" s="18" t="n">
        <v>388.00366585</v>
      </c>
      <c r="V41" s="20" t="n">
        <v>12.54222639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(2259.0/B46*100)</f>
        <v/>
      </c>
      <c r="D46" s="19" t="n">
        <v>20882</v>
      </c>
      <c r="E46" s="18" t="n">
        <v>416.69960638</v>
      </c>
      <c r="F46" s="20" t="n">
        <v>5.64570264</v>
      </c>
      <c r="G46" s="18" t="n">
        <v>411.8683706</v>
      </c>
      <c r="H46" s="20" t="n">
        <v>4.83108379</v>
      </c>
      <c r="I46" s="18" t="n">
        <v>404.60125814</v>
      </c>
      <c r="J46" s="20" t="n">
        <v>5.89684246</v>
      </c>
      <c r="K46" s="18" t="n">
        <v>370.91693323</v>
      </c>
      <c r="L46" s="20" t="n">
        <v>14.12511463</v>
      </c>
      <c r="M46" s="18" t="s">
        <v>481</v>
      </c>
      <c r="N46" s="20" t="s">
        <v>481</v>
      </c>
      <c r="O46" s="18" t="s">
        <v>481</v>
      </c>
      <c r="P46" s="20" t="s">
        <v>481</v>
      </c>
      <c r="Q46" s="18" t="s">
        <v>481</v>
      </c>
      <c r="R46" s="20" t="s">
        <v>481</v>
      </c>
      <c r="S46" s="18" t="s">
        <v>481</v>
      </c>
      <c r="T46" s="20" t="s">
        <v>481</v>
      </c>
      <c r="U46" s="18" t="n">
        <v>365.56181012</v>
      </c>
      <c r="V46" s="20" t="n">
        <v>4.7062055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(9.0/B48*100)</f>
        <v/>
      </c>
      <c r="D48" s="19" t="n">
        <v>9832</v>
      </c>
      <c r="E48" s="18" t="n">
        <v>575.10406717</v>
      </c>
      <c r="F48" s="20" t="n">
        <v>8.10602375</v>
      </c>
      <c r="G48" s="18" t="n">
        <v>559.70718944</v>
      </c>
      <c r="H48" s="20" t="n">
        <v>5.77501042</v>
      </c>
      <c r="I48" s="18" t="n">
        <v>589.68549616</v>
      </c>
      <c r="J48" s="20" t="n">
        <v>8.74604246</v>
      </c>
      <c r="K48" s="18" t="n">
        <v>587.48968171</v>
      </c>
      <c r="L48" s="20" t="n">
        <v>16.17158333</v>
      </c>
      <c r="M48" s="18" t="s">
        <v>481</v>
      </c>
      <c r="N48" s="20" t="s">
        <v>481</v>
      </c>
      <c r="O48" s="18" t="s">
        <v>481</v>
      </c>
      <c r="P48" s="20" t="s">
        <v>481</v>
      </c>
      <c r="Q48" s="18" t="s">
        <v>481</v>
      </c>
      <c r="R48" s="20" t="s">
        <v>481</v>
      </c>
      <c r="S48" s="18" t="s">
        <v>481</v>
      </c>
      <c r="T48" s="20" t="s">
        <v>481</v>
      </c>
      <c r="U48" s="18" t="n">
        <v>483.87188149</v>
      </c>
      <c r="V48" s="20" t="n">
        <v>42.6623333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(181.0/B61*100)</f>
        <v/>
      </c>
      <c r="D61" s="19" t="n">
        <v>6344</v>
      </c>
      <c r="E61" s="18" t="n">
        <v>461.07394423</v>
      </c>
      <c r="F61" s="20" t="n">
        <v>4.3232523</v>
      </c>
      <c r="G61" s="18" t="n">
        <v>445.63260929</v>
      </c>
      <c r="H61" s="20" t="n">
        <v>4.06110286</v>
      </c>
      <c r="I61" s="18" t="n">
        <v>452.08405454</v>
      </c>
      <c r="J61" s="20" t="n">
        <v>4.16343046</v>
      </c>
      <c r="K61" s="18" t="n">
        <v>473.61747955</v>
      </c>
      <c r="L61" s="20" t="n">
        <v>5.81861329</v>
      </c>
      <c r="M61" s="18" t="s">
        <v>481</v>
      </c>
      <c r="N61" s="20" t="s">
        <v>481</v>
      </c>
      <c r="O61" s="18" t="s">
        <v>481</v>
      </c>
      <c r="P61" s="20" t="s">
        <v>481</v>
      </c>
      <c r="Q61" s="18" t="s">
        <v>481</v>
      </c>
      <c r="R61" s="20" t="s">
        <v>481</v>
      </c>
      <c r="S61" s="18" t="s">
        <v>481</v>
      </c>
      <c r="T61" s="20" t="s">
        <v>481</v>
      </c>
      <c r="U61" s="18" t="n">
        <v>348.57991818</v>
      </c>
      <c r="V61" s="20" t="n">
        <v>11.29373928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(1033.0/B67*100)</f>
        <v/>
      </c>
      <c r="D67" s="19" t="n">
        <v>5938</v>
      </c>
      <c r="E67" s="18" t="n">
        <v>421.07222891</v>
      </c>
      <c r="F67" s="20" t="n">
        <v>4.61822116</v>
      </c>
      <c r="G67" s="18" t="n">
        <v>420.31953697</v>
      </c>
      <c r="H67" s="20" t="n">
        <v>3.36889416</v>
      </c>
      <c r="I67" s="18" t="n">
        <v>439.08445232</v>
      </c>
      <c r="J67" s="20" t="n">
        <v>7.72031768</v>
      </c>
      <c r="K67" s="18" t="n">
        <v>388.63374904</v>
      </c>
      <c r="L67" s="20" t="n">
        <v>13.48419581</v>
      </c>
      <c r="M67" s="18" t="s">
        <v>481</v>
      </c>
      <c r="N67" s="20" t="s">
        <v>481</v>
      </c>
      <c r="O67" s="18" t="s">
        <v>481</v>
      </c>
      <c r="P67" s="20" t="s">
        <v>481</v>
      </c>
      <c r="Q67" s="18" t="s">
        <v>481</v>
      </c>
      <c r="R67" s="20" t="s">
        <v>481</v>
      </c>
      <c r="S67" s="18" t="s">
        <v>481</v>
      </c>
      <c r="T67" s="20" t="s">
        <v>481</v>
      </c>
      <c r="U67" s="18" t="n">
        <v>338.56846534</v>
      </c>
      <c r="V67" s="20" t="n">
        <v>9.132683889999999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523.9657867</v>
      </c>
      <c r="F70" s="20" t="n">
        <v>5.52163955</v>
      </c>
      <c r="G70" s="18" t="n">
        <v>512.5852435</v>
      </c>
      <c r="H70" s="20" t="n">
        <v>3.51189509</v>
      </c>
      <c r="I70" s="18" t="n">
        <v>519.35407502</v>
      </c>
      <c r="J70" s="20" t="n">
        <v>3.89802021</v>
      </c>
      <c r="K70" s="18" t="n">
        <v>526.9896364799999</v>
      </c>
      <c r="L70" s="20" t="n">
        <v>12.16806569</v>
      </c>
      <c r="M70" s="18" t="s">
        <v>481</v>
      </c>
      <c r="N70" s="20" t="s">
        <v>481</v>
      </c>
      <c r="O70" s="18" t="s">
        <v>481</v>
      </c>
      <c r="P70" s="20" t="s">
        <v>481</v>
      </c>
      <c r="Q70" s="18" t="s">
        <v>481</v>
      </c>
      <c r="R70" s="20" t="s">
        <v>481</v>
      </c>
      <c r="S70" s="18" t="s">
        <v>481</v>
      </c>
      <c r="T70" s="20" t="s">
        <v>481</v>
      </c>
      <c r="U70" s="18" t="n">
        <v>453.31385224</v>
      </c>
      <c r="V70" s="20" t="n">
        <v>9.79011987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861</v>
      </c>
    </row>
    <row customHeight="1" ht="30" r="4" spans="1:22">
      <c r="A4" s="6" t="n"/>
      <c r="B4" s="7" t="s">
        <v>462</v>
      </c>
      <c r="C4" s="7" t="s">
        <v>463</v>
      </c>
      <c r="D4" s="8" t="s">
        <v>462</v>
      </c>
      <c r="E4" s="9" t="s">
        <v>857</v>
      </c>
      <c r="F4" s="10" t="n"/>
      <c r="G4" s="9" t="s">
        <v>644</v>
      </c>
      <c r="H4" s="10" t="n"/>
      <c r="I4" s="9" t="s">
        <v>643</v>
      </c>
      <c r="J4" s="10" t="n"/>
      <c r="K4" s="9" t="s">
        <v>858</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541.4864000600001</v>
      </c>
      <c r="F7" s="20" t="n">
        <v>3.212163</v>
      </c>
      <c r="G7" s="18" t="n">
        <v>504.88698767</v>
      </c>
      <c r="H7" s="20" t="n">
        <v>2.61622181</v>
      </c>
      <c r="I7" s="18" t="n">
        <v>506.31372234</v>
      </c>
      <c r="J7" s="20" t="n">
        <v>2.65206523</v>
      </c>
      <c r="K7" s="18" t="n">
        <v>490.22221644</v>
      </c>
      <c r="L7" s="20" t="n">
        <v>3.79128532</v>
      </c>
      <c r="M7" s="18" t="s">
        <v>481</v>
      </c>
      <c r="N7" s="20" t="s">
        <v>481</v>
      </c>
      <c r="O7" s="18" t="s">
        <v>481</v>
      </c>
      <c r="P7" s="20" t="s">
        <v>481</v>
      </c>
      <c r="Q7" s="18" t="s">
        <v>481</v>
      </c>
      <c r="R7" s="20" t="s">
        <v>481</v>
      </c>
      <c r="S7" s="18" t="s">
        <v>481</v>
      </c>
      <c r="T7" s="20" t="s">
        <v>481</v>
      </c>
      <c r="U7" s="18" t="n">
        <v>438.52657911</v>
      </c>
      <c r="V7" s="20" t="n">
        <v>5.68045717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(167.0/B9*100)</f>
        <v/>
      </c>
      <c r="D9" s="19" t="n">
        <v>5508</v>
      </c>
      <c r="E9" s="18" t="n">
        <v>541.79268816</v>
      </c>
      <c r="F9" s="20" t="n">
        <v>5.93738709</v>
      </c>
      <c r="G9" s="18" t="n">
        <v>556.5525618</v>
      </c>
      <c r="H9" s="20" t="n">
        <v>3.81573095</v>
      </c>
      <c r="I9" s="18" t="n">
        <v>568.72769224</v>
      </c>
      <c r="J9" s="20" t="n">
        <v>3.1112929</v>
      </c>
      <c r="K9" s="18" t="n">
        <v>538.5065078600001</v>
      </c>
      <c r="L9" s="20" t="n">
        <v>6.97427351</v>
      </c>
      <c r="M9" s="18" t="s">
        <v>481</v>
      </c>
      <c r="N9" s="20" t="s">
        <v>481</v>
      </c>
      <c r="O9" s="18" t="s">
        <v>481</v>
      </c>
      <c r="P9" s="20" t="s">
        <v>481</v>
      </c>
      <c r="Q9" s="18" t="n">
        <v>363.74174124</v>
      </c>
      <c r="R9" s="20" t="n">
        <v>33.3778787</v>
      </c>
      <c r="S9" s="18" t="s">
        <v>481</v>
      </c>
      <c r="T9" s="20" t="s">
        <v>481</v>
      </c>
      <c r="U9" s="18" t="n">
        <v>446.13865175</v>
      </c>
      <c r="V9" s="20" t="n">
        <v>8.61275764</v>
      </c>
    </row>
    <row r="10" spans="1:22">
      <c r="A10" s="15" t="s">
        <v>485</v>
      </c>
      <c r="B10" s="17" t="n">
        <v>13082</v>
      </c>
      <c r="C10" s="18">
        <f>(346.0/B10*100)</f>
        <v/>
      </c>
      <c r="D10" s="19" t="n">
        <v>12736</v>
      </c>
      <c r="E10" s="18" t="n">
        <v>563.59789801</v>
      </c>
      <c r="F10" s="20" t="n">
        <v>5.48730147</v>
      </c>
      <c r="G10" s="18" t="n">
        <v>526.86729601</v>
      </c>
      <c r="H10" s="20" t="n">
        <v>5.10602609</v>
      </c>
      <c r="I10" s="18" t="n">
        <v>536.48806284</v>
      </c>
      <c r="J10" s="20" t="n">
        <v>6.97759623</v>
      </c>
      <c r="K10" s="18" t="n">
        <v>521.02359108</v>
      </c>
      <c r="L10" s="20" t="n">
        <v>9.951266950000001</v>
      </c>
      <c r="M10" s="18" t="s">
        <v>481</v>
      </c>
      <c r="N10" s="20" t="s">
        <v>481</v>
      </c>
      <c r="O10" s="18" t="s">
        <v>481</v>
      </c>
      <c r="P10" s="20" t="s">
        <v>481</v>
      </c>
      <c r="Q10" s="18" t="s">
        <v>481</v>
      </c>
      <c r="R10" s="20" t="s">
        <v>481</v>
      </c>
      <c r="S10" s="18" t="s">
        <v>481</v>
      </c>
      <c r="T10" s="20" t="s">
        <v>481</v>
      </c>
      <c r="U10" s="18" t="n">
        <v>436.42828604</v>
      </c>
      <c r="V10" s="20" t="n">
        <v>13.86188868</v>
      </c>
    </row>
    <row r="11" spans="1:22">
      <c r="A11" s="15" t="s">
        <v>486</v>
      </c>
      <c r="B11" s="17" t="n">
        <v>7053</v>
      </c>
      <c r="C11" s="18">
        <f>(203.0/B11*100)</f>
        <v/>
      </c>
      <c r="D11" s="19" t="n">
        <v>6850</v>
      </c>
      <c r="E11" s="18" t="n">
        <v>447.51873722</v>
      </c>
      <c r="F11" s="20" t="n">
        <v>4.47132686</v>
      </c>
      <c r="G11" s="18" t="n">
        <v>428.86303489</v>
      </c>
      <c r="H11" s="20" t="n">
        <v>4.69952318</v>
      </c>
      <c r="I11" s="18" t="n">
        <v>448.2552029</v>
      </c>
      <c r="J11" s="20" t="n">
        <v>5.0530311</v>
      </c>
      <c r="K11" s="18" t="n">
        <v>439.24542911</v>
      </c>
      <c r="L11" s="20" t="n">
        <v>8.355467279999999</v>
      </c>
      <c r="M11" s="18" t="s">
        <v>481</v>
      </c>
      <c r="N11" s="20" t="s">
        <v>481</v>
      </c>
      <c r="O11" s="18" t="s">
        <v>481</v>
      </c>
      <c r="P11" s="20" t="s">
        <v>481</v>
      </c>
      <c r="Q11" s="18" t="s">
        <v>481</v>
      </c>
      <c r="R11" s="20" t="s">
        <v>481</v>
      </c>
      <c r="S11" s="18" t="s">
        <v>481</v>
      </c>
      <c r="T11" s="20" t="s">
        <v>481</v>
      </c>
      <c r="U11" s="18" t="n">
        <v>384.60934489</v>
      </c>
      <c r="V11" s="20" t="n">
        <v>9.350301180000001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(280.0/B23*100)</f>
        <v/>
      </c>
      <c r="D23" s="19" t="n">
        <v>11303</v>
      </c>
      <c r="E23" s="18" t="n">
        <v>502.00968979</v>
      </c>
      <c r="F23" s="20" t="n">
        <v>4.51897044</v>
      </c>
      <c r="G23" s="18" t="n">
        <v>486.25125688</v>
      </c>
      <c r="H23" s="20" t="n">
        <v>3.22884759</v>
      </c>
      <c r="I23" s="18" t="n">
        <v>489.0259706</v>
      </c>
      <c r="J23" s="20" t="n">
        <v>4.23007898</v>
      </c>
      <c r="K23" s="18" t="n">
        <v>471.50084643</v>
      </c>
      <c r="L23" s="20" t="n">
        <v>5.58207786</v>
      </c>
      <c r="M23" s="18" t="s">
        <v>481</v>
      </c>
      <c r="N23" s="20" t="s">
        <v>481</v>
      </c>
      <c r="O23" s="18" t="s">
        <v>481</v>
      </c>
      <c r="P23" s="20" t="s">
        <v>481</v>
      </c>
      <c r="Q23" s="18" t="s">
        <v>481</v>
      </c>
      <c r="R23" s="20" t="s">
        <v>481</v>
      </c>
      <c r="S23" s="18" t="s">
        <v>481</v>
      </c>
      <c r="T23" s="20" t="s">
        <v>481</v>
      </c>
      <c r="U23" s="18" t="n">
        <v>415.18620299</v>
      </c>
      <c r="V23" s="20" t="n">
        <v>10.34614954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537.51641433</v>
      </c>
      <c r="F29" s="20" t="n">
        <v>6.98567242</v>
      </c>
      <c r="G29" s="18" t="n">
        <v>516.58188993</v>
      </c>
      <c r="H29" s="20" t="n">
        <v>4.49139433</v>
      </c>
      <c r="I29" s="18" t="n">
        <v>511.24949469</v>
      </c>
      <c r="J29" s="20" t="n">
        <v>3.63674886</v>
      </c>
      <c r="K29" s="18" t="n">
        <v>524.07859799</v>
      </c>
      <c r="L29" s="20" t="n">
        <v>6.26094683</v>
      </c>
      <c r="M29" s="18" t="s">
        <v>481</v>
      </c>
      <c r="N29" s="20" t="s">
        <v>481</v>
      </c>
      <c r="O29" s="18" t="s">
        <v>481</v>
      </c>
      <c r="P29" s="20" t="s">
        <v>481</v>
      </c>
      <c r="Q29" s="18" t="n">
        <v>312.41250141</v>
      </c>
      <c r="R29" s="20" t="n">
        <v>62.61666854</v>
      </c>
      <c r="S29" s="18" t="s">
        <v>481</v>
      </c>
      <c r="T29" s="20" t="s">
        <v>481</v>
      </c>
      <c r="U29" s="18" t="n">
        <v>420.68375428</v>
      </c>
      <c r="V29" s="20" t="n">
        <v>11.76172975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495.9307556</v>
      </c>
      <c r="F32" s="20" t="n">
        <v>5.067044</v>
      </c>
      <c r="G32" s="18" t="n">
        <v>478.40794624</v>
      </c>
      <c r="H32" s="20" t="n">
        <v>3.5051714</v>
      </c>
      <c r="I32" s="18" t="n">
        <v>496.51228973</v>
      </c>
      <c r="J32" s="20" t="n">
        <v>4.25110268</v>
      </c>
      <c r="K32" s="18" t="n">
        <v>483.57277944</v>
      </c>
      <c r="L32" s="20" t="n">
        <v>6.2828972</v>
      </c>
      <c r="M32" s="18" t="s">
        <v>481</v>
      </c>
      <c r="N32" s="20" t="s">
        <v>481</v>
      </c>
      <c r="O32" s="18" t="s">
        <v>481</v>
      </c>
      <c r="P32" s="20" t="s">
        <v>481</v>
      </c>
      <c r="Q32" s="18" t="s">
        <v>481</v>
      </c>
      <c r="R32" s="20" t="s">
        <v>481</v>
      </c>
      <c r="S32" s="18" t="s">
        <v>481</v>
      </c>
      <c r="T32" s="20" t="s">
        <v>481</v>
      </c>
      <c r="U32" s="18" t="n">
        <v>366.51754697</v>
      </c>
      <c r="V32" s="20" t="n">
        <v>16.91638015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(99.0/B34*100)</f>
        <v/>
      </c>
      <c r="D34" s="19" t="n">
        <v>6251</v>
      </c>
      <c r="E34" s="18" t="n">
        <v>439.32053135</v>
      </c>
      <c r="F34" s="20" t="n">
        <v>6.3958016</v>
      </c>
      <c r="G34" s="18" t="n">
        <v>455.70373783</v>
      </c>
      <c r="H34" s="20" t="n">
        <v>5.16726013</v>
      </c>
      <c r="I34" s="18" t="n">
        <v>466.4815345</v>
      </c>
      <c r="J34" s="20" t="n">
        <v>4.29253638</v>
      </c>
      <c r="K34" s="18" t="n">
        <v>424.98788658</v>
      </c>
      <c r="L34" s="20" t="n">
        <v>7.37752134</v>
      </c>
      <c r="M34" s="18" t="s">
        <v>481</v>
      </c>
      <c r="N34" s="20" t="s">
        <v>481</v>
      </c>
      <c r="O34" s="18" t="s">
        <v>481</v>
      </c>
      <c r="P34" s="20" t="s">
        <v>481</v>
      </c>
      <c r="Q34" s="18" t="n">
        <v>425.79595373</v>
      </c>
      <c r="R34" s="20" t="n">
        <v>68.66277131</v>
      </c>
      <c r="S34" s="18" t="s">
        <v>481</v>
      </c>
      <c r="T34" s="20" t="s">
        <v>481</v>
      </c>
      <c r="U34" s="18" t="n">
        <v>350.31464793</v>
      </c>
      <c r="V34" s="20" t="n">
        <v>11.47036194</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(84.0/B36*100)</f>
        <v/>
      </c>
      <c r="D36" s="19" t="n">
        <v>6652</v>
      </c>
      <c r="E36" s="18" t="n">
        <v>493.37473464</v>
      </c>
      <c r="F36" s="20" t="n">
        <v>4.23906705</v>
      </c>
      <c r="G36" s="18" t="n">
        <v>465.69997033</v>
      </c>
      <c r="H36" s="20" t="n">
        <v>3.59979553</v>
      </c>
      <c r="I36" s="18" t="n">
        <v>471.85575696</v>
      </c>
      <c r="J36" s="20" t="n">
        <v>4.86748883</v>
      </c>
      <c r="K36" s="18" t="n">
        <v>460.41799704</v>
      </c>
      <c r="L36" s="20" t="n">
        <v>5.90713346</v>
      </c>
      <c r="M36" s="18" t="s">
        <v>481</v>
      </c>
      <c r="N36" s="20" t="s">
        <v>481</v>
      </c>
      <c r="O36" s="18" t="s">
        <v>481</v>
      </c>
      <c r="P36" s="20" t="s">
        <v>481</v>
      </c>
      <c r="Q36" s="18" t="s">
        <v>481</v>
      </c>
      <c r="R36" s="20" t="s">
        <v>481</v>
      </c>
      <c r="S36" s="18" t="s">
        <v>481</v>
      </c>
      <c r="T36" s="20" t="s">
        <v>481</v>
      </c>
      <c r="U36" s="18" t="n">
        <v>397.4328129</v>
      </c>
      <c r="V36" s="20" t="n">
        <v>10.32825345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(60.0/B41*100)</f>
        <v/>
      </c>
      <c r="D41" s="19" t="n">
        <v>5652</v>
      </c>
      <c r="E41" s="18" t="n">
        <v>512.82407119</v>
      </c>
      <c r="F41" s="20" t="n">
        <v>5.64500852</v>
      </c>
      <c r="G41" s="18" t="n">
        <v>483.49265895</v>
      </c>
      <c r="H41" s="20" t="n">
        <v>4.07143629</v>
      </c>
      <c r="I41" s="18" t="n">
        <v>493.60222434</v>
      </c>
      <c r="J41" s="20" t="n">
        <v>4.3261221</v>
      </c>
      <c r="K41" s="18" t="n">
        <v>491.29478641</v>
      </c>
      <c r="L41" s="20" t="n">
        <v>6.76444827</v>
      </c>
      <c r="M41" s="18" t="s">
        <v>481</v>
      </c>
      <c r="N41" s="20" t="s">
        <v>481</v>
      </c>
      <c r="O41" s="18" t="s">
        <v>481</v>
      </c>
      <c r="P41" s="20" t="s">
        <v>481</v>
      </c>
      <c r="Q41" s="18" t="n">
        <v>394.70031876</v>
      </c>
      <c r="R41" s="20" t="n">
        <v>62.09586627</v>
      </c>
      <c r="S41" s="18" t="s">
        <v>481</v>
      </c>
      <c r="T41" s="20" t="s">
        <v>481</v>
      </c>
      <c r="U41" s="18" t="n">
        <v>390.16235722</v>
      </c>
      <c r="V41" s="20" t="n">
        <v>11.39663038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(2259.0/B46*100)</f>
        <v/>
      </c>
      <c r="D46" s="19" t="n">
        <v>20882</v>
      </c>
      <c r="E46" s="18" t="n">
        <v>413.86745611</v>
      </c>
      <c r="F46" s="20" t="n">
        <v>6.01804496</v>
      </c>
      <c r="G46" s="18" t="n">
        <v>410.94606153</v>
      </c>
      <c r="H46" s="20" t="n">
        <v>5.10706032</v>
      </c>
      <c r="I46" s="18" t="n">
        <v>417.96226106</v>
      </c>
      <c r="J46" s="20" t="n">
        <v>5.81892531</v>
      </c>
      <c r="K46" s="18" t="n">
        <v>374.55581638</v>
      </c>
      <c r="L46" s="20" t="n">
        <v>11.3568477</v>
      </c>
      <c r="M46" s="18" t="s">
        <v>481</v>
      </c>
      <c r="N46" s="20" t="s">
        <v>481</v>
      </c>
      <c r="O46" s="18" t="s">
        <v>481</v>
      </c>
      <c r="P46" s="20" t="s">
        <v>481</v>
      </c>
      <c r="Q46" s="18" t="s">
        <v>481</v>
      </c>
      <c r="R46" s="20" t="s">
        <v>481</v>
      </c>
      <c r="S46" s="18" t="s">
        <v>481</v>
      </c>
      <c r="T46" s="20" t="s">
        <v>481</v>
      </c>
      <c r="U46" s="18" t="n">
        <v>365.77550635</v>
      </c>
      <c r="V46" s="20" t="n">
        <v>4.72825161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(9.0/B48*100)</f>
        <v/>
      </c>
      <c r="D48" s="19" t="n">
        <v>9832</v>
      </c>
      <c r="E48" s="18" t="n">
        <v>569.82035092</v>
      </c>
      <c r="F48" s="20" t="n">
        <v>8.21516879</v>
      </c>
      <c r="G48" s="18" t="n">
        <v>554.81880424</v>
      </c>
      <c r="H48" s="20" t="n">
        <v>5.69159524</v>
      </c>
      <c r="I48" s="18" t="n">
        <v>610.39509413</v>
      </c>
      <c r="J48" s="20" t="n">
        <v>7.81781523</v>
      </c>
      <c r="K48" s="18" t="n">
        <v>569.35095734</v>
      </c>
      <c r="L48" s="20" t="n">
        <v>14.84180067</v>
      </c>
      <c r="M48" s="18" t="s">
        <v>481</v>
      </c>
      <c r="N48" s="20" t="s">
        <v>481</v>
      </c>
      <c r="O48" s="18" t="s">
        <v>481</v>
      </c>
      <c r="P48" s="20" t="s">
        <v>481</v>
      </c>
      <c r="Q48" s="18" t="s">
        <v>481</v>
      </c>
      <c r="R48" s="20" t="s">
        <v>481</v>
      </c>
      <c r="S48" s="18" t="s">
        <v>481</v>
      </c>
      <c r="T48" s="20" t="s">
        <v>481</v>
      </c>
      <c r="U48" s="18" t="n">
        <v>481.06970484</v>
      </c>
      <c r="V48" s="20" t="n">
        <v>37.02695348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(181.0/B61*100)</f>
        <v/>
      </c>
      <c r="D61" s="19" t="n">
        <v>6344</v>
      </c>
      <c r="E61" s="18" t="n">
        <v>456.73895877</v>
      </c>
      <c r="F61" s="20" t="n">
        <v>4.13122648</v>
      </c>
      <c r="G61" s="18" t="n">
        <v>447.57125094</v>
      </c>
      <c r="H61" s="20" t="n">
        <v>3.47355559</v>
      </c>
      <c r="I61" s="18" t="n">
        <v>461.9192274</v>
      </c>
      <c r="J61" s="20" t="n">
        <v>4.81934035</v>
      </c>
      <c r="K61" s="18" t="n">
        <v>460.11829599</v>
      </c>
      <c r="L61" s="20" t="n">
        <v>6.16945798</v>
      </c>
      <c r="M61" s="18" t="s">
        <v>481</v>
      </c>
      <c r="N61" s="20" t="s">
        <v>481</v>
      </c>
      <c r="O61" s="18" t="s">
        <v>481</v>
      </c>
      <c r="P61" s="20" t="s">
        <v>481</v>
      </c>
      <c r="Q61" s="18" t="s">
        <v>481</v>
      </c>
      <c r="R61" s="20" t="s">
        <v>481</v>
      </c>
      <c r="S61" s="18" t="s">
        <v>481</v>
      </c>
      <c r="T61" s="20" t="s">
        <v>481</v>
      </c>
      <c r="U61" s="18" t="n">
        <v>352.12270599</v>
      </c>
      <c r="V61" s="20" t="n">
        <v>11.03247258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(1033.0/B67*100)</f>
        <v/>
      </c>
      <c r="D67" s="19" t="n">
        <v>5938</v>
      </c>
      <c r="E67" s="18" t="n">
        <v>410.31822547</v>
      </c>
      <c r="F67" s="20" t="n">
        <v>4.48118816</v>
      </c>
      <c r="G67" s="18" t="n">
        <v>415.90180999</v>
      </c>
      <c r="H67" s="20" t="n">
        <v>3.74414989</v>
      </c>
      <c r="I67" s="18" t="n">
        <v>454.13529449</v>
      </c>
      <c r="J67" s="20" t="n">
        <v>4.9820964</v>
      </c>
      <c r="K67" s="18" t="n">
        <v>408.9995168</v>
      </c>
      <c r="L67" s="20" t="n">
        <v>13.09652985</v>
      </c>
      <c r="M67" s="18" t="s">
        <v>481</v>
      </c>
      <c r="N67" s="20" t="s">
        <v>481</v>
      </c>
      <c r="O67" s="18" t="s">
        <v>481</v>
      </c>
      <c r="P67" s="20" t="s">
        <v>481</v>
      </c>
      <c r="Q67" s="18" t="s">
        <v>481</v>
      </c>
      <c r="R67" s="20" t="s">
        <v>481</v>
      </c>
      <c r="S67" s="18" t="s">
        <v>481</v>
      </c>
      <c r="T67" s="20" t="s">
        <v>481</v>
      </c>
      <c r="U67" s="18" t="n">
        <v>336.03109563</v>
      </c>
      <c r="V67" s="20" t="n">
        <v>8.85381091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520.93063029</v>
      </c>
      <c r="F70" s="20" t="n">
        <v>5.38602981</v>
      </c>
      <c r="G70" s="18" t="n">
        <v>510.83128392</v>
      </c>
      <c r="H70" s="20" t="n">
        <v>3.57446337</v>
      </c>
      <c r="I70" s="18" t="n">
        <v>526.83898191</v>
      </c>
      <c r="J70" s="20" t="n">
        <v>4.29052133</v>
      </c>
      <c r="K70" s="18" t="n">
        <v>515.47642435</v>
      </c>
      <c r="L70" s="20" t="n">
        <v>7.65694959</v>
      </c>
      <c r="M70" s="18" t="s">
        <v>481</v>
      </c>
      <c r="N70" s="20" t="s">
        <v>481</v>
      </c>
      <c r="O70" s="18" t="s">
        <v>481</v>
      </c>
      <c r="P70" s="20" t="s">
        <v>481</v>
      </c>
      <c r="Q70" s="18" t="s">
        <v>481</v>
      </c>
      <c r="R70" s="20" t="s">
        <v>481</v>
      </c>
      <c r="S70" s="18" t="s">
        <v>481</v>
      </c>
      <c r="T70" s="20" t="s">
        <v>481</v>
      </c>
      <c r="U70" s="18" t="n">
        <v>452.69136516</v>
      </c>
      <c r="V70" s="20" t="n">
        <v>9.17947096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862</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550.15796381</v>
      </c>
      <c r="F7" s="20" t="n">
        <v>3.47159993</v>
      </c>
      <c r="G7" s="18" t="n">
        <v>519.9267399300001</v>
      </c>
      <c r="H7" s="20" t="n">
        <v>2.43885014</v>
      </c>
      <c r="I7" s="18" t="n">
        <v>481.07227472</v>
      </c>
      <c r="J7" s="20" t="n">
        <v>2.8510069</v>
      </c>
      <c r="K7" s="18" t="n">
        <v>429.00834777</v>
      </c>
      <c r="L7" s="20" t="n">
        <v>4.63893615</v>
      </c>
      <c r="M7" s="18" t="s">
        <v>481</v>
      </c>
      <c r="N7" s="20" t="s">
        <v>481</v>
      </c>
      <c r="O7" s="18" t="s">
        <v>481</v>
      </c>
      <c r="P7" s="20" t="s">
        <v>481</v>
      </c>
      <c r="Q7" s="18" t="s">
        <v>481</v>
      </c>
      <c r="R7" s="20" t="s">
        <v>481</v>
      </c>
      <c r="S7" s="18" t="s">
        <v>481</v>
      </c>
      <c r="T7" s="20" t="s">
        <v>481</v>
      </c>
      <c r="U7" s="18" t="n">
        <v>440.61130915</v>
      </c>
      <c r="V7" s="20" t="n">
        <v>5.55979557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566.44001528</v>
      </c>
      <c r="F9" s="20" t="n">
        <v>5.72547682</v>
      </c>
      <c r="G9" s="18" t="n">
        <v>567.08239738</v>
      </c>
      <c r="H9" s="20" t="n">
        <v>3.26125881</v>
      </c>
      <c r="I9" s="18" t="n">
        <v>555.717957</v>
      </c>
      <c r="J9" s="20" t="n">
        <v>3.96694334</v>
      </c>
      <c r="K9" s="18" t="n">
        <v>498.46064929</v>
      </c>
      <c r="L9" s="20" t="n">
        <v>6.80965122</v>
      </c>
      <c r="M9" s="18" t="s">
        <v>481</v>
      </c>
      <c r="N9" s="20" t="s">
        <v>481</v>
      </c>
      <c r="O9" s="18" t="s">
        <v>481</v>
      </c>
      <c r="P9" s="20" t="s">
        <v>481</v>
      </c>
      <c r="Q9" s="18" t="n">
        <v>363.74174124</v>
      </c>
      <c r="R9" s="20" t="n">
        <v>33.3778787</v>
      </c>
      <c r="S9" s="18" t="s">
        <v>481</v>
      </c>
      <c r="T9" s="20" t="s">
        <v>481</v>
      </c>
      <c r="U9" s="18" t="n">
        <v>439.22949078</v>
      </c>
      <c r="V9" s="20" t="n">
        <v>8.900813080000001</v>
      </c>
    </row>
    <row r="10" spans="1:22">
      <c r="A10" s="15" t="s">
        <v>485</v>
      </c>
      <c r="B10" s="17" t="n">
        <v>13082</v>
      </c>
      <c r="C10" s="18">
        <f>(349.0/B10*100)</f>
        <v/>
      </c>
      <c r="D10" s="19" t="n">
        <v>12733</v>
      </c>
      <c r="E10" s="18" t="n">
        <v>567.65653499</v>
      </c>
      <c r="F10" s="20" t="n">
        <v>7.02280214</v>
      </c>
      <c r="G10" s="18" t="n">
        <v>540.04992973</v>
      </c>
      <c r="H10" s="20" t="n">
        <v>4.03482555</v>
      </c>
      <c r="I10" s="18" t="n">
        <v>504.30692736</v>
      </c>
      <c r="J10" s="20" t="n">
        <v>6.52279843</v>
      </c>
      <c r="K10" s="18" t="n">
        <v>474.29351454</v>
      </c>
      <c r="L10" s="20" t="n">
        <v>11.82583753</v>
      </c>
      <c r="M10" s="18" t="s">
        <v>481</v>
      </c>
      <c r="N10" s="20" t="s">
        <v>481</v>
      </c>
      <c r="O10" s="18" t="s">
        <v>481</v>
      </c>
      <c r="P10" s="20" t="s">
        <v>481</v>
      </c>
      <c r="Q10" s="18" t="s">
        <v>481</v>
      </c>
      <c r="R10" s="20" t="s">
        <v>481</v>
      </c>
      <c r="S10" s="18" t="s">
        <v>481</v>
      </c>
      <c r="T10" s="20" t="s">
        <v>481</v>
      </c>
      <c r="U10" s="18" t="n">
        <v>445.8102528</v>
      </c>
      <c r="V10" s="20" t="n">
        <v>11.55758277</v>
      </c>
    </row>
    <row r="11" spans="1:22">
      <c r="A11" s="15" t="s">
        <v>486</v>
      </c>
      <c r="B11" s="17" t="n">
        <v>7053</v>
      </c>
      <c r="C11" s="18">
        <f>(213.0/B11*100)</f>
        <v/>
      </c>
      <c r="D11" s="19" t="n">
        <v>6840</v>
      </c>
      <c r="E11" s="18" t="n">
        <v>434.45984824</v>
      </c>
      <c r="F11" s="20" t="n">
        <v>5.95965297</v>
      </c>
      <c r="G11" s="18" t="n">
        <v>448.2591021</v>
      </c>
      <c r="H11" s="20" t="n">
        <v>4.88768146</v>
      </c>
      <c r="I11" s="18" t="n">
        <v>436.15076883</v>
      </c>
      <c r="J11" s="20" t="n">
        <v>4.84383199</v>
      </c>
      <c r="K11" s="18" t="n">
        <v>414.29674475</v>
      </c>
      <c r="L11" s="20" t="n">
        <v>6.49297582</v>
      </c>
      <c r="M11" s="18" t="s">
        <v>481</v>
      </c>
      <c r="N11" s="20" t="s">
        <v>481</v>
      </c>
      <c r="O11" s="18" t="s">
        <v>481</v>
      </c>
      <c r="P11" s="20" t="s">
        <v>481</v>
      </c>
      <c r="Q11" s="18" t="s">
        <v>481</v>
      </c>
      <c r="R11" s="20" t="s">
        <v>481</v>
      </c>
      <c r="S11" s="18" t="s">
        <v>481</v>
      </c>
      <c r="T11" s="20" t="s">
        <v>481</v>
      </c>
      <c r="U11" s="18" t="n">
        <v>387.81822813</v>
      </c>
      <c r="V11" s="20" t="n">
        <v>9.9122083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488.45330758</v>
      </c>
      <c r="F23" s="20" t="n">
        <v>4.30786702</v>
      </c>
      <c r="G23" s="18" t="n">
        <v>496.63459883</v>
      </c>
      <c r="H23" s="20" t="n">
        <v>3.20160701</v>
      </c>
      <c r="I23" s="18" t="n">
        <v>478.16507522</v>
      </c>
      <c r="J23" s="20" t="n">
        <v>3.78885116</v>
      </c>
      <c r="K23" s="18" t="n">
        <v>447.69626068</v>
      </c>
      <c r="L23" s="20" t="n">
        <v>7.455438</v>
      </c>
      <c r="M23" s="18" t="s">
        <v>481</v>
      </c>
      <c r="N23" s="20" t="s">
        <v>481</v>
      </c>
      <c r="O23" s="18" t="s">
        <v>481</v>
      </c>
      <c r="P23" s="20" t="s">
        <v>481</v>
      </c>
      <c r="Q23" s="18" t="s">
        <v>481</v>
      </c>
      <c r="R23" s="20" t="s">
        <v>481</v>
      </c>
      <c r="S23" s="18" t="s">
        <v>481</v>
      </c>
      <c r="T23" s="20" t="s">
        <v>481</v>
      </c>
      <c r="U23" s="18" t="n">
        <v>423.35104187</v>
      </c>
      <c r="V23" s="20" t="n">
        <v>10.58529383</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524.8881273</v>
      </c>
      <c r="F29" s="20" t="n">
        <v>6.02944423</v>
      </c>
      <c r="G29" s="18" t="n">
        <v>528.92609254</v>
      </c>
      <c r="H29" s="20" t="n">
        <v>3.57930029</v>
      </c>
      <c r="I29" s="18" t="n">
        <v>512.91145455</v>
      </c>
      <c r="J29" s="20" t="n">
        <v>4.88266486</v>
      </c>
      <c r="K29" s="18" t="n">
        <v>471.5756173</v>
      </c>
      <c r="L29" s="20" t="n">
        <v>5.65854834</v>
      </c>
      <c r="M29" s="18" t="s">
        <v>481</v>
      </c>
      <c r="N29" s="20" t="s">
        <v>481</v>
      </c>
      <c r="O29" s="18" t="s">
        <v>481</v>
      </c>
      <c r="P29" s="20" t="s">
        <v>481</v>
      </c>
      <c r="Q29" s="18" t="n">
        <v>312.41250141</v>
      </c>
      <c r="R29" s="20" t="n">
        <v>62.61666854</v>
      </c>
      <c r="S29" s="18" t="s">
        <v>481</v>
      </c>
      <c r="T29" s="20" t="s">
        <v>481</v>
      </c>
      <c r="U29" s="18" t="n">
        <v>391.76181266</v>
      </c>
      <c r="V29" s="20" t="n">
        <v>13.22731236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500.03149015</v>
      </c>
      <c r="F32" s="20" t="n">
        <v>5.08165412</v>
      </c>
      <c r="G32" s="18" t="n">
        <v>494.55571867</v>
      </c>
      <c r="H32" s="20" t="n">
        <v>3.29854518</v>
      </c>
      <c r="I32" s="18" t="n">
        <v>473.96605043</v>
      </c>
      <c r="J32" s="20" t="n">
        <v>3.72553693</v>
      </c>
      <c r="K32" s="18" t="n">
        <v>440.49192887</v>
      </c>
      <c r="L32" s="20" t="n">
        <v>7.51615752</v>
      </c>
      <c r="M32" s="18" t="s">
        <v>481</v>
      </c>
      <c r="N32" s="20" t="s">
        <v>481</v>
      </c>
      <c r="O32" s="18" t="s">
        <v>481</v>
      </c>
      <c r="P32" s="20" t="s">
        <v>481</v>
      </c>
      <c r="Q32" s="18" t="s">
        <v>481</v>
      </c>
      <c r="R32" s="20" t="s">
        <v>481</v>
      </c>
      <c r="S32" s="18" t="s">
        <v>481</v>
      </c>
      <c r="T32" s="20" t="s">
        <v>481</v>
      </c>
      <c r="U32" s="18" t="n">
        <v>377.98452331</v>
      </c>
      <c r="V32" s="20" t="n">
        <v>15.27227268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432.76157775</v>
      </c>
      <c r="F34" s="20" t="n">
        <v>6.69129749</v>
      </c>
      <c r="G34" s="18" t="n">
        <v>468.14865326</v>
      </c>
      <c r="H34" s="20" t="n">
        <v>4.52516592</v>
      </c>
      <c r="I34" s="18" t="n">
        <v>452.26120882</v>
      </c>
      <c r="J34" s="20" t="n">
        <v>7.07559197</v>
      </c>
      <c r="K34" s="18" t="n">
        <v>421.04081714</v>
      </c>
      <c r="L34" s="20" t="n">
        <v>7.59489362</v>
      </c>
      <c r="M34" s="18" t="s">
        <v>481</v>
      </c>
      <c r="N34" s="20" t="s">
        <v>481</v>
      </c>
      <c r="O34" s="18" t="s">
        <v>481</v>
      </c>
      <c r="P34" s="20" t="s">
        <v>481</v>
      </c>
      <c r="Q34" s="18" t="n">
        <v>425.79595373</v>
      </c>
      <c r="R34" s="20" t="n">
        <v>68.66277131</v>
      </c>
      <c r="S34" s="18" t="s">
        <v>481</v>
      </c>
      <c r="T34" s="20" t="s">
        <v>481</v>
      </c>
      <c r="U34" s="18" t="n">
        <v>356.43662897</v>
      </c>
      <c r="V34" s="20" t="n">
        <v>11.09335549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483.52163849</v>
      </c>
      <c r="F36" s="20" t="n">
        <v>5.31465752</v>
      </c>
      <c r="G36" s="18" t="n">
        <v>483.53881052</v>
      </c>
      <c r="H36" s="20" t="n">
        <v>3.45692517</v>
      </c>
      <c r="I36" s="18" t="n">
        <v>468.08831028</v>
      </c>
      <c r="J36" s="20" t="n">
        <v>4.49926332</v>
      </c>
      <c r="K36" s="18" t="n">
        <v>448.34384788</v>
      </c>
      <c r="L36" s="20" t="n">
        <v>4.79137973</v>
      </c>
      <c r="M36" s="18" t="s">
        <v>481</v>
      </c>
      <c r="N36" s="20" t="s">
        <v>481</v>
      </c>
      <c r="O36" s="18" t="s">
        <v>481</v>
      </c>
      <c r="P36" s="20" t="s">
        <v>481</v>
      </c>
      <c r="Q36" s="18" t="s">
        <v>481</v>
      </c>
      <c r="R36" s="20" t="s">
        <v>481</v>
      </c>
      <c r="S36" s="18" t="s">
        <v>481</v>
      </c>
      <c r="T36" s="20" t="s">
        <v>481</v>
      </c>
      <c r="U36" s="18" t="n">
        <v>389.50142177</v>
      </c>
      <c r="V36" s="20" t="n">
        <v>10.1904297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516.23145248</v>
      </c>
      <c r="F41" s="20" t="n">
        <v>5.27276728</v>
      </c>
      <c r="G41" s="18" t="n">
        <v>494.82531567</v>
      </c>
      <c r="H41" s="20" t="n">
        <v>3.77607615</v>
      </c>
      <c r="I41" s="18" t="n">
        <v>473.78398043</v>
      </c>
      <c r="J41" s="20" t="n">
        <v>5.21179784</v>
      </c>
      <c r="K41" s="18" t="n">
        <v>444.72298005</v>
      </c>
      <c r="L41" s="20" t="n">
        <v>8.112562410000001</v>
      </c>
      <c r="M41" s="18" t="s">
        <v>481</v>
      </c>
      <c r="N41" s="20" t="s">
        <v>481</v>
      </c>
      <c r="O41" s="18" t="s">
        <v>481</v>
      </c>
      <c r="P41" s="20" t="s">
        <v>481</v>
      </c>
      <c r="Q41" s="18" t="n">
        <v>394.70031876</v>
      </c>
      <c r="R41" s="20" t="n">
        <v>62.09586627</v>
      </c>
      <c r="S41" s="18" t="s">
        <v>481</v>
      </c>
      <c r="T41" s="20" t="s">
        <v>481</v>
      </c>
      <c r="U41" s="18" t="n">
        <v>372.67960143</v>
      </c>
      <c r="V41" s="20" t="n">
        <v>12.35376888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411.97446628</v>
      </c>
      <c r="F46" s="20" t="n">
        <v>6.44824535</v>
      </c>
      <c r="G46" s="18" t="n">
        <v>419.39060646</v>
      </c>
      <c r="H46" s="20" t="n">
        <v>4.8854096</v>
      </c>
      <c r="I46" s="18" t="n">
        <v>406.81678848</v>
      </c>
      <c r="J46" s="20" t="n">
        <v>6.63480319</v>
      </c>
      <c r="K46" s="18" t="n">
        <v>367.32700171</v>
      </c>
      <c r="L46" s="20" t="n">
        <v>10.00475054</v>
      </c>
      <c r="M46" s="18" t="s">
        <v>481</v>
      </c>
      <c r="N46" s="20" t="s">
        <v>481</v>
      </c>
      <c r="O46" s="18" t="s">
        <v>481</v>
      </c>
      <c r="P46" s="20" t="s">
        <v>481</v>
      </c>
      <c r="Q46" s="18" t="s">
        <v>481</v>
      </c>
      <c r="R46" s="20" t="s">
        <v>481</v>
      </c>
      <c r="S46" s="18" t="s">
        <v>481</v>
      </c>
      <c r="T46" s="20" t="s">
        <v>481</v>
      </c>
      <c r="U46" s="18" t="n">
        <v>367.93281398</v>
      </c>
      <c r="V46" s="20" t="n">
        <v>4.4175387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576.46623594</v>
      </c>
      <c r="F48" s="20" t="n">
        <v>8.593095760000001</v>
      </c>
      <c r="G48" s="18" t="n">
        <v>571.15299674</v>
      </c>
      <c r="H48" s="20" t="n">
        <v>6.33589067</v>
      </c>
      <c r="I48" s="18" t="n">
        <v>560.27197864</v>
      </c>
      <c r="J48" s="20" t="n">
        <v>6.19406881</v>
      </c>
      <c r="K48" s="18" t="n">
        <v>516.56854938</v>
      </c>
      <c r="L48" s="20" t="n">
        <v>9.62001441</v>
      </c>
      <c r="M48" s="18" t="s">
        <v>481</v>
      </c>
      <c r="N48" s="20" t="s">
        <v>481</v>
      </c>
      <c r="O48" s="18" t="s">
        <v>481</v>
      </c>
      <c r="P48" s="20" t="s">
        <v>481</v>
      </c>
      <c r="Q48" s="18" t="s">
        <v>481</v>
      </c>
      <c r="R48" s="20" t="s">
        <v>481</v>
      </c>
      <c r="S48" s="18" t="s">
        <v>481</v>
      </c>
      <c r="T48" s="20" t="s">
        <v>481</v>
      </c>
      <c r="U48" s="18" t="n">
        <v>495.22985807</v>
      </c>
      <c r="V48" s="20" t="n">
        <v>40.45811558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443.640829</v>
      </c>
      <c r="F61" s="20" t="n">
        <v>5.24908142</v>
      </c>
      <c r="G61" s="18" t="n">
        <v>465.60086868</v>
      </c>
      <c r="H61" s="20" t="n">
        <v>3.00492744</v>
      </c>
      <c r="I61" s="18" t="n">
        <v>446.30923734</v>
      </c>
      <c r="J61" s="20" t="n">
        <v>4.51952552</v>
      </c>
      <c r="K61" s="18" t="n">
        <v>400.58586221</v>
      </c>
      <c r="L61" s="20" t="n">
        <v>8.264048969999999</v>
      </c>
      <c r="M61" s="18" t="s">
        <v>481</v>
      </c>
      <c r="N61" s="20" t="s">
        <v>481</v>
      </c>
      <c r="O61" s="18" t="s">
        <v>481</v>
      </c>
      <c r="P61" s="20" t="s">
        <v>481</v>
      </c>
      <c r="Q61" s="18" t="s">
        <v>481</v>
      </c>
      <c r="R61" s="20" t="s">
        <v>481</v>
      </c>
      <c r="S61" s="18" t="s">
        <v>481</v>
      </c>
      <c r="T61" s="20" t="s">
        <v>481</v>
      </c>
      <c r="U61" s="18" t="n">
        <v>355.55846941</v>
      </c>
      <c r="V61" s="20" t="n">
        <v>11.37999111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410.12023553</v>
      </c>
      <c r="F67" s="20" t="n">
        <v>5.39256955</v>
      </c>
      <c r="G67" s="18" t="n">
        <v>424.81574461</v>
      </c>
      <c r="H67" s="20" t="n">
        <v>3.59612772</v>
      </c>
      <c r="I67" s="18" t="n">
        <v>432.98795336</v>
      </c>
      <c r="J67" s="20" t="n">
        <v>5.01809441</v>
      </c>
      <c r="K67" s="18" t="n">
        <v>382.91260585</v>
      </c>
      <c r="L67" s="20" t="n">
        <v>12.01783182</v>
      </c>
      <c r="M67" s="18" t="s">
        <v>481</v>
      </c>
      <c r="N67" s="20" t="s">
        <v>481</v>
      </c>
      <c r="O67" s="18" t="s">
        <v>481</v>
      </c>
      <c r="P67" s="20" t="s">
        <v>481</v>
      </c>
      <c r="Q67" s="18" t="s">
        <v>481</v>
      </c>
      <c r="R67" s="20" t="s">
        <v>481</v>
      </c>
      <c r="S67" s="18" t="s">
        <v>481</v>
      </c>
      <c r="T67" s="20" t="s">
        <v>481</v>
      </c>
      <c r="U67" s="18" t="n">
        <v>346.93886281</v>
      </c>
      <c r="V67" s="20" t="n">
        <v>11.10622126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522.86081151</v>
      </c>
      <c r="F70" s="20" t="n">
        <v>4.83975999</v>
      </c>
      <c r="G70" s="18" t="n">
        <v>521.20252382</v>
      </c>
      <c r="H70" s="20" t="n">
        <v>3.71150015</v>
      </c>
      <c r="I70" s="18" t="n">
        <v>513.94264063</v>
      </c>
      <c r="J70" s="20" t="n">
        <v>4.85359568</v>
      </c>
      <c r="K70" s="18" t="n">
        <v>492.10955901</v>
      </c>
      <c r="L70" s="20" t="n">
        <v>6.20049338</v>
      </c>
      <c r="M70" s="18" t="s">
        <v>481</v>
      </c>
      <c r="N70" s="20" t="s">
        <v>481</v>
      </c>
      <c r="O70" s="18" t="s">
        <v>481</v>
      </c>
      <c r="P70" s="20" t="s">
        <v>481</v>
      </c>
      <c r="Q70" s="18" t="s">
        <v>481</v>
      </c>
      <c r="R70" s="20" t="s">
        <v>481</v>
      </c>
      <c r="S70" s="18" t="s">
        <v>481</v>
      </c>
      <c r="T70" s="20" t="s">
        <v>481</v>
      </c>
      <c r="U70" s="18" t="n">
        <v>451.95541649</v>
      </c>
      <c r="V70" s="20" t="n">
        <v>8.82880026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867</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560.5910807</v>
      </c>
      <c r="F7" s="20" t="n">
        <v>2.34667752</v>
      </c>
      <c r="G7" s="18" t="n">
        <v>493.16650125</v>
      </c>
      <c r="H7" s="20" t="n">
        <v>2.66472558</v>
      </c>
      <c r="I7" s="18" t="n">
        <v>459.65109665</v>
      </c>
      <c r="J7" s="20" t="n">
        <v>3.64472874</v>
      </c>
      <c r="K7" s="18" t="n">
        <v>410.20692913</v>
      </c>
      <c r="L7" s="20" t="n">
        <v>5.9617413</v>
      </c>
      <c r="M7" s="18" t="s">
        <v>481</v>
      </c>
      <c r="N7" s="20" t="s">
        <v>481</v>
      </c>
      <c r="O7" s="18" t="s">
        <v>481</v>
      </c>
      <c r="P7" s="20" t="s">
        <v>481</v>
      </c>
      <c r="Q7" s="18" t="s">
        <v>481</v>
      </c>
      <c r="R7" s="20" t="s">
        <v>481</v>
      </c>
      <c r="S7" s="18" t="s">
        <v>481</v>
      </c>
      <c r="T7" s="20" t="s">
        <v>481</v>
      </c>
      <c r="U7" s="18" t="n">
        <v>439.64748733</v>
      </c>
      <c r="V7" s="20" t="n">
        <v>5.49317888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585.33928511</v>
      </c>
      <c r="F9" s="20" t="n">
        <v>3.91062944</v>
      </c>
      <c r="G9" s="18" t="n">
        <v>553.5726499899999</v>
      </c>
      <c r="H9" s="20" t="n">
        <v>3.76733621</v>
      </c>
      <c r="I9" s="18" t="n">
        <v>541.20077757</v>
      </c>
      <c r="J9" s="20" t="n">
        <v>3.9424376</v>
      </c>
      <c r="K9" s="18" t="n">
        <v>498.93215645</v>
      </c>
      <c r="L9" s="20" t="n">
        <v>7.96706226</v>
      </c>
      <c r="M9" s="18" t="s">
        <v>481</v>
      </c>
      <c r="N9" s="20" t="s">
        <v>481</v>
      </c>
      <c r="O9" s="18" t="s">
        <v>481</v>
      </c>
      <c r="P9" s="20" t="s">
        <v>481</v>
      </c>
      <c r="Q9" s="18" t="n">
        <v>363.74174124</v>
      </c>
      <c r="R9" s="20" t="n">
        <v>33.3778787</v>
      </c>
      <c r="S9" s="18" t="s">
        <v>481</v>
      </c>
      <c r="T9" s="20" t="s">
        <v>481</v>
      </c>
      <c r="U9" s="18" t="n">
        <v>441.9029225</v>
      </c>
      <c r="V9" s="20" t="n">
        <v>8.57241089</v>
      </c>
    </row>
    <row r="10" spans="1:22">
      <c r="A10" s="15" t="s">
        <v>485</v>
      </c>
      <c r="B10" s="17" t="n">
        <v>13082</v>
      </c>
      <c r="C10" s="18">
        <f>(349.0/B10*100)</f>
        <v/>
      </c>
      <c r="D10" s="19" t="n">
        <v>12733</v>
      </c>
      <c r="E10" s="18" t="n">
        <v>581.59262776</v>
      </c>
      <c r="F10" s="20" t="n">
        <v>5.07142884</v>
      </c>
      <c r="G10" s="18" t="n">
        <v>526.24876136</v>
      </c>
      <c r="H10" s="20" t="n">
        <v>4.48377066</v>
      </c>
      <c r="I10" s="18" t="n">
        <v>500.8970402</v>
      </c>
      <c r="J10" s="20" t="n">
        <v>6.65472351</v>
      </c>
      <c r="K10" s="18" t="n">
        <v>481.55683299</v>
      </c>
      <c r="L10" s="20" t="n">
        <v>12.90595712</v>
      </c>
      <c r="M10" s="18" t="s">
        <v>481</v>
      </c>
      <c r="N10" s="20" t="s">
        <v>481</v>
      </c>
      <c r="O10" s="18" t="s">
        <v>481</v>
      </c>
      <c r="P10" s="20" t="s">
        <v>481</v>
      </c>
      <c r="Q10" s="18" t="s">
        <v>481</v>
      </c>
      <c r="R10" s="20" t="s">
        <v>481</v>
      </c>
      <c r="S10" s="18" t="s">
        <v>481</v>
      </c>
      <c r="T10" s="20" t="s">
        <v>481</v>
      </c>
      <c r="U10" s="18" t="n">
        <v>443.21081643</v>
      </c>
      <c r="V10" s="20" t="n">
        <v>11.41410665</v>
      </c>
    </row>
    <row r="11" spans="1:22">
      <c r="A11" s="15" t="s">
        <v>486</v>
      </c>
      <c r="B11" s="17" t="n">
        <v>7053</v>
      </c>
      <c r="C11" s="18">
        <f>(213.0/B11*100)</f>
        <v/>
      </c>
      <c r="D11" s="19" t="n">
        <v>6840</v>
      </c>
      <c r="E11" s="18" t="n">
        <v>473.76692888</v>
      </c>
      <c r="F11" s="20" t="n">
        <v>4.8869203</v>
      </c>
      <c r="G11" s="18" t="n">
        <v>429.97096581</v>
      </c>
      <c r="H11" s="20" t="n">
        <v>4.59492817</v>
      </c>
      <c r="I11" s="18" t="n">
        <v>414.15900027</v>
      </c>
      <c r="J11" s="20" t="n">
        <v>5.2665641</v>
      </c>
      <c r="K11" s="18" t="n">
        <v>392.47147602</v>
      </c>
      <c r="L11" s="20" t="n">
        <v>10.46446985</v>
      </c>
      <c r="M11" s="18" t="s">
        <v>481</v>
      </c>
      <c r="N11" s="20" t="s">
        <v>481</v>
      </c>
      <c r="O11" s="18" t="s">
        <v>481</v>
      </c>
      <c r="P11" s="20" t="s">
        <v>481</v>
      </c>
      <c r="Q11" s="18" t="s">
        <v>481</v>
      </c>
      <c r="R11" s="20" t="s">
        <v>481</v>
      </c>
      <c r="S11" s="18" t="s">
        <v>481</v>
      </c>
      <c r="T11" s="20" t="s">
        <v>481</v>
      </c>
      <c r="U11" s="18" t="n">
        <v>388.49610322</v>
      </c>
      <c r="V11" s="20" t="n">
        <v>9.988637020000001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506.39247803</v>
      </c>
      <c r="F23" s="20" t="n">
        <v>3.55863235</v>
      </c>
      <c r="G23" s="18" t="n">
        <v>484.92609038</v>
      </c>
      <c r="H23" s="20" t="n">
        <v>3.06299521</v>
      </c>
      <c r="I23" s="18" t="n">
        <v>473.10050605</v>
      </c>
      <c r="J23" s="20" t="n">
        <v>4.6480915</v>
      </c>
      <c r="K23" s="18" t="n">
        <v>450.37828807</v>
      </c>
      <c r="L23" s="20" t="n">
        <v>7.90724012</v>
      </c>
      <c r="M23" s="18" t="s">
        <v>481</v>
      </c>
      <c r="N23" s="20" t="s">
        <v>481</v>
      </c>
      <c r="O23" s="18" t="s">
        <v>481</v>
      </c>
      <c r="P23" s="20" t="s">
        <v>481</v>
      </c>
      <c r="Q23" s="18" t="s">
        <v>481</v>
      </c>
      <c r="R23" s="20" t="s">
        <v>481</v>
      </c>
      <c r="S23" s="18" t="s">
        <v>481</v>
      </c>
      <c r="T23" s="20" t="s">
        <v>481</v>
      </c>
      <c r="U23" s="18" t="n">
        <v>427.98899424</v>
      </c>
      <c r="V23" s="20" t="n">
        <v>10.35959334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556.52950075</v>
      </c>
      <c r="F29" s="20" t="n">
        <v>3.82056217</v>
      </c>
      <c r="G29" s="18" t="n">
        <v>503.04758188</v>
      </c>
      <c r="H29" s="20" t="n">
        <v>3.54663054</v>
      </c>
      <c r="I29" s="18" t="n">
        <v>489.33208374</v>
      </c>
      <c r="J29" s="20" t="n">
        <v>8.50536877</v>
      </c>
      <c r="K29" s="18" t="n">
        <v>437.97446711</v>
      </c>
      <c r="L29" s="20" t="n">
        <v>8.19577241</v>
      </c>
      <c r="M29" s="18" t="s">
        <v>481</v>
      </c>
      <c r="N29" s="20" t="s">
        <v>481</v>
      </c>
      <c r="O29" s="18" t="s">
        <v>481</v>
      </c>
      <c r="P29" s="20" t="s">
        <v>481</v>
      </c>
      <c r="Q29" s="18" t="n">
        <v>312.41250141</v>
      </c>
      <c r="R29" s="20" t="n">
        <v>62.61666854</v>
      </c>
      <c r="S29" s="18" t="s">
        <v>481</v>
      </c>
      <c r="T29" s="20" t="s">
        <v>481</v>
      </c>
      <c r="U29" s="18" t="n">
        <v>399.79076763</v>
      </c>
      <c r="V29" s="20" t="n">
        <v>13.09606826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526.20573833</v>
      </c>
      <c r="F32" s="20" t="n">
        <v>3.99628225</v>
      </c>
      <c r="G32" s="18" t="n">
        <v>482.85398377</v>
      </c>
      <c r="H32" s="20" t="n">
        <v>3.44240603</v>
      </c>
      <c r="I32" s="18" t="n">
        <v>456.04087306</v>
      </c>
      <c r="J32" s="20" t="n">
        <v>4.25300681</v>
      </c>
      <c r="K32" s="18" t="n">
        <v>430.37783507</v>
      </c>
      <c r="L32" s="20" t="n">
        <v>8.414039430000001</v>
      </c>
      <c r="M32" s="18" t="s">
        <v>481</v>
      </c>
      <c r="N32" s="20" t="s">
        <v>481</v>
      </c>
      <c r="O32" s="18" t="s">
        <v>481</v>
      </c>
      <c r="P32" s="20" t="s">
        <v>481</v>
      </c>
      <c r="Q32" s="18" t="s">
        <v>481</v>
      </c>
      <c r="R32" s="20" t="s">
        <v>481</v>
      </c>
      <c r="S32" s="18" t="s">
        <v>481</v>
      </c>
      <c r="T32" s="20" t="s">
        <v>481</v>
      </c>
      <c r="U32" s="18" t="n">
        <v>388.78114259</v>
      </c>
      <c r="V32" s="20" t="n">
        <v>13.52462597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484.36820749</v>
      </c>
      <c r="F34" s="20" t="n">
        <v>5.50540353</v>
      </c>
      <c r="G34" s="18" t="n">
        <v>447.6941402</v>
      </c>
      <c r="H34" s="20" t="n">
        <v>4.45630996</v>
      </c>
      <c r="I34" s="18" t="n">
        <v>444.09820331</v>
      </c>
      <c r="J34" s="20" t="n">
        <v>7.08393368</v>
      </c>
      <c r="K34" s="18" t="n">
        <v>414.86603185</v>
      </c>
      <c r="L34" s="20" t="n">
        <v>9.07619102</v>
      </c>
      <c r="M34" s="18" t="s">
        <v>481</v>
      </c>
      <c r="N34" s="20" t="s">
        <v>481</v>
      </c>
      <c r="O34" s="18" t="s">
        <v>481</v>
      </c>
      <c r="P34" s="20" t="s">
        <v>481</v>
      </c>
      <c r="Q34" s="18" t="n">
        <v>425.79595373</v>
      </c>
      <c r="R34" s="20" t="n">
        <v>68.66277131</v>
      </c>
      <c r="S34" s="18" t="s">
        <v>481</v>
      </c>
      <c r="T34" s="20" t="s">
        <v>481</v>
      </c>
      <c r="U34" s="18" t="n">
        <v>349.14447178</v>
      </c>
      <c r="V34" s="20" t="n">
        <v>11.0676368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510.45307469</v>
      </c>
      <c r="F36" s="20" t="n">
        <v>3.81049024</v>
      </c>
      <c r="G36" s="18" t="n">
        <v>458.73714503</v>
      </c>
      <c r="H36" s="20" t="n">
        <v>3.75557787</v>
      </c>
      <c r="I36" s="18" t="n">
        <v>445.87808285</v>
      </c>
      <c r="J36" s="20" t="n">
        <v>4.60091444</v>
      </c>
      <c r="K36" s="18" t="n">
        <v>429.52596468</v>
      </c>
      <c r="L36" s="20" t="n">
        <v>7.36973209</v>
      </c>
      <c r="M36" s="18" t="s">
        <v>481</v>
      </c>
      <c r="N36" s="20" t="s">
        <v>481</v>
      </c>
      <c r="O36" s="18" t="s">
        <v>481</v>
      </c>
      <c r="P36" s="20" t="s">
        <v>481</v>
      </c>
      <c r="Q36" s="18" t="s">
        <v>481</v>
      </c>
      <c r="R36" s="20" t="s">
        <v>481</v>
      </c>
      <c r="S36" s="18" t="s">
        <v>481</v>
      </c>
      <c r="T36" s="20" t="s">
        <v>481</v>
      </c>
      <c r="U36" s="18" t="n">
        <v>382.9403578</v>
      </c>
      <c r="V36" s="20" t="n">
        <v>9.96555189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530.83472982</v>
      </c>
      <c r="F41" s="20" t="n">
        <v>4.40465355</v>
      </c>
      <c r="G41" s="18" t="n">
        <v>479.61493872</v>
      </c>
      <c r="H41" s="20" t="n">
        <v>3.83480625</v>
      </c>
      <c r="I41" s="18" t="n">
        <v>472.93771178</v>
      </c>
      <c r="J41" s="20" t="n">
        <v>4.80654992</v>
      </c>
      <c r="K41" s="18" t="n">
        <v>445.84336549</v>
      </c>
      <c r="L41" s="20" t="n">
        <v>9.885726500000001</v>
      </c>
      <c r="M41" s="18" t="s">
        <v>481</v>
      </c>
      <c r="N41" s="20" t="s">
        <v>481</v>
      </c>
      <c r="O41" s="18" t="s">
        <v>481</v>
      </c>
      <c r="P41" s="20" t="s">
        <v>481</v>
      </c>
      <c r="Q41" s="18" t="n">
        <v>394.70031876</v>
      </c>
      <c r="R41" s="20" t="n">
        <v>62.09586627</v>
      </c>
      <c r="S41" s="18" t="s">
        <v>481</v>
      </c>
      <c r="T41" s="20" t="s">
        <v>481</v>
      </c>
      <c r="U41" s="18" t="n">
        <v>376.3407395</v>
      </c>
      <c r="V41" s="20" t="n">
        <v>12.52353451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440.29069241</v>
      </c>
      <c r="F46" s="20" t="n">
        <v>5.96527308</v>
      </c>
      <c r="G46" s="18" t="n">
        <v>406.45845081</v>
      </c>
      <c r="H46" s="20" t="n">
        <v>4.71587978</v>
      </c>
      <c r="I46" s="18" t="n">
        <v>398.90923281</v>
      </c>
      <c r="J46" s="20" t="n">
        <v>6.20606483</v>
      </c>
      <c r="K46" s="18" t="n">
        <v>370.57098988</v>
      </c>
      <c r="L46" s="20" t="n">
        <v>9.09593299</v>
      </c>
      <c r="M46" s="18" t="s">
        <v>481</v>
      </c>
      <c r="N46" s="20" t="s">
        <v>481</v>
      </c>
      <c r="O46" s="18" t="s">
        <v>481</v>
      </c>
      <c r="P46" s="20" t="s">
        <v>481</v>
      </c>
      <c r="Q46" s="18" t="s">
        <v>481</v>
      </c>
      <c r="R46" s="20" t="s">
        <v>481</v>
      </c>
      <c r="S46" s="18" t="s">
        <v>481</v>
      </c>
      <c r="T46" s="20" t="s">
        <v>481</v>
      </c>
      <c r="U46" s="18" t="n">
        <v>366.99907065</v>
      </c>
      <c r="V46" s="20" t="n">
        <v>4.35441156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609.07234113</v>
      </c>
      <c r="F48" s="20" t="n">
        <v>7.80305839</v>
      </c>
      <c r="G48" s="18" t="n">
        <v>571.20660954</v>
      </c>
      <c r="H48" s="20" t="n">
        <v>6.53276761</v>
      </c>
      <c r="I48" s="18" t="n">
        <v>548.876179</v>
      </c>
      <c r="J48" s="20" t="n">
        <v>5.86462166</v>
      </c>
      <c r="K48" s="18" t="n">
        <v>492.53179748</v>
      </c>
      <c r="L48" s="20" t="n">
        <v>7.97016033</v>
      </c>
      <c r="M48" s="18" t="s">
        <v>481</v>
      </c>
      <c r="N48" s="20" t="s">
        <v>481</v>
      </c>
      <c r="O48" s="18" t="s">
        <v>481</v>
      </c>
      <c r="P48" s="20" t="s">
        <v>481</v>
      </c>
      <c r="Q48" s="18" t="s">
        <v>481</v>
      </c>
      <c r="R48" s="20" t="s">
        <v>481</v>
      </c>
      <c r="S48" s="18" t="s">
        <v>481</v>
      </c>
      <c r="T48" s="20" t="s">
        <v>481</v>
      </c>
      <c r="U48" s="18" t="n">
        <v>493.73498761</v>
      </c>
      <c r="V48" s="20" t="n">
        <v>31.65422983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488.29375477</v>
      </c>
      <c r="F61" s="20" t="n">
        <v>4.06005454</v>
      </c>
      <c r="G61" s="18" t="n">
        <v>443.63361995</v>
      </c>
      <c r="H61" s="20" t="n">
        <v>3.31927935</v>
      </c>
      <c r="I61" s="18" t="n">
        <v>428.84731177</v>
      </c>
      <c r="J61" s="20" t="n">
        <v>5.25111605</v>
      </c>
      <c r="K61" s="18" t="n">
        <v>388.38173381</v>
      </c>
      <c r="L61" s="20" t="n">
        <v>9.91254955</v>
      </c>
      <c r="M61" s="18" t="s">
        <v>481</v>
      </c>
      <c r="N61" s="20" t="s">
        <v>481</v>
      </c>
      <c r="O61" s="18" t="s">
        <v>481</v>
      </c>
      <c r="P61" s="20" t="s">
        <v>481</v>
      </c>
      <c r="Q61" s="18" t="s">
        <v>481</v>
      </c>
      <c r="R61" s="20" t="s">
        <v>481</v>
      </c>
      <c r="S61" s="18" t="s">
        <v>481</v>
      </c>
      <c r="T61" s="20" t="s">
        <v>481</v>
      </c>
      <c r="U61" s="18" t="n">
        <v>350.68323732</v>
      </c>
      <c r="V61" s="20" t="n">
        <v>11.2971906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435.91851626</v>
      </c>
      <c r="F67" s="20" t="n">
        <v>4.57385512</v>
      </c>
      <c r="G67" s="18" t="n">
        <v>417.74132523</v>
      </c>
      <c r="H67" s="20" t="n">
        <v>3.94666144</v>
      </c>
      <c r="I67" s="18" t="n">
        <v>418.16710109</v>
      </c>
      <c r="J67" s="20" t="n">
        <v>4.93503786</v>
      </c>
      <c r="K67" s="18" t="n">
        <v>394.12729213</v>
      </c>
      <c r="L67" s="20" t="n">
        <v>9.655103820000001</v>
      </c>
      <c r="M67" s="18" t="s">
        <v>481</v>
      </c>
      <c r="N67" s="20" t="s">
        <v>481</v>
      </c>
      <c r="O67" s="18" t="s">
        <v>481</v>
      </c>
      <c r="P67" s="20" t="s">
        <v>481</v>
      </c>
      <c r="Q67" s="18" t="s">
        <v>481</v>
      </c>
      <c r="R67" s="20" t="s">
        <v>481</v>
      </c>
      <c r="S67" s="18" t="s">
        <v>481</v>
      </c>
      <c r="T67" s="20" t="s">
        <v>481</v>
      </c>
      <c r="U67" s="18" t="n">
        <v>338.73302638</v>
      </c>
      <c r="V67" s="20" t="n">
        <v>9.679315600000001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539.29545273</v>
      </c>
      <c r="F70" s="20" t="n">
        <v>4.11568074</v>
      </c>
      <c r="G70" s="18" t="n">
        <v>518.8411846</v>
      </c>
      <c r="H70" s="20" t="n">
        <v>3.88195974</v>
      </c>
      <c r="I70" s="18" t="n">
        <v>504.32724673</v>
      </c>
      <c r="J70" s="20" t="n">
        <v>3.98230196</v>
      </c>
      <c r="K70" s="18" t="n">
        <v>471.0550963</v>
      </c>
      <c r="L70" s="20" t="n">
        <v>7.37777608</v>
      </c>
      <c r="M70" s="18" t="s">
        <v>481</v>
      </c>
      <c r="N70" s="20" t="s">
        <v>481</v>
      </c>
      <c r="O70" s="18" t="s">
        <v>481</v>
      </c>
      <c r="P70" s="20" t="s">
        <v>481</v>
      </c>
      <c r="Q70" s="18" t="s">
        <v>481</v>
      </c>
      <c r="R70" s="20" t="s">
        <v>481</v>
      </c>
      <c r="S70" s="18" t="s">
        <v>481</v>
      </c>
      <c r="T70" s="20" t="s">
        <v>481</v>
      </c>
      <c r="U70" s="18" t="n">
        <v>456.31809363</v>
      </c>
      <c r="V70" s="20" t="n">
        <v>8.342402939999999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868</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555.5627032800001</v>
      </c>
      <c r="F7" s="20" t="n">
        <v>3.50022865</v>
      </c>
      <c r="G7" s="18" t="n">
        <v>518.30158066</v>
      </c>
      <c r="H7" s="20" t="n">
        <v>2.55593047</v>
      </c>
      <c r="I7" s="18" t="n">
        <v>492.13490473</v>
      </c>
      <c r="J7" s="20" t="n">
        <v>2.89931715</v>
      </c>
      <c r="K7" s="18" t="n">
        <v>444.02650322</v>
      </c>
      <c r="L7" s="20" t="n">
        <v>4.20009905</v>
      </c>
      <c r="M7" s="18" t="s">
        <v>481</v>
      </c>
      <c r="N7" s="20" t="s">
        <v>481</v>
      </c>
      <c r="O7" s="18" t="s">
        <v>481</v>
      </c>
      <c r="P7" s="20" t="s">
        <v>481</v>
      </c>
      <c r="Q7" s="18" t="s">
        <v>481</v>
      </c>
      <c r="R7" s="20" t="s">
        <v>481</v>
      </c>
      <c r="S7" s="18" t="s">
        <v>481</v>
      </c>
      <c r="T7" s="20" t="s">
        <v>481</v>
      </c>
      <c r="U7" s="18" t="n">
        <v>438.13038419</v>
      </c>
      <c r="V7" s="20" t="n">
        <v>5.43974866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584.94644825</v>
      </c>
      <c r="F9" s="20" t="n">
        <v>4.9763727</v>
      </c>
      <c r="G9" s="18" t="n">
        <v>559.88045906</v>
      </c>
      <c r="H9" s="20" t="n">
        <v>3.51430674</v>
      </c>
      <c r="I9" s="18" t="n">
        <v>548.3727874</v>
      </c>
      <c r="J9" s="20" t="n">
        <v>4.20869115</v>
      </c>
      <c r="K9" s="18" t="n">
        <v>511.77357701</v>
      </c>
      <c r="L9" s="20" t="n">
        <v>6.52859788</v>
      </c>
      <c r="M9" s="18" t="s">
        <v>481</v>
      </c>
      <c r="N9" s="20" t="s">
        <v>481</v>
      </c>
      <c r="O9" s="18" t="s">
        <v>481</v>
      </c>
      <c r="P9" s="20" t="s">
        <v>481</v>
      </c>
      <c r="Q9" s="18" t="n">
        <v>363.74174124</v>
      </c>
      <c r="R9" s="20" t="n">
        <v>33.3778787</v>
      </c>
      <c r="S9" s="18" t="s">
        <v>481</v>
      </c>
      <c r="T9" s="20" t="s">
        <v>481</v>
      </c>
      <c r="U9" s="18" t="n">
        <v>440.60351666</v>
      </c>
      <c r="V9" s="20" t="n">
        <v>8.84977789</v>
      </c>
    </row>
    <row r="10" spans="1:22">
      <c r="A10" s="15" t="s">
        <v>485</v>
      </c>
      <c r="B10" s="17" t="n">
        <v>13082</v>
      </c>
      <c r="C10" s="18">
        <f>(349.0/B10*100)</f>
        <v/>
      </c>
      <c r="D10" s="19" t="n">
        <v>12733</v>
      </c>
      <c r="E10" s="18" t="n">
        <v>569.77422595</v>
      </c>
      <c r="F10" s="20" t="n">
        <v>6.46085104</v>
      </c>
      <c r="G10" s="18" t="n">
        <v>540.14444477</v>
      </c>
      <c r="H10" s="20" t="n">
        <v>4.56942482</v>
      </c>
      <c r="I10" s="18" t="n">
        <v>521.97747301</v>
      </c>
      <c r="J10" s="20" t="n">
        <v>6.64551284</v>
      </c>
      <c r="K10" s="18" t="n">
        <v>497.34345257</v>
      </c>
      <c r="L10" s="20" t="n">
        <v>10.92186879</v>
      </c>
      <c r="M10" s="18" t="s">
        <v>481</v>
      </c>
      <c r="N10" s="20" t="s">
        <v>481</v>
      </c>
      <c r="O10" s="18" t="s">
        <v>481</v>
      </c>
      <c r="P10" s="20" t="s">
        <v>481</v>
      </c>
      <c r="Q10" s="18" t="s">
        <v>481</v>
      </c>
      <c r="R10" s="20" t="s">
        <v>481</v>
      </c>
      <c r="S10" s="18" t="s">
        <v>481</v>
      </c>
      <c r="T10" s="20" t="s">
        <v>481</v>
      </c>
      <c r="U10" s="18" t="n">
        <v>447.2502801</v>
      </c>
      <c r="V10" s="20" t="n">
        <v>11.05448608</v>
      </c>
    </row>
    <row r="11" spans="1:22">
      <c r="A11" s="15" t="s">
        <v>486</v>
      </c>
      <c r="B11" s="17" t="n">
        <v>7053</v>
      </c>
      <c r="C11" s="18">
        <f>(213.0/B11*100)</f>
        <v/>
      </c>
      <c r="D11" s="19" t="n">
        <v>6840</v>
      </c>
      <c r="E11" s="18" t="n">
        <v>450.87333458</v>
      </c>
      <c r="F11" s="20" t="n">
        <v>5.96872446</v>
      </c>
      <c r="G11" s="18" t="n">
        <v>440.29577156</v>
      </c>
      <c r="H11" s="20" t="n">
        <v>5.0645458</v>
      </c>
      <c r="I11" s="18" t="n">
        <v>436.55603917</v>
      </c>
      <c r="J11" s="20" t="n">
        <v>4.88154786</v>
      </c>
      <c r="K11" s="18" t="n">
        <v>427.2136002</v>
      </c>
      <c r="L11" s="20" t="n">
        <v>6.50315038</v>
      </c>
      <c r="M11" s="18" t="s">
        <v>481</v>
      </c>
      <c r="N11" s="20" t="s">
        <v>481</v>
      </c>
      <c r="O11" s="18" t="s">
        <v>481</v>
      </c>
      <c r="P11" s="20" t="s">
        <v>481</v>
      </c>
      <c r="Q11" s="18" t="s">
        <v>481</v>
      </c>
      <c r="R11" s="20" t="s">
        <v>481</v>
      </c>
      <c r="S11" s="18" t="s">
        <v>481</v>
      </c>
      <c r="T11" s="20" t="s">
        <v>481</v>
      </c>
      <c r="U11" s="18" t="n">
        <v>390.3962208</v>
      </c>
      <c r="V11" s="20" t="n">
        <v>9.888496440000001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497.15835642</v>
      </c>
      <c r="F23" s="20" t="n">
        <v>4.21590765</v>
      </c>
      <c r="G23" s="18" t="n">
        <v>488.90355058</v>
      </c>
      <c r="H23" s="20" t="n">
        <v>3.75627303</v>
      </c>
      <c r="I23" s="18" t="n">
        <v>491.11711617</v>
      </c>
      <c r="J23" s="20" t="n">
        <v>3.35299931</v>
      </c>
      <c r="K23" s="18" t="n">
        <v>466.48399328</v>
      </c>
      <c r="L23" s="20" t="n">
        <v>6.22834156</v>
      </c>
      <c r="M23" s="18" t="s">
        <v>481</v>
      </c>
      <c r="N23" s="20" t="s">
        <v>481</v>
      </c>
      <c r="O23" s="18" t="s">
        <v>481</v>
      </c>
      <c r="P23" s="20" t="s">
        <v>481</v>
      </c>
      <c r="Q23" s="18" t="s">
        <v>481</v>
      </c>
      <c r="R23" s="20" t="s">
        <v>481</v>
      </c>
      <c r="S23" s="18" t="s">
        <v>481</v>
      </c>
      <c r="T23" s="20" t="s">
        <v>481</v>
      </c>
      <c r="U23" s="18" t="n">
        <v>429.06593164</v>
      </c>
      <c r="V23" s="20" t="n">
        <v>9.238187849999999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537.66891477</v>
      </c>
      <c r="F29" s="20" t="n">
        <v>5.45299014</v>
      </c>
      <c r="G29" s="18" t="n">
        <v>517.76797602</v>
      </c>
      <c r="H29" s="20" t="n">
        <v>3.83036141</v>
      </c>
      <c r="I29" s="18" t="n">
        <v>520.24174493</v>
      </c>
      <c r="J29" s="20" t="n">
        <v>6.48035748</v>
      </c>
      <c r="K29" s="18" t="n">
        <v>479.49079368</v>
      </c>
      <c r="L29" s="20" t="n">
        <v>6.51904634</v>
      </c>
      <c r="M29" s="18" t="s">
        <v>481</v>
      </c>
      <c r="N29" s="20" t="s">
        <v>481</v>
      </c>
      <c r="O29" s="18" t="s">
        <v>481</v>
      </c>
      <c r="P29" s="20" t="s">
        <v>481</v>
      </c>
      <c r="Q29" s="18" t="n">
        <v>312.41250141</v>
      </c>
      <c r="R29" s="20" t="n">
        <v>62.61666854</v>
      </c>
      <c r="S29" s="18" t="s">
        <v>481</v>
      </c>
      <c r="T29" s="20" t="s">
        <v>481</v>
      </c>
      <c r="U29" s="18" t="n">
        <v>405.14244133</v>
      </c>
      <c r="V29" s="20" t="n">
        <v>12.64993462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515.82234022</v>
      </c>
      <c r="F32" s="20" t="n">
        <v>4.25021307</v>
      </c>
      <c r="G32" s="18" t="n">
        <v>487.71407382</v>
      </c>
      <c r="H32" s="20" t="n">
        <v>3.44338473</v>
      </c>
      <c r="I32" s="18" t="n">
        <v>472.56734616</v>
      </c>
      <c r="J32" s="20" t="n">
        <v>4.17517045</v>
      </c>
      <c r="K32" s="18" t="n">
        <v>445.7976817</v>
      </c>
      <c r="L32" s="20" t="n">
        <v>8.34351983</v>
      </c>
      <c r="M32" s="18" t="s">
        <v>481</v>
      </c>
      <c r="N32" s="20" t="s">
        <v>481</v>
      </c>
      <c r="O32" s="18" t="s">
        <v>481</v>
      </c>
      <c r="P32" s="20" t="s">
        <v>481</v>
      </c>
      <c r="Q32" s="18" t="s">
        <v>481</v>
      </c>
      <c r="R32" s="20" t="s">
        <v>481</v>
      </c>
      <c r="S32" s="18" t="s">
        <v>481</v>
      </c>
      <c r="T32" s="20" t="s">
        <v>481</v>
      </c>
      <c r="U32" s="18" t="n">
        <v>382.21485369</v>
      </c>
      <c r="V32" s="20" t="n">
        <v>12.53091733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468.23682919</v>
      </c>
      <c r="F34" s="20" t="n">
        <v>5.87820793</v>
      </c>
      <c r="G34" s="18" t="n">
        <v>456.78987627</v>
      </c>
      <c r="H34" s="20" t="n">
        <v>5.22510997</v>
      </c>
      <c r="I34" s="18" t="n">
        <v>449.17394985</v>
      </c>
      <c r="J34" s="20" t="n">
        <v>6.19319925</v>
      </c>
      <c r="K34" s="18" t="n">
        <v>430.37655992</v>
      </c>
      <c r="L34" s="20" t="n">
        <v>7.03329174</v>
      </c>
      <c r="M34" s="18" t="s">
        <v>481</v>
      </c>
      <c r="N34" s="20" t="s">
        <v>481</v>
      </c>
      <c r="O34" s="18" t="s">
        <v>481</v>
      </c>
      <c r="P34" s="20" t="s">
        <v>481</v>
      </c>
      <c r="Q34" s="18" t="n">
        <v>425.79595373</v>
      </c>
      <c r="R34" s="20" t="n">
        <v>68.66277131</v>
      </c>
      <c r="S34" s="18" t="s">
        <v>481</v>
      </c>
      <c r="T34" s="20" t="s">
        <v>481</v>
      </c>
      <c r="U34" s="18" t="n">
        <v>351.60344823</v>
      </c>
      <c r="V34" s="20" t="n">
        <v>10.97954361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496.43371388</v>
      </c>
      <c r="F36" s="20" t="n">
        <v>4.29593095</v>
      </c>
      <c r="G36" s="18" t="n">
        <v>479.86322861</v>
      </c>
      <c r="H36" s="20" t="n">
        <v>3.84216794</v>
      </c>
      <c r="I36" s="18" t="n">
        <v>464.3161191</v>
      </c>
      <c r="J36" s="20" t="n">
        <v>4.03927426</v>
      </c>
      <c r="K36" s="18" t="n">
        <v>448.86336877</v>
      </c>
      <c r="L36" s="20" t="n">
        <v>4.5073809</v>
      </c>
      <c r="M36" s="18" t="s">
        <v>481</v>
      </c>
      <c r="N36" s="20" t="s">
        <v>481</v>
      </c>
      <c r="O36" s="18" t="s">
        <v>481</v>
      </c>
      <c r="P36" s="20" t="s">
        <v>481</v>
      </c>
      <c r="Q36" s="18" t="s">
        <v>481</v>
      </c>
      <c r="R36" s="20" t="s">
        <v>481</v>
      </c>
      <c r="S36" s="18" t="s">
        <v>481</v>
      </c>
      <c r="T36" s="20" t="s">
        <v>481</v>
      </c>
      <c r="U36" s="18" t="n">
        <v>385.30672354</v>
      </c>
      <c r="V36" s="20" t="n">
        <v>10.36959139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526.1152958599999</v>
      </c>
      <c r="F41" s="20" t="n">
        <v>4.69521482</v>
      </c>
      <c r="G41" s="18" t="n">
        <v>491.86543989</v>
      </c>
      <c r="H41" s="20" t="n">
        <v>4.14766872</v>
      </c>
      <c r="I41" s="18" t="n">
        <v>480.57302957</v>
      </c>
      <c r="J41" s="20" t="n">
        <v>4.32327867</v>
      </c>
      <c r="K41" s="18" t="n">
        <v>451.39468791</v>
      </c>
      <c r="L41" s="20" t="n">
        <v>7.24251574</v>
      </c>
      <c r="M41" s="18" t="s">
        <v>481</v>
      </c>
      <c r="N41" s="20" t="s">
        <v>481</v>
      </c>
      <c r="O41" s="18" t="s">
        <v>481</v>
      </c>
      <c r="P41" s="20" t="s">
        <v>481</v>
      </c>
      <c r="Q41" s="18" t="n">
        <v>394.70031876</v>
      </c>
      <c r="R41" s="20" t="n">
        <v>62.09586627</v>
      </c>
      <c r="S41" s="18" t="s">
        <v>481</v>
      </c>
      <c r="T41" s="20" t="s">
        <v>481</v>
      </c>
      <c r="U41" s="18" t="n">
        <v>381.89736483</v>
      </c>
      <c r="V41" s="20" t="n">
        <v>10.65747177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422.1125631</v>
      </c>
      <c r="F46" s="20" t="n">
        <v>6.52488172</v>
      </c>
      <c r="G46" s="18" t="n">
        <v>417.81362383</v>
      </c>
      <c r="H46" s="20" t="n">
        <v>5.50705711</v>
      </c>
      <c r="I46" s="18" t="n">
        <v>410.36629914</v>
      </c>
      <c r="J46" s="20" t="n">
        <v>5.57523881</v>
      </c>
      <c r="K46" s="18" t="n">
        <v>385.08391264</v>
      </c>
      <c r="L46" s="20" t="n">
        <v>7.67599588</v>
      </c>
      <c r="M46" s="18" t="s">
        <v>481</v>
      </c>
      <c r="N46" s="20" t="s">
        <v>481</v>
      </c>
      <c r="O46" s="18" t="s">
        <v>481</v>
      </c>
      <c r="P46" s="20" t="s">
        <v>481</v>
      </c>
      <c r="Q46" s="18" t="s">
        <v>481</v>
      </c>
      <c r="R46" s="20" t="s">
        <v>481</v>
      </c>
      <c r="S46" s="18" t="s">
        <v>481</v>
      </c>
      <c r="T46" s="20" t="s">
        <v>481</v>
      </c>
      <c r="U46" s="18" t="n">
        <v>365.96131061</v>
      </c>
      <c r="V46" s="20" t="n">
        <v>4.26843592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586.00092607</v>
      </c>
      <c r="F48" s="20" t="n">
        <v>7.84411506</v>
      </c>
      <c r="G48" s="18" t="n">
        <v>574.25341438</v>
      </c>
      <c r="H48" s="20" t="n">
        <v>7.66969643</v>
      </c>
      <c r="I48" s="18" t="n">
        <v>566.93684373</v>
      </c>
      <c r="J48" s="20" t="n">
        <v>5.83562943</v>
      </c>
      <c r="K48" s="18" t="n">
        <v>516.65792721</v>
      </c>
      <c r="L48" s="20" t="n">
        <v>7.6692605</v>
      </c>
      <c r="M48" s="18" t="s">
        <v>481</v>
      </c>
      <c r="N48" s="20" t="s">
        <v>481</v>
      </c>
      <c r="O48" s="18" t="s">
        <v>481</v>
      </c>
      <c r="P48" s="20" t="s">
        <v>481</v>
      </c>
      <c r="Q48" s="18" t="s">
        <v>481</v>
      </c>
      <c r="R48" s="20" t="s">
        <v>481</v>
      </c>
      <c r="S48" s="18" t="s">
        <v>481</v>
      </c>
      <c r="T48" s="20" t="s">
        <v>481</v>
      </c>
      <c r="U48" s="18" t="n">
        <v>508.82380042</v>
      </c>
      <c r="V48" s="20" t="n">
        <v>31.43047959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479.36118495</v>
      </c>
      <c r="F61" s="20" t="n">
        <v>4.66760001</v>
      </c>
      <c r="G61" s="18" t="n">
        <v>452.91477049</v>
      </c>
      <c r="H61" s="20" t="n">
        <v>3.37300112</v>
      </c>
      <c r="I61" s="18" t="n">
        <v>441.82159435</v>
      </c>
      <c r="J61" s="20" t="n">
        <v>4.2257871</v>
      </c>
      <c r="K61" s="18" t="n">
        <v>416.91071081</v>
      </c>
      <c r="L61" s="20" t="n">
        <v>8.48278578</v>
      </c>
      <c r="M61" s="18" t="s">
        <v>481</v>
      </c>
      <c r="N61" s="20" t="s">
        <v>481</v>
      </c>
      <c r="O61" s="18" t="s">
        <v>481</v>
      </c>
      <c r="P61" s="20" t="s">
        <v>481</v>
      </c>
      <c r="Q61" s="18" t="s">
        <v>481</v>
      </c>
      <c r="R61" s="20" t="s">
        <v>481</v>
      </c>
      <c r="S61" s="18" t="s">
        <v>481</v>
      </c>
      <c r="T61" s="20" t="s">
        <v>481</v>
      </c>
      <c r="U61" s="18" t="n">
        <v>356.85672409</v>
      </c>
      <c r="V61" s="20" t="n">
        <v>10.28201425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417.39459004</v>
      </c>
      <c r="F67" s="20" t="n">
        <v>5.35083725</v>
      </c>
      <c r="G67" s="18" t="n">
        <v>422.35813072</v>
      </c>
      <c r="H67" s="20" t="n">
        <v>3.84362314</v>
      </c>
      <c r="I67" s="18" t="n">
        <v>427.26073624</v>
      </c>
      <c r="J67" s="20" t="n">
        <v>4.53355389</v>
      </c>
      <c r="K67" s="18" t="n">
        <v>411.60954387</v>
      </c>
      <c r="L67" s="20" t="n">
        <v>7.46425862</v>
      </c>
      <c r="M67" s="18" t="s">
        <v>481</v>
      </c>
      <c r="N67" s="20" t="s">
        <v>481</v>
      </c>
      <c r="O67" s="18" t="s">
        <v>481</v>
      </c>
      <c r="P67" s="20" t="s">
        <v>481</v>
      </c>
      <c r="Q67" s="18" t="s">
        <v>481</v>
      </c>
      <c r="R67" s="20" t="s">
        <v>481</v>
      </c>
      <c r="S67" s="18" t="s">
        <v>481</v>
      </c>
      <c r="T67" s="20" t="s">
        <v>481</v>
      </c>
      <c r="U67" s="18" t="n">
        <v>348.11331409</v>
      </c>
      <c r="V67" s="20" t="n">
        <v>8.994420059999999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532.11238069</v>
      </c>
      <c r="F70" s="20" t="n">
        <v>4.80205908</v>
      </c>
      <c r="G70" s="18" t="n">
        <v>518.63075452</v>
      </c>
      <c r="H70" s="20" t="n">
        <v>3.62598518</v>
      </c>
      <c r="I70" s="18" t="n">
        <v>514.915266</v>
      </c>
      <c r="J70" s="20" t="n">
        <v>4.11964172</v>
      </c>
      <c r="K70" s="18" t="n">
        <v>492.6507954</v>
      </c>
      <c r="L70" s="20" t="n">
        <v>6.00605098</v>
      </c>
      <c r="M70" s="18" t="s">
        <v>481</v>
      </c>
      <c r="N70" s="20" t="s">
        <v>481</v>
      </c>
      <c r="O70" s="18" t="s">
        <v>481</v>
      </c>
      <c r="P70" s="20" t="s">
        <v>481</v>
      </c>
      <c r="Q70" s="18" t="s">
        <v>481</v>
      </c>
      <c r="R70" s="20" t="s">
        <v>481</v>
      </c>
      <c r="S70" s="18" t="s">
        <v>481</v>
      </c>
      <c r="T70" s="20" t="s">
        <v>481</v>
      </c>
      <c r="U70" s="18" t="n">
        <v>457.46523282</v>
      </c>
      <c r="V70" s="20" t="n">
        <v>8.20069955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869</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531.55359437</v>
      </c>
      <c r="F7" s="20" t="n">
        <v>4.66777356</v>
      </c>
      <c r="G7" s="18" t="n">
        <v>523.5212045</v>
      </c>
      <c r="H7" s="20" t="n">
        <v>2.59003789</v>
      </c>
      <c r="I7" s="18" t="n">
        <v>506.06969936</v>
      </c>
      <c r="J7" s="20" t="n">
        <v>2.47760892</v>
      </c>
      <c r="K7" s="18" t="n">
        <v>461.69187502</v>
      </c>
      <c r="L7" s="20" t="n">
        <v>4.39470032</v>
      </c>
      <c r="M7" s="18" t="s">
        <v>481</v>
      </c>
      <c r="N7" s="20" t="s">
        <v>481</v>
      </c>
      <c r="O7" s="18" t="s">
        <v>481</v>
      </c>
      <c r="P7" s="20" t="s">
        <v>481</v>
      </c>
      <c r="Q7" s="18" t="s">
        <v>481</v>
      </c>
      <c r="R7" s="20" t="s">
        <v>481</v>
      </c>
      <c r="S7" s="18" t="s">
        <v>481</v>
      </c>
      <c r="T7" s="20" t="s">
        <v>481</v>
      </c>
      <c r="U7" s="18" t="n">
        <v>442.1906732</v>
      </c>
      <c r="V7" s="20" t="n">
        <v>5.21179382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548.27493514</v>
      </c>
      <c r="F9" s="20" t="n">
        <v>6.518141</v>
      </c>
      <c r="G9" s="18" t="n">
        <v>566.22763118</v>
      </c>
      <c r="H9" s="20" t="n">
        <v>3.46208441</v>
      </c>
      <c r="I9" s="18" t="n">
        <v>564.57910208</v>
      </c>
      <c r="J9" s="20" t="n">
        <v>3.46028726</v>
      </c>
      <c r="K9" s="18" t="n">
        <v>525.64034996</v>
      </c>
      <c r="L9" s="20" t="n">
        <v>6.23246371</v>
      </c>
      <c r="M9" s="18" t="s">
        <v>481</v>
      </c>
      <c r="N9" s="20" t="s">
        <v>481</v>
      </c>
      <c r="O9" s="18" t="s">
        <v>481</v>
      </c>
      <c r="P9" s="20" t="s">
        <v>481</v>
      </c>
      <c r="Q9" s="18" t="n">
        <v>363.74174124</v>
      </c>
      <c r="R9" s="20" t="n">
        <v>33.3778787</v>
      </c>
      <c r="S9" s="18" t="s">
        <v>481</v>
      </c>
      <c r="T9" s="20" t="s">
        <v>481</v>
      </c>
      <c r="U9" s="18" t="n">
        <v>446.61249683</v>
      </c>
      <c r="V9" s="20" t="n">
        <v>8.727075080000001</v>
      </c>
    </row>
    <row r="10" spans="1:22">
      <c r="A10" s="15" t="s">
        <v>485</v>
      </c>
      <c r="B10" s="17" t="n">
        <v>13082</v>
      </c>
      <c r="C10" s="18">
        <f>(349.0/B10*100)</f>
        <v/>
      </c>
      <c r="D10" s="19" t="n">
        <v>12733</v>
      </c>
      <c r="E10" s="18" t="n">
        <v>568.92422665</v>
      </c>
      <c r="F10" s="20" t="n">
        <v>6.66986072</v>
      </c>
      <c r="G10" s="18" t="n">
        <v>542.17078984</v>
      </c>
      <c r="H10" s="20" t="n">
        <v>4.68465369</v>
      </c>
      <c r="I10" s="18" t="n">
        <v>521.02595509</v>
      </c>
      <c r="J10" s="20" t="n">
        <v>6.50521417</v>
      </c>
      <c r="K10" s="18" t="n">
        <v>492.73426585</v>
      </c>
      <c r="L10" s="20" t="n">
        <v>10.251532</v>
      </c>
      <c r="M10" s="18" t="s">
        <v>481</v>
      </c>
      <c r="N10" s="20" t="s">
        <v>481</v>
      </c>
      <c r="O10" s="18" t="s">
        <v>481</v>
      </c>
      <c r="P10" s="20" t="s">
        <v>481</v>
      </c>
      <c r="Q10" s="18" t="s">
        <v>481</v>
      </c>
      <c r="R10" s="20" t="s">
        <v>481</v>
      </c>
      <c r="S10" s="18" t="s">
        <v>481</v>
      </c>
      <c r="T10" s="20" t="s">
        <v>481</v>
      </c>
      <c r="U10" s="18" t="n">
        <v>452.00578634</v>
      </c>
      <c r="V10" s="20" t="n">
        <v>10.48087675</v>
      </c>
    </row>
    <row r="11" spans="1:22">
      <c r="A11" s="15" t="s">
        <v>486</v>
      </c>
      <c r="B11" s="17" t="n">
        <v>7053</v>
      </c>
      <c r="C11" s="18">
        <f>(213.0/B11*100)</f>
        <v/>
      </c>
      <c r="D11" s="19" t="n">
        <v>6840</v>
      </c>
      <c r="E11" s="18" t="n">
        <v>430.20448003</v>
      </c>
      <c r="F11" s="20" t="n">
        <v>5.91287849</v>
      </c>
      <c r="G11" s="18" t="n">
        <v>438.2052845</v>
      </c>
      <c r="H11" s="20" t="n">
        <v>5.15907715</v>
      </c>
      <c r="I11" s="18" t="n">
        <v>445.16595814</v>
      </c>
      <c r="J11" s="20" t="n">
        <v>4.71440436</v>
      </c>
      <c r="K11" s="18" t="n">
        <v>433.3444173</v>
      </c>
      <c r="L11" s="20" t="n">
        <v>6.62903422</v>
      </c>
      <c r="M11" s="18" t="s">
        <v>481</v>
      </c>
      <c r="N11" s="20" t="s">
        <v>481</v>
      </c>
      <c r="O11" s="18" t="s">
        <v>481</v>
      </c>
      <c r="P11" s="20" t="s">
        <v>481</v>
      </c>
      <c r="Q11" s="18" t="s">
        <v>481</v>
      </c>
      <c r="R11" s="20" t="s">
        <v>481</v>
      </c>
      <c r="S11" s="18" t="s">
        <v>481</v>
      </c>
      <c r="T11" s="20" t="s">
        <v>481</v>
      </c>
      <c r="U11" s="18" t="n">
        <v>389.44094091</v>
      </c>
      <c r="V11" s="20" t="n">
        <v>9.850509260000001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493.85420134</v>
      </c>
      <c r="F23" s="20" t="n">
        <v>4.38139413</v>
      </c>
      <c r="G23" s="18" t="n">
        <v>491.91290665</v>
      </c>
      <c r="H23" s="20" t="n">
        <v>3.57846732</v>
      </c>
      <c r="I23" s="18" t="n">
        <v>492.27262928</v>
      </c>
      <c r="J23" s="20" t="n">
        <v>3.06187087</v>
      </c>
      <c r="K23" s="18" t="n">
        <v>456.86977852</v>
      </c>
      <c r="L23" s="20" t="n">
        <v>5.96007558</v>
      </c>
      <c r="M23" s="18" t="s">
        <v>481</v>
      </c>
      <c r="N23" s="20" t="s">
        <v>481</v>
      </c>
      <c r="O23" s="18" t="s">
        <v>481</v>
      </c>
      <c r="P23" s="20" t="s">
        <v>481</v>
      </c>
      <c r="Q23" s="18" t="s">
        <v>481</v>
      </c>
      <c r="R23" s="20" t="s">
        <v>481</v>
      </c>
      <c r="S23" s="18" t="s">
        <v>481</v>
      </c>
      <c r="T23" s="20" t="s">
        <v>481</v>
      </c>
      <c r="U23" s="18" t="n">
        <v>424.71787811</v>
      </c>
      <c r="V23" s="20" t="n">
        <v>9.04442579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494.89070766</v>
      </c>
      <c r="F29" s="20" t="n">
        <v>7.04007743</v>
      </c>
      <c r="G29" s="18" t="n">
        <v>524.1872084</v>
      </c>
      <c r="H29" s="20" t="n">
        <v>3.55562708</v>
      </c>
      <c r="I29" s="18" t="n">
        <v>530.9141547</v>
      </c>
      <c r="J29" s="20" t="n">
        <v>4.7525394</v>
      </c>
      <c r="K29" s="18" t="n">
        <v>500.28519233</v>
      </c>
      <c r="L29" s="20" t="n">
        <v>5.88890917</v>
      </c>
      <c r="M29" s="18" t="s">
        <v>481</v>
      </c>
      <c r="N29" s="20" t="s">
        <v>481</v>
      </c>
      <c r="O29" s="18" t="s">
        <v>481</v>
      </c>
      <c r="P29" s="20" t="s">
        <v>481</v>
      </c>
      <c r="Q29" s="18" t="n">
        <v>312.41250141</v>
      </c>
      <c r="R29" s="20" t="n">
        <v>62.61666854</v>
      </c>
      <c r="S29" s="18" t="s">
        <v>481</v>
      </c>
      <c r="T29" s="20" t="s">
        <v>481</v>
      </c>
      <c r="U29" s="18" t="n">
        <v>400.99553573</v>
      </c>
      <c r="V29" s="20" t="n">
        <v>12.6260392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499.9281739</v>
      </c>
      <c r="F32" s="20" t="n">
        <v>5.59020818</v>
      </c>
      <c r="G32" s="18" t="n">
        <v>494.33937366</v>
      </c>
      <c r="H32" s="20" t="n">
        <v>3.32450377</v>
      </c>
      <c r="I32" s="18" t="n">
        <v>484.94908006</v>
      </c>
      <c r="J32" s="20" t="n">
        <v>3.57741711</v>
      </c>
      <c r="K32" s="18" t="n">
        <v>457.87076474</v>
      </c>
      <c r="L32" s="20" t="n">
        <v>6.50217719</v>
      </c>
      <c r="M32" s="18" t="s">
        <v>481</v>
      </c>
      <c r="N32" s="20" t="s">
        <v>481</v>
      </c>
      <c r="O32" s="18" t="s">
        <v>481</v>
      </c>
      <c r="P32" s="20" t="s">
        <v>481</v>
      </c>
      <c r="Q32" s="18" t="s">
        <v>481</v>
      </c>
      <c r="R32" s="20" t="s">
        <v>481</v>
      </c>
      <c r="S32" s="18" t="s">
        <v>481</v>
      </c>
      <c r="T32" s="20" t="s">
        <v>481</v>
      </c>
      <c r="U32" s="18" t="n">
        <v>400.30275987</v>
      </c>
      <c r="V32" s="20" t="n">
        <v>11.82166984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453.62078199</v>
      </c>
      <c r="F34" s="20" t="n">
        <v>6.55552823</v>
      </c>
      <c r="G34" s="18" t="n">
        <v>457.88737756</v>
      </c>
      <c r="H34" s="20" t="n">
        <v>4.73259181</v>
      </c>
      <c r="I34" s="18" t="n">
        <v>459.61365931</v>
      </c>
      <c r="J34" s="20" t="n">
        <v>5.45151614</v>
      </c>
      <c r="K34" s="18" t="n">
        <v>435.96238729</v>
      </c>
      <c r="L34" s="20" t="n">
        <v>6.37362912</v>
      </c>
      <c r="M34" s="18" t="s">
        <v>481</v>
      </c>
      <c r="N34" s="20" t="s">
        <v>481</v>
      </c>
      <c r="O34" s="18" t="s">
        <v>481</v>
      </c>
      <c r="P34" s="20" t="s">
        <v>481</v>
      </c>
      <c r="Q34" s="18" t="n">
        <v>425.79595373</v>
      </c>
      <c r="R34" s="20" t="n">
        <v>68.66277131</v>
      </c>
      <c r="S34" s="18" t="s">
        <v>481</v>
      </c>
      <c r="T34" s="20" t="s">
        <v>481</v>
      </c>
      <c r="U34" s="18" t="n">
        <v>356.25768082</v>
      </c>
      <c r="V34" s="20" t="n">
        <v>10.84767782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476.16650615</v>
      </c>
      <c r="F36" s="20" t="n">
        <v>5.9018223</v>
      </c>
      <c r="G36" s="18" t="n">
        <v>478.13084031</v>
      </c>
      <c r="H36" s="20" t="n">
        <v>4.23916101</v>
      </c>
      <c r="I36" s="18" t="n">
        <v>476.70488705</v>
      </c>
      <c r="J36" s="20" t="n">
        <v>4.17650836</v>
      </c>
      <c r="K36" s="18" t="n">
        <v>461.37807165</v>
      </c>
      <c r="L36" s="20" t="n">
        <v>3.90419055</v>
      </c>
      <c r="M36" s="18" t="s">
        <v>481</v>
      </c>
      <c r="N36" s="20" t="s">
        <v>481</v>
      </c>
      <c r="O36" s="18" t="s">
        <v>481</v>
      </c>
      <c r="P36" s="20" t="s">
        <v>481</v>
      </c>
      <c r="Q36" s="18" t="s">
        <v>481</v>
      </c>
      <c r="R36" s="20" t="s">
        <v>481</v>
      </c>
      <c r="S36" s="18" t="s">
        <v>481</v>
      </c>
      <c r="T36" s="20" t="s">
        <v>481</v>
      </c>
      <c r="U36" s="18" t="n">
        <v>392.8983572</v>
      </c>
      <c r="V36" s="20" t="n">
        <v>9.98343026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506.83525279</v>
      </c>
      <c r="F41" s="20" t="n">
        <v>5.5033653</v>
      </c>
      <c r="G41" s="18" t="n">
        <v>499.80522655</v>
      </c>
      <c r="H41" s="20" t="n">
        <v>3.99805038</v>
      </c>
      <c r="I41" s="18" t="n">
        <v>487.82580483</v>
      </c>
      <c r="J41" s="20" t="n">
        <v>4.14969115</v>
      </c>
      <c r="K41" s="18" t="n">
        <v>468.70029159</v>
      </c>
      <c r="L41" s="20" t="n">
        <v>7.02691026</v>
      </c>
      <c r="M41" s="18" t="s">
        <v>481</v>
      </c>
      <c r="N41" s="20" t="s">
        <v>481</v>
      </c>
      <c r="O41" s="18" t="s">
        <v>481</v>
      </c>
      <c r="P41" s="20" t="s">
        <v>481</v>
      </c>
      <c r="Q41" s="18" t="n">
        <v>394.70031876</v>
      </c>
      <c r="R41" s="20" t="n">
        <v>62.09586627</v>
      </c>
      <c r="S41" s="18" t="s">
        <v>481</v>
      </c>
      <c r="T41" s="20" t="s">
        <v>481</v>
      </c>
      <c r="U41" s="18" t="n">
        <v>384.07965285</v>
      </c>
      <c r="V41" s="20" t="n">
        <v>11.60955789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404.67502238</v>
      </c>
      <c r="F46" s="20" t="n">
        <v>6.12451365</v>
      </c>
      <c r="G46" s="18" t="n">
        <v>425.68262716</v>
      </c>
      <c r="H46" s="20" t="n">
        <v>5.37984063</v>
      </c>
      <c r="I46" s="18" t="n">
        <v>409.48680429</v>
      </c>
      <c r="J46" s="20" t="n">
        <v>6.43858396</v>
      </c>
      <c r="K46" s="18" t="n">
        <v>380.98593214</v>
      </c>
      <c r="L46" s="20" t="n">
        <v>7.95464707</v>
      </c>
      <c r="M46" s="18" t="s">
        <v>481</v>
      </c>
      <c r="N46" s="20" t="s">
        <v>481</v>
      </c>
      <c r="O46" s="18" t="s">
        <v>481</v>
      </c>
      <c r="P46" s="20" t="s">
        <v>481</v>
      </c>
      <c r="Q46" s="18" t="s">
        <v>481</v>
      </c>
      <c r="R46" s="20" t="s">
        <v>481</v>
      </c>
      <c r="S46" s="18" t="s">
        <v>481</v>
      </c>
      <c r="T46" s="20" t="s">
        <v>481</v>
      </c>
      <c r="U46" s="18" t="n">
        <v>367.15497443</v>
      </c>
      <c r="V46" s="20" t="n">
        <v>4.34938277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582.15941128</v>
      </c>
      <c r="F48" s="20" t="n">
        <v>7.36494835</v>
      </c>
      <c r="G48" s="18" t="n">
        <v>572.36964858</v>
      </c>
      <c r="H48" s="20" t="n">
        <v>6.8941661</v>
      </c>
      <c r="I48" s="18" t="n">
        <v>560.80616242</v>
      </c>
      <c r="J48" s="20" t="n">
        <v>6.37468854</v>
      </c>
      <c r="K48" s="18" t="n">
        <v>508.69665763</v>
      </c>
      <c r="L48" s="20" t="n">
        <v>8.942133180000001</v>
      </c>
      <c r="M48" s="18" t="s">
        <v>481</v>
      </c>
      <c r="N48" s="20" t="s">
        <v>481</v>
      </c>
      <c r="O48" s="18" t="s">
        <v>481</v>
      </c>
      <c r="P48" s="20" t="s">
        <v>481</v>
      </c>
      <c r="Q48" s="18" t="s">
        <v>481</v>
      </c>
      <c r="R48" s="20" t="s">
        <v>481</v>
      </c>
      <c r="S48" s="18" t="s">
        <v>481</v>
      </c>
      <c r="T48" s="20" t="s">
        <v>481</v>
      </c>
      <c r="U48" s="18" t="n">
        <v>493.65198636</v>
      </c>
      <c r="V48" s="20" t="n">
        <v>32.42885154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456.49173349</v>
      </c>
      <c r="F61" s="20" t="n">
        <v>4.98604716</v>
      </c>
      <c r="G61" s="18" t="n">
        <v>460.72947947</v>
      </c>
      <c r="H61" s="20" t="n">
        <v>3.25132318</v>
      </c>
      <c r="I61" s="18" t="n">
        <v>453.47267561</v>
      </c>
      <c r="J61" s="20" t="n">
        <v>4.86058583</v>
      </c>
      <c r="K61" s="18" t="n">
        <v>415.08970011</v>
      </c>
      <c r="L61" s="20" t="n">
        <v>7.2793149</v>
      </c>
      <c r="M61" s="18" t="s">
        <v>481</v>
      </c>
      <c r="N61" s="20" t="s">
        <v>481</v>
      </c>
      <c r="O61" s="18" t="s">
        <v>481</v>
      </c>
      <c r="P61" s="20" t="s">
        <v>481</v>
      </c>
      <c r="Q61" s="18" t="s">
        <v>481</v>
      </c>
      <c r="R61" s="20" t="s">
        <v>481</v>
      </c>
      <c r="S61" s="18" t="s">
        <v>481</v>
      </c>
      <c r="T61" s="20" t="s">
        <v>481</v>
      </c>
      <c r="U61" s="18" t="n">
        <v>360.52558718</v>
      </c>
      <c r="V61" s="20" t="n">
        <v>10.25211592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424.00705871</v>
      </c>
      <c r="F67" s="20" t="n">
        <v>4.13447611</v>
      </c>
      <c r="G67" s="18" t="n">
        <v>424.90160967</v>
      </c>
      <c r="H67" s="20" t="n">
        <v>4.07503903</v>
      </c>
      <c r="I67" s="18" t="n">
        <v>419.76854608</v>
      </c>
      <c r="J67" s="20" t="n">
        <v>4.81953778</v>
      </c>
      <c r="K67" s="18" t="n">
        <v>389.83533325</v>
      </c>
      <c r="L67" s="20" t="n">
        <v>10.35438477</v>
      </c>
      <c r="M67" s="18" t="s">
        <v>481</v>
      </c>
      <c r="N67" s="20" t="s">
        <v>481</v>
      </c>
      <c r="O67" s="18" t="s">
        <v>481</v>
      </c>
      <c r="P67" s="20" t="s">
        <v>481</v>
      </c>
      <c r="Q67" s="18" t="s">
        <v>481</v>
      </c>
      <c r="R67" s="20" t="s">
        <v>481</v>
      </c>
      <c r="S67" s="18" t="s">
        <v>481</v>
      </c>
      <c r="T67" s="20" t="s">
        <v>481</v>
      </c>
      <c r="U67" s="18" t="n">
        <v>351.2312051</v>
      </c>
      <c r="V67" s="20" t="n">
        <v>8.38080134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528.18110975</v>
      </c>
      <c r="F70" s="20" t="n">
        <v>4.47887958</v>
      </c>
      <c r="G70" s="18" t="n">
        <v>522.42878395</v>
      </c>
      <c r="H70" s="20" t="n">
        <v>4.03742994</v>
      </c>
      <c r="I70" s="18" t="n">
        <v>511.20141439</v>
      </c>
      <c r="J70" s="20" t="n">
        <v>4.60730716</v>
      </c>
      <c r="K70" s="18" t="n">
        <v>489.21388805</v>
      </c>
      <c r="L70" s="20" t="n">
        <v>6.45755808</v>
      </c>
      <c r="M70" s="18" t="s">
        <v>481</v>
      </c>
      <c r="N70" s="20" t="s">
        <v>481</v>
      </c>
      <c r="O70" s="18" t="s">
        <v>481</v>
      </c>
      <c r="P70" s="20" t="s">
        <v>481</v>
      </c>
      <c r="Q70" s="18" t="s">
        <v>481</v>
      </c>
      <c r="R70" s="20" t="s">
        <v>481</v>
      </c>
      <c r="S70" s="18" t="s">
        <v>481</v>
      </c>
      <c r="T70" s="20" t="s">
        <v>481</v>
      </c>
      <c r="U70" s="18" t="n">
        <v>457.61498522</v>
      </c>
      <c r="V70" s="20" t="n">
        <v>8.18735895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870</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558.67654265</v>
      </c>
      <c r="F7" s="20" t="n">
        <v>2.74805417</v>
      </c>
      <c r="G7" s="18" t="n">
        <v>510.93691819</v>
      </c>
      <c r="H7" s="20" t="n">
        <v>2.3593479</v>
      </c>
      <c r="I7" s="18" t="n">
        <v>464.66069172</v>
      </c>
      <c r="J7" s="20" t="n">
        <v>3.31706773</v>
      </c>
      <c r="K7" s="18" t="n">
        <v>422.0318235</v>
      </c>
      <c r="L7" s="20" t="n">
        <v>5.27270093</v>
      </c>
      <c r="M7" s="18" t="s">
        <v>481</v>
      </c>
      <c r="N7" s="20" t="s">
        <v>481</v>
      </c>
      <c r="O7" s="18" t="s">
        <v>481</v>
      </c>
      <c r="P7" s="20" t="s">
        <v>481</v>
      </c>
      <c r="Q7" s="18" t="s">
        <v>481</v>
      </c>
      <c r="R7" s="20" t="s">
        <v>481</v>
      </c>
      <c r="S7" s="18" t="s">
        <v>481</v>
      </c>
      <c r="T7" s="20" t="s">
        <v>481</v>
      </c>
      <c r="U7" s="18" t="n">
        <v>439.51888036</v>
      </c>
      <c r="V7" s="20" t="n">
        <v>5.62389987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582.68774992</v>
      </c>
      <c r="F9" s="20" t="n">
        <v>4.60084451</v>
      </c>
      <c r="G9" s="18" t="n">
        <v>563.63739164</v>
      </c>
      <c r="H9" s="20" t="n">
        <v>3.29237879</v>
      </c>
      <c r="I9" s="18" t="n">
        <v>543.9693593</v>
      </c>
      <c r="J9" s="20" t="n">
        <v>4.3678432</v>
      </c>
      <c r="K9" s="18" t="n">
        <v>508.09624741</v>
      </c>
      <c r="L9" s="20" t="n">
        <v>7.36744844</v>
      </c>
      <c r="M9" s="18" t="s">
        <v>481</v>
      </c>
      <c r="N9" s="20" t="s">
        <v>481</v>
      </c>
      <c r="O9" s="18" t="s">
        <v>481</v>
      </c>
      <c r="P9" s="20" t="s">
        <v>481</v>
      </c>
      <c r="Q9" s="18" t="n">
        <v>363.74174124</v>
      </c>
      <c r="R9" s="20" t="n">
        <v>33.3778787</v>
      </c>
      <c r="S9" s="18" t="s">
        <v>481</v>
      </c>
      <c r="T9" s="20" t="s">
        <v>481</v>
      </c>
      <c r="U9" s="18" t="n">
        <v>444.58671898</v>
      </c>
      <c r="V9" s="20" t="n">
        <v>8.427394359999999</v>
      </c>
    </row>
    <row r="10" spans="1:22">
      <c r="A10" s="15" t="s">
        <v>485</v>
      </c>
      <c r="B10" s="17" t="n">
        <v>13082</v>
      </c>
      <c r="C10" s="18">
        <f>(349.0/B10*100)</f>
        <v/>
      </c>
      <c r="D10" s="19" t="n">
        <v>12733</v>
      </c>
      <c r="E10" s="18" t="n">
        <v>578.37127394</v>
      </c>
      <c r="F10" s="20" t="n">
        <v>5.35009578</v>
      </c>
      <c r="G10" s="18" t="n">
        <v>530.4457508</v>
      </c>
      <c r="H10" s="20" t="n">
        <v>4.77084928</v>
      </c>
      <c r="I10" s="18" t="n">
        <v>496.36743631</v>
      </c>
      <c r="J10" s="20" t="n">
        <v>6.68548667</v>
      </c>
      <c r="K10" s="18" t="n">
        <v>473.64801767</v>
      </c>
      <c r="L10" s="20" t="n">
        <v>13.13484651</v>
      </c>
      <c r="M10" s="18" t="s">
        <v>481</v>
      </c>
      <c r="N10" s="20" t="s">
        <v>481</v>
      </c>
      <c r="O10" s="18" t="s">
        <v>481</v>
      </c>
      <c r="P10" s="20" t="s">
        <v>481</v>
      </c>
      <c r="Q10" s="18" t="s">
        <v>481</v>
      </c>
      <c r="R10" s="20" t="s">
        <v>481</v>
      </c>
      <c r="S10" s="18" t="s">
        <v>481</v>
      </c>
      <c r="T10" s="20" t="s">
        <v>481</v>
      </c>
      <c r="U10" s="18" t="n">
        <v>450.87206159</v>
      </c>
      <c r="V10" s="20" t="n">
        <v>11.19834087</v>
      </c>
    </row>
    <row r="11" spans="1:22">
      <c r="A11" s="15" t="s">
        <v>486</v>
      </c>
      <c r="B11" s="17" t="n">
        <v>7053</v>
      </c>
      <c r="C11" s="18">
        <f>(213.0/B11*100)</f>
        <v/>
      </c>
      <c r="D11" s="19" t="n">
        <v>6840</v>
      </c>
      <c r="E11" s="18" t="n">
        <v>461.93191521</v>
      </c>
      <c r="F11" s="20" t="n">
        <v>5.59774272</v>
      </c>
      <c r="G11" s="18" t="n">
        <v>444.48742681</v>
      </c>
      <c r="H11" s="20" t="n">
        <v>4.78351265</v>
      </c>
      <c r="I11" s="18" t="n">
        <v>424.42868529</v>
      </c>
      <c r="J11" s="20" t="n">
        <v>4.57642395</v>
      </c>
      <c r="K11" s="18" t="n">
        <v>409.01967003</v>
      </c>
      <c r="L11" s="20" t="n">
        <v>8.067531839999999</v>
      </c>
      <c r="M11" s="18" t="s">
        <v>481</v>
      </c>
      <c r="N11" s="20" t="s">
        <v>481</v>
      </c>
      <c r="O11" s="18" t="s">
        <v>481</v>
      </c>
      <c r="P11" s="20" t="s">
        <v>481</v>
      </c>
      <c r="Q11" s="18" t="s">
        <v>481</v>
      </c>
      <c r="R11" s="20" t="s">
        <v>481</v>
      </c>
      <c r="S11" s="18" t="s">
        <v>481</v>
      </c>
      <c r="T11" s="20" t="s">
        <v>481</v>
      </c>
      <c r="U11" s="18" t="n">
        <v>390.58422885</v>
      </c>
      <c r="V11" s="20" t="n">
        <v>9.685140730000001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506.07813486</v>
      </c>
      <c r="F23" s="20" t="n">
        <v>3.74904251</v>
      </c>
      <c r="G23" s="18" t="n">
        <v>493.15706217</v>
      </c>
      <c r="H23" s="20" t="n">
        <v>3.10877206</v>
      </c>
      <c r="I23" s="18" t="n">
        <v>471.87133344</v>
      </c>
      <c r="J23" s="20" t="n">
        <v>4.0872912</v>
      </c>
      <c r="K23" s="18" t="n">
        <v>445.09008537</v>
      </c>
      <c r="L23" s="20" t="n">
        <v>6.81901111</v>
      </c>
      <c r="M23" s="18" t="s">
        <v>481</v>
      </c>
      <c r="N23" s="20" t="s">
        <v>481</v>
      </c>
      <c r="O23" s="18" t="s">
        <v>481</v>
      </c>
      <c r="P23" s="20" t="s">
        <v>481</v>
      </c>
      <c r="Q23" s="18" t="s">
        <v>481</v>
      </c>
      <c r="R23" s="20" t="s">
        <v>481</v>
      </c>
      <c r="S23" s="18" t="s">
        <v>481</v>
      </c>
      <c r="T23" s="20" t="s">
        <v>481</v>
      </c>
      <c r="U23" s="18" t="n">
        <v>431.97265616</v>
      </c>
      <c r="V23" s="20" t="n">
        <v>9.94267485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539.11878427</v>
      </c>
      <c r="F29" s="20" t="n">
        <v>5.52624822</v>
      </c>
      <c r="G29" s="18" t="n">
        <v>521.4875113000001</v>
      </c>
      <c r="H29" s="20" t="n">
        <v>3.25765194</v>
      </c>
      <c r="I29" s="18" t="n">
        <v>519.50742195</v>
      </c>
      <c r="J29" s="20" t="n">
        <v>5.24347706</v>
      </c>
      <c r="K29" s="18" t="n">
        <v>479.63587934</v>
      </c>
      <c r="L29" s="20" t="n">
        <v>5.88033219</v>
      </c>
      <c r="M29" s="18" t="s">
        <v>481</v>
      </c>
      <c r="N29" s="20" t="s">
        <v>481</v>
      </c>
      <c r="O29" s="18" t="s">
        <v>481</v>
      </c>
      <c r="P29" s="20" t="s">
        <v>481</v>
      </c>
      <c r="Q29" s="18" t="n">
        <v>312.41250141</v>
      </c>
      <c r="R29" s="20" t="n">
        <v>62.61666854</v>
      </c>
      <c r="S29" s="18" t="s">
        <v>481</v>
      </c>
      <c r="T29" s="20" t="s">
        <v>481</v>
      </c>
      <c r="U29" s="18" t="n">
        <v>401.06885731</v>
      </c>
      <c r="V29" s="20" t="n">
        <v>12.64496858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511.34263606</v>
      </c>
      <c r="F32" s="20" t="n">
        <v>5.030397</v>
      </c>
      <c r="G32" s="18" t="n">
        <v>492.52278686</v>
      </c>
      <c r="H32" s="20" t="n">
        <v>3.36160621</v>
      </c>
      <c r="I32" s="18" t="n">
        <v>473.24796921</v>
      </c>
      <c r="J32" s="20" t="n">
        <v>3.96910058</v>
      </c>
      <c r="K32" s="18" t="n">
        <v>439.49608924</v>
      </c>
      <c r="L32" s="20" t="n">
        <v>8.183813020000001</v>
      </c>
      <c r="M32" s="18" t="s">
        <v>481</v>
      </c>
      <c r="N32" s="20" t="s">
        <v>481</v>
      </c>
      <c r="O32" s="18" t="s">
        <v>481</v>
      </c>
      <c r="P32" s="20" t="s">
        <v>481</v>
      </c>
      <c r="Q32" s="18" t="s">
        <v>481</v>
      </c>
      <c r="R32" s="20" t="s">
        <v>481</v>
      </c>
      <c r="S32" s="18" t="s">
        <v>481</v>
      </c>
      <c r="T32" s="20" t="s">
        <v>481</v>
      </c>
      <c r="U32" s="18" t="n">
        <v>410.3563346</v>
      </c>
      <c r="V32" s="20" t="n">
        <v>12.37631269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464.68742162</v>
      </c>
      <c r="F34" s="20" t="n">
        <v>6.21667199</v>
      </c>
      <c r="G34" s="18" t="n">
        <v>459.3074419</v>
      </c>
      <c r="H34" s="20" t="n">
        <v>4.60775126</v>
      </c>
      <c r="I34" s="18" t="n">
        <v>448.30460137</v>
      </c>
      <c r="J34" s="20" t="n">
        <v>5.75776798</v>
      </c>
      <c r="K34" s="18" t="n">
        <v>431.32323969</v>
      </c>
      <c r="L34" s="20" t="n">
        <v>7.12197442</v>
      </c>
      <c r="M34" s="18" t="s">
        <v>481</v>
      </c>
      <c r="N34" s="20" t="s">
        <v>481</v>
      </c>
      <c r="O34" s="18" t="s">
        <v>481</v>
      </c>
      <c r="P34" s="20" t="s">
        <v>481</v>
      </c>
      <c r="Q34" s="18" t="n">
        <v>425.79595373</v>
      </c>
      <c r="R34" s="20" t="n">
        <v>68.66277131</v>
      </c>
      <c r="S34" s="18" t="s">
        <v>481</v>
      </c>
      <c r="T34" s="20" t="s">
        <v>481</v>
      </c>
      <c r="U34" s="18" t="n">
        <v>353.86234718</v>
      </c>
      <c r="V34" s="20" t="n">
        <v>10.90973469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496.84172213</v>
      </c>
      <c r="F36" s="20" t="n">
        <v>4.18138773</v>
      </c>
      <c r="G36" s="18" t="n">
        <v>478.95723806</v>
      </c>
      <c r="H36" s="20" t="n">
        <v>3.88730801</v>
      </c>
      <c r="I36" s="18" t="n">
        <v>464.92539635</v>
      </c>
      <c r="J36" s="20" t="n">
        <v>4.36755242</v>
      </c>
      <c r="K36" s="18" t="n">
        <v>440.31106302</v>
      </c>
      <c r="L36" s="20" t="n">
        <v>5.25712616</v>
      </c>
      <c r="M36" s="18" t="s">
        <v>481</v>
      </c>
      <c r="N36" s="20" t="s">
        <v>481</v>
      </c>
      <c r="O36" s="18" t="s">
        <v>481</v>
      </c>
      <c r="P36" s="20" t="s">
        <v>481</v>
      </c>
      <c r="Q36" s="18" t="s">
        <v>481</v>
      </c>
      <c r="R36" s="20" t="s">
        <v>481</v>
      </c>
      <c r="S36" s="18" t="s">
        <v>481</v>
      </c>
      <c r="T36" s="20" t="s">
        <v>481</v>
      </c>
      <c r="U36" s="18" t="n">
        <v>393.50260999</v>
      </c>
      <c r="V36" s="20" t="n">
        <v>9.640453389999999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526.3132425700001</v>
      </c>
      <c r="F41" s="20" t="n">
        <v>4.06729853</v>
      </c>
      <c r="G41" s="18" t="n">
        <v>490.86037528</v>
      </c>
      <c r="H41" s="20" t="n">
        <v>4.27820605</v>
      </c>
      <c r="I41" s="18" t="n">
        <v>461.34242873</v>
      </c>
      <c r="J41" s="20" t="n">
        <v>5.32214115</v>
      </c>
      <c r="K41" s="18" t="n">
        <v>431.66915331</v>
      </c>
      <c r="L41" s="20" t="n">
        <v>9.256959760000001</v>
      </c>
      <c r="M41" s="18" t="s">
        <v>481</v>
      </c>
      <c r="N41" s="20" t="s">
        <v>481</v>
      </c>
      <c r="O41" s="18" t="s">
        <v>481</v>
      </c>
      <c r="P41" s="20" t="s">
        <v>481</v>
      </c>
      <c r="Q41" s="18" t="n">
        <v>394.70031876</v>
      </c>
      <c r="R41" s="20" t="n">
        <v>62.09586627</v>
      </c>
      <c r="S41" s="18" t="s">
        <v>481</v>
      </c>
      <c r="T41" s="20" t="s">
        <v>481</v>
      </c>
      <c r="U41" s="18" t="n">
        <v>381.82372715</v>
      </c>
      <c r="V41" s="20" t="n">
        <v>11.12108437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424.03501768</v>
      </c>
      <c r="F46" s="20" t="n">
        <v>6.23828239</v>
      </c>
      <c r="G46" s="18" t="n">
        <v>419.55934927</v>
      </c>
      <c r="H46" s="20" t="n">
        <v>4.98620415</v>
      </c>
      <c r="I46" s="18" t="n">
        <v>402.97147672</v>
      </c>
      <c r="J46" s="20" t="n">
        <v>6.66287835</v>
      </c>
      <c r="K46" s="18" t="n">
        <v>378.76965712</v>
      </c>
      <c r="L46" s="20" t="n">
        <v>9.25511962</v>
      </c>
      <c r="M46" s="18" t="s">
        <v>481</v>
      </c>
      <c r="N46" s="20" t="s">
        <v>481</v>
      </c>
      <c r="O46" s="18" t="s">
        <v>481</v>
      </c>
      <c r="P46" s="20" t="s">
        <v>481</v>
      </c>
      <c r="Q46" s="18" t="s">
        <v>481</v>
      </c>
      <c r="R46" s="20" t="s">
        <v>481</v>
      </c>
      <c r="S46" s="18" t="s">
        <v>481</v>
      </c>
      <c r="T46" s="20" t="s">
        <v>481</v>
      </c>
      <c r="U46" s="18" t="n">
        <v>366.21017512</v>
      </c>
      <c r="V46" s="20" t="n">
        <v>4.2598377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591.34681976</v>
      </c>
      <c r="F48" s="20" t="n">
        <v>8.19086145</v>
      </c>
      <c r="G48" s="18" t="n">
        <v>568.50582965</v>
      </c>
      <c r="H48" s="20" t="n">
        <v>6.96378046</v>
      </c>
      <c r="I48" s="18" t="n">
        <v>564.15988454</v>
      </c>
      <c r="J48" s="20" t="n">
        <v>6.36768685</v>
      </c>
      <c r="K48" s="18" t="n">
        <v>527.75120482</v>
      </c>
      <c r="L48" s="20" t="n">
        <v>7.95920015</v>
      </c>
      <c r="M48" s="18" t="s">
        <v>481</v>
      </c>
      <c r="N48" s="20" t="s">
        <v>481</v>
      </c>
      <c r="O48" s="18" t="s">
        <v>481</v>
      </c>
      <c r="P48" s="20" t="s">
        <v>481</v>
      </c>
      <c r="Q48" s="18" t="s">
        <v>481</v>
      </c>
      <c r="R48" s="20" t="s">
        <v>481</v>
      </c>
      <c r="S48" s="18" t="s">
        <v>481</v>
      </c>
      <c r="T48" s="20" t="s">
        <v>481</v>
      </c>
      <c r="U48" s="18" t="n">
        <v>508.04878712</v>
      </c>
      <c r="V48" s="20" t="n">
        <v>32.1258881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471.18047835</v>
      </c>
      <c r="F61" s="20" t="n">
        <v>4.84753865</v>
      </c>
      <c r="G61" s="18" t="n">
        <v>458.57997524</v>
      </c>
      <c r="H61" s="20" t="n">
        <v>3.52846285</v>
      </c>
      <c r="I61" s="18" t="n">
        <v>441.23557431</v>
      </c>
      <c r="J61" s="20" t="n">
        <v>3.75471305</v>
      </c>
      <c r="K61" s="18" t="n">
        <v>424.72803524</v>
      </c>
      <c r="L61" s="20" t="n">
        <v>7.25234042</v>
      </c>
      <c r="M61" s="18" t="s">
        <v>481</v>
      </c>
      <c r="N61" s="20" t="s">
        <v>481</v>
      </c>
      <c r="O61" s="18" t="s">
        <v>481</v>
      </c>
      <c r="P61" s="20" t="s">
        <v>481</v>
      </c>
      <c r="Q61" s="18" t="s">
        <v>481</v>
      </c>
      <c r="R61" s="20" t="s">
        <v>481</v>
      </c>
      <c r="S61" s="18" t="s">
        <v>481</v>
      </c>
      <c r="T61" s="20" t="s">
        <v>481</v>
      </c>
      <c r="U61" s="18" t="n">
        <v>358.77045035</v>
      </c>
      <c r="V61" s="20" t="n">
        <v>9.988211059999999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438.93392582</v>
      </c>
      <c r="F67" s="20" t="n">
        <v>5.15310198</v>
      </c>
      <c r="G67" s="18" t="n">
        <v>420.15870265</v>
      </c>
      <c r="H67" s="20" t="n">
        <v>3.67890944</v>
      </c>
      <c r="I67" s="18" t="n">
        <v>409.9240862</v>
      </c>
      <c r="J67" s="20" t="n">
        <v>4.41658466</v>
      </c>
      <c r="K67" s="18" t="n">
        <v>401.54602467</v>
      </c>
      <c r="L67" s="20" t="n">
        <v>9.290374829999999</v>
      </c>
      <c r="M67" s="18" t="s">
        <v>481</v>
      </c>
      <c r="N67" s="20" t="s">
        <v>481</v>
      </c>
      <c r="O67" s="18" t="s">
        <v>481</v>
      </c>
      <c r="P67" s="20" t="s">
        <v>481</v>
      </c>
      <c r="Q67" s="18" t="s">
        <v>481</v>
      </c>
      <c r="R67" s="20" t="s">
        <v>481</v>
      </c>
      <c r="S67" s="18" t="s">
        <v>481</v>
      </c>
      <c r="T67" s="20" t="s">
        <v>481</v>
      </c>
      <c r="U67" s="18" t="n">
        <v>348.01729138</v>
      </c>
      <c r="V67" s="20" t="n">
        <v>7.62175698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527.28916108</v>
      </c>
      <c r="F70" s="20" t="n">
        <v>4.86419476</v>
      </c>
      <c r="G70" s="18" t="n">
        <v>521.66724392</v>
      </c>
      <c r="H70" s="20" t="n">
        <v>3.88494616</v>
      </c>
      <c r="I70" s="18" t="n">
        <v>513.93629031</v>
      </c>
      <c r="J70" s="20" t="n">
        <v>4.46330397</v>
      </c>
      <c r="K70" s="18" t="n">
        <v>497.66352911</v>
      </c>
      <c r="L70" s="20" t="n">
        <v>6.3510556</v>
      </c>
      <c r="M70" s="18" t="s">
        <v>481</v>
      </c>
      <c r="N70" s="20" t="s">
        <v>481</v>
      </c>
      <c r="O70" s="18" t="s">
        <v>481</v>
      </c>
      <c r="P70" s="20" t="s">
        <v>481</v>
      </c>
      <c r="Q70" s="18" t="s">
        <v>481</v>
      </c>
      <c r="R70" s="20" t="s">
        <v>481</v>
      </c>
      <c r="S70" s="18" t="s">
        <v>481</v>
      </c>
      <c r="T70" s="20" t="s">
        <v>481</v>
      </c>
      <c r="U70" s="18" t="n">
        <v>461.20742236</v>
      </c>
      <c r="V70" s="20" t="n">
        <v>8.188098800000001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871</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552.38605814</v>
      </c>
      <c r="F7" s="20" t="n">
        <v>4.28755022</v>
      </c>
      <c r="G7" s="18" t="n">
        <v>517.91360109</v>
      </c>
      <c r="H7" s="20" t="n">
        <v>2.30553408</v>
      </c>
      <c r="I7" s="18" t="n">
        <v>498.61504464</v>
      </c>
      <c r="J7" s="20" t="n">
        <v>2.66274872</v>
      </c>
      <c r="K7" s="18" t="n">
        <v>455.72063857</v>
      </c>
      <c r="L7" s="20" t="n">
        <v>4.93339897</v>
      </c>
      <c r="M7" s="18" t="s">
        <v>481</v>
      </c>
      <c r="N7" s="20" t="s">
        <v>481</v>
      </c>
      <c r="O7" s="18" t="s">
        <v>481</v>
      </c>
      <c r="P7" s="20" t="s">
        <v>481</v>
      </c>
      <c r="Q7" s="18" t="s">
        <v>481</v>
      </c>
      <c r="R7" s="20" t="s">
        <v>481</v>
      </c>
      <c r="S7" s="18" t="s">
        <v>481</v>
      </c>
      <c r="T7" s="20" t="s">
        <v>481</v>
      </c>
      <c r="U7" s="18" t="n">
        <v>440.70499915</v>
      </c>
      <c r="V7" s="20" t="n">
        <v>5.52289735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577.27472739</v>
      </c>
      <c r="F9" s="20" t="n">
        <v>4.32397708</v>
      </c>
      <c r="G9" s="18" t="n">
        <v>564.16973364</v>
      </c>
      <c r="H9" s="20" t="n">
        <v>3.7866741</v>
      </c>
      <c r="I9" s="18" t="n">
        <v>552.5466517999999</v>
      </c>
      <c r="J9" s="20" t="n">
        <v>3.82106996</v>
      </c>
      <c r="K9" s="18" t="n">
        <v>513.43867296</v>
      </c>
      <c r="L9" s="20" t="n">
        <v>6.48719667</v>
      </c>
      <c r="M9" s="18" t="s">
        <v>481</v>
      </c>
      <c r="N9" s="20" t="s">
        <v>481</v>
      </c>
      <c r="O9" s="18" t="s">
        <v>481</v>
      </c>
      <c r="P9" s="20" t="s">
        <v>481</v>
      </c>
      <c r="Q9" s="18" t="n">
        <v>363.74174124</v>
      </c>
      <c r="R9" s="20" t="n">
        <v>33.3778787</v>
      </c>
      <c r="S9" s="18" t="s">
        <v>481</v>
      </c>
      <c r="T9" s="20" t="s">
        <v>481</v>
      </c>
      <c r="U9" s="18" t="n">
        <v>446.03914747</v>
      </c>
      <c r="V9" s="20" t="n">
        <v>8.57626921</v>
      </c>
    </row>
    <row r="10" spans="1:22">
      <c r="A10" s="15" t="s">
        <v>485</v>
      </c>
      <c r="B10" s="17" t="n">
        <v>13082</v>
      </c>
      <c r="C10" s="18">
        <f>(349.0/B10*100)</f>
        <v/>
      </c>
      <c r="D10" s="19" t="n">
        <v>12733</v>
      </c>
      <c r="E10" s="18" t="n">
        <v>572.8819246100001</v>
      </c>
      <c r="F10" s="20" t="n">
        <v>6.4237469</v>
      </c>
      <c r="G10" s="18" t="n">
        <v>537.2959573000001</v>
      </c>
      <c r="H10" s="20" t="n">
        <v>4.62837802</v>
      </c>
      <c r="I10" s="18" t="n">
        <v>522.94357471</v>
      </c>
      <c r="J10" s="20" t="n">
        <v>5.9086739</v>
      </c>
      <c r="K10" s="18" t="n">
        <v>497.51181876</v>
      </c>
      <c r="L10" s="20" t="n">
        <v>9.79209264</v>
      </c>
      <c r="M10" s="18" t="s">
        <v>481</v>
      </c>
      <c r="N10" s="20" t="s">
        <v>481</v>
      </c>
      <c r="O10" s="18" t="s">
        <v>481</v>
      </c>
      <c r="P10" s="20" t="s">
        <v>481</v>
      </c>
      <c r="Q10" s="18" t="s">
        <v>481</v>
      </c>
      <c r="R10" s="20" t="s">
        <v>481</v>
      </c>
      <c r="S10" s="18" t="s">
        <v>481</v>
      </c>
      <c r="T10" s="20" t="s">
        <v>481</v>
      </c>
      <c r="U10" s="18" t="n">
        <v>446.81793171</v>
      </c>
      <c r="V10" s="20" t="n">
        <v>11.29340882</v>
      </c>
    </row>
    <row r="11" spans="1:22">
      <c r="A11" s="15" t="s">
        <v>486</v>
      </c>
      <c r="B11" s="17" t="n">
        <v>7053</v>
      </c>
      <c r="C11" s="18">
        <f>(213.0/B11*100)</f>
        <v/>
      </c>
      <c r="D11" s="19" t="n">
        <v>6840</v>
      </c>
      <c r="E11" s="18" t="n">
        <v>464.01582888</v>
      </c>
      <c r="F11" s="20" t="n">
        <v>5.48980897</v>
      </c>
      <c r="G11" s="18" t="n">
        <v>440.07329514</v>
      </c>
      <c r="H11" s="20" t="n">
        <v>4.76770757</v>
      </c>
      <c r="I11" s="18" t="n">
        <v>431.23258817</v>
      </c>
      <c r="J11" s="20" t="n">
        <v>4.82398764</v>
      </c>
      <c r="K11" s="18" t="n">
        <v>418.2578187</v>
      </c>
      <c r="L11" s="20" t="n">
        <v>9.220846379999999</v>
      </c>
      <c r="M11" s="18" t="s">
        <v>481</v>
      </c>
      <c r="N11" s="20" t="s">
        <v>481</v>
      </c>
      <c r="O11" s="18" t="s">
        <v>481</v>
      </c>
      <c r="P11" s="20" t="s">
        <v>481</v>
      </c>
      <c r="Q11" s="18" t="s">
        <v>481</v>
      </c>
      <c r="R11" s="20" t="s">
        <v>481</v>
      </c>
      <c r="S11" s="18" t="s">
        <v>481</v>
      </c>
      <c r="T11" s="20" t="s">
        <v>481</v>
      </c>
      <c r="U11" s="18" t="n">
        <v>388.43178484</v>
      </c>
      <c r="V11" s="20" t="n">
        <v>9.270235720000001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502.93780562</v>
      </c>
      <c r="F23" s="20" t="n">
        <v>3.79678129</v>
      </c>
      <c r="G23" s="18" t="n">
        <v>491.12274814</v>
      </c>
      <c r="H23" s="20" t="n">
        <v>3.42816807</v>
      </c>
      <c r="I23" s="18" t="n">
        <v>477.66004555</v>
      </c>
      <c r="J23" s="20" t="n">
        <v>4.22854603</v>
      </c>
      <c r="K23" s="18" t="n">
        <v>454.45682244</v>
      </c>
      <c r="L23" s="20" t="n">
        <v>7.09110407</v>
      </c>
      <c r="M23" s="18" t="s">
        <v>481</v>
      </c>
      <c r="N23" s="20" t="s">
        <v>481</v>
      </c>
      <c r="O23" s="18" t="s">
        <v>481</v>
      </c>
      <c r="P23" s="20" t="s">
        <v>481</v>
      </c>
      <c r="Q23" s="18" t="s">
        <v>481</v>
      </c>
      <c r="R23" s="20" t="s">
        <v>481</v>
      </c>
      <c r="S23" s="18" t="s">
        <v>481</v>
      </c>
      <c r="T23" s="20" t="s">
        <v>481</v>
      </c>
      <c r="U23" s="18" t="n">
        <v>431.69808906</v>
      </c>
      <c r="V23" s="20" t="n">
        <v>9.6494359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543.59661869</v>
      </c>
      <c r="F29" s="20" t="n">
        <v>6.55193016</v>
      </c>
      <c r="G29" s="18" t="n">
        <v>521.42180507</v>
      </c>
      <c r="H29" s="20" t="n">
        <v>3.39915278</v>
      </c>
      <c r="I29" s="18" t="n">
        <v>516.8762662399999</v>
      </c>
      <c r="J29" s="20" t="n">
        <v>5.37697404</v>
      </c>
      <c r="K29" s="18" t="n">
        <v>491.0685287</v>
      </c>
      <c r="L29" s="20" t="n">
        <v>5.32101279</v>
      </c>
      <c r="M29" s="18" t="s">
        <v>481</v>
      </c>
      <c r="N29" s="20" t="s">
        <v>481</v>
      </c>
      <c r="O29" s="18" t="s">
        <v>481</v>
      </c>
      <c r="P29" s="20" t="s">
        <v>481</v>
      </c>
      <c r="Q29" s="18" t="n">
        <v>312.41250141</v>
      </c>
      <c r="R29" s="20" t="n">
        <v>62.61666854</v>
      </c>
      <c r="S29" s="18" t="s">
        <v>481</v>
      </c>
      <c r="T29" s="20" t="s">
        <v>481</v>
      </c>
      <c r="U29" s="18" t="n">
        <v>418.88356069</v>
      </c>
      <c r="V29" s="20" t="n">
        <v>12.57781928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513.07831098</v>
      </c>
      <c r="F32" s="20" t="n">
        <v>4.16643192</v>
      </c>
      <c r="G32" s="18" t="n">
        <v>482.7782132</v>
      </c>
      <c r="H32" s="20" t="n">
        <v>3.15161237</v>
      </c>
      <c r="I32" s="18" t="n">
        <v>474.16433968</v>
      </c>
      <c r="J32" s="20" t="n">
        <v>4.03308461</v>
      </c>
      <c r="K32" s="18" t="n">
        <v>434.44624648</v>
      </c>
      <c r="L32" s="20" t="n">
        <v>8.47139969</v>
      </c>
      <c r="M32" s="18" t="s">
        <v>481</v>
      </c>
      <c r="N32" s="20" t="s">
        <v>481</v>
      </c>
      <c r="O32" s="18" t="s">
        <v>481</v>
      </c>
      <c r="P32" s="20" t="s">
        <v>481</v>
      </c>
      <c r="Q32" s="18" t="s">
        <v>481</v>
      </c>
      <c r="R32" s="20" t="s">
        <v>481</v>
      </c>
      <c r="S32" s="18" t="s">
        <v>481</v>
      </c>
      <c r="T32" s="20" t="s">
        <v>481</v>
      </c>
      <c r="U32" s="18" t="n">
        <v>402.44128046</v>
      </c>
      <c r="V32" s="20" t="n">
        <v>14.17185684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480.11537055</v>
      </c>
      <c r="F34" s="20" t="n">
        <v>6.23995103</v>
      </c>
      <c r="G34" s="18" t="n">
        <v>456.09487703</v>
      </c>
      <c r="H34" s="20" t="n">
        <v>4.81334485</v>
      </c>
      <c r="I34" s="18" t="n">
        <v>440.1295156</v>
      </c>
      <c r="J34" s="20" t="n">
        <v>5.40645861</v>
      </c>
      <c r="K34" s="18" t="n">
        <v>422.97533826</v>
      </c>
      <c r="L34" s="20" t="n">
        <v>7.17896649</v>
      </c>
      <c r="M34" s="18" t="s">
        <v>481</v>
      </c>
      <c r="N34" s="20" t="s">
        <v>481</v>
      </c>
      <c r="O34" s="18" t="s">
        <v>481</v>
      </c>
      <c r="P34" s="20" t="s">
        <v>481</v>
      </c>
      <c r="Q34" s="18" t="n">
        <v>425.79595373</v>
      </c>
      <c r="R34" s="20" t="n">
        <v>68.66277131</v>
      </c>
      <c r="S34" s="18" t="s">
        <v>481</v>
      </c>
      <c r="T34" s="20" t="s">
        <v>481</v>
      </c>
      <c r="U34" s="18" t="n">
        <v>352.94771607</v>
      </c>
      <c r="V34" s="20" t="n">
        <v>10.86035387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498.79685713</v>
      </c>
      <c r="F36" s="20" t="n">
        <v>3.99751343</v>
      </c>
      <c r="G36" s="18" t="n">
        <v>477.95748641</v>
      </c>
      <c r="H36" s="20" t="n">
        <v>3.91559961</v>
      </c>
      <c r="I36" s="18" t="n">
        <v>463.87495043</v>
      </c>
      <c r="J36" s="20" t="n">
        <v>4.11251956</v>
      </c>
      <c r="K36" s="18" t="n">
        <v>444.35072282</v>
      </c>
      <c r="L36" s="20" t="n">
        <v>4.78809298</v>
      </c>
      <c r="M36" s="18" t="s">
        <v>481</v>
      </c>
      <c r="N36" s="20" t="s">
        <v>481</v>
      </c>
      <c r="O36" s="18" t="s">
        <v>481</v>
      </c>
      <c r="P36" s="20" t="s">
        <v>481</v>
      </c>
      <c r="Q36" s="18" t="s">
        <v>481</v>
      </c>
      <c r="R36" s="20" t="s">
        <v>481</v>
      </c>
      <c r="S36" s="18" t="s">
        <v>481</v>
      </c>
      <c r="T36" s="20" t="s">
        <v>481</v>
      </c>
      <c r="U36" s="18" t="n">
        <v>393.43699334</v>
      </c>
      <c r="V36" s="20" t="n">
        <v>9.437609459999999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518.99545387</v>
      </c>
      <c r="F41" s="20" t="n">
        <v>4.85757488</v>
      </c>
      <c r="G41" s="18" t="n">
        <v>495.60896432</v>
      </c>
      <c r="H41" s="20" t="n">
        <v>4.02344522</v>
      </c>
      <c r="I41" s="18" t="n">
        <v>479.0081221</v>
      </c>
      <c r="J41" s="20" t="n">
        <v>4.66406095</v>
      </c>
      <c r="K41" s="18" t="n">
        <v>456.57451796</v>
      </c>
      <c r="L41" s="20" t="n">
        <v>7.57365069</v>
      </c>
      <c r="M41" s="18" t="s">
        <v>481</v>
      </c>
      <c r="N41" s="20" t="s">
        <v>481</v>
      </c>
      <c r="O41" s="18" t="s">
        <v>481</v>
      </c>
      <c r="P41" s="20" t="s">
        <v>481</v>
      </c>
      <c r="Q41" s="18" t="n">
        <v>394.70031876</v>
      </c>
      <c r="R41" s="20" t="n">
        <v>62.09586627</v>
      </c>
      <c r="S41" s="18" t="s">
        <v>481</v>
      </c>
      <c r="T41" s="20" t="s">
        <v>481</v>
      </c>
      <c r="U41" s="18" t="n">
        <v>386.88192323</v>
      </c>
      <c r="V41" s="20" t="n">
        <v>10.82950074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419.04736036</v>
      </c>
      <c r="F46" s="20" t="n">
        <v>6.81263154</v>
      </c>
      <c r="G46" s="18" t="n">
        <v>414.95513569</v>
      </c>
      <c r="H46" s="20" t="n">
        <v>4.83634031</v>
      </c>
      <c r="I46" s="18" t="n">
        <v>416.63671884</v>
      </c>
      <c r="J46" s="20" t="n">
        <v>6.63526187</v>
      </c>
      <c r="K46" s="18" t="n">
        <v>380.85987076</v>
      </c>
      <c r="L46" s="20" t="n">
        <v>6.99385053</v>
      </c>
      <c r="M46" s="18" t="s">
        <v>481</v>
      </c>
      <c r="N46" s="20" t="s">
        <v>481</v>
      </c>
      <c r="O46" s="18" t="s">
        <v>481</v>
      </c>
      <c r="P46" s="20" t="s">
        <v>481</v>
      </c>
      <c r="Q46" s="18" t="s">
        <v>481</v>
      </c>
      <c r="R46" s="20" t="s">
        <v>481</v>
      </c>
      <c r="S46" s="18" t="s">
        <v>481</v>
      </c>
      <c r="T46" s="20" t="s">
        <v>481</v>
      </c>
      <c r="U46" s="18" t="n">
        <v>367.44039514</v>
      </c>
      <c r="V46" s="20" t="n">
        <v>4.31229491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592.41736683</v>
      </c>
      <c r="F48" s="20" t="n">
        <v>8.074789579999999</v>
      </c>
      <c r="G48" s="18" t="n">
        <v>569.7489636</v>
      </c>
      <c r="H48" s="20" t="n">
        <v>6.53953528</v>
      </c>
      <c r="I48" s="18" t="n">
        <v>552.1385659699999</v>
      </c>
      <c r="J48" s="20" t="n">
        <v>6.45454118</v>
      </c>
      <c r="K48" s="18" t="n">
        <v>508.20124406</v>
      </c>
      <c r="L48" s="20" t="n">
        <v>8.311524500000001</v>
      </c>
      <c r="M48" s="18" t="s">
        <v>481</v>
      </c>
      <c r="N48" s="20" t="s">
        <v>481</v>
      </c>
      <c r="O48" s="18" t="s">
        <v>481</v>
      </c>
      <c r="P48" s="20" t="s">
        <v>481</v>
      </c>
      <c r="Q48" s="18" t="s">
        <v>481</v>
      </c>
      <c r="R48" s="20" t="s">
        <v>481</v>
      </c>
      <c r="S48" s="18" t="s">
        <v>481</v>
      </c>
      <c r="T48" s="20" t="s">
        <v>481</v>
      </c>
      <c r="U48" s="18" t="n">
        <v>485.46371024</v>
      </c>
      <c r="V48" s="20" t="n">
        <v>32.10878545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469.02265303</v>
      </c>
      <c r="F61" s="20" t="n">
        <v>5.25728527</v>
      </c>
      <c r="G61" s="18" t="n">
        <v>457.24032442</v>
      </c>
      <c r="H61" s="20" t="n">
        <v>3.47547687</v>
      </c>
      <c r="I61" s="18" t="n">
        <v>447.53095884</v>
      </c>
      <c r="J61" s="20" t="n">
        <v>4.55534533</v>
      </c>
      <c r="K61" s="18" t="n">
        <v>420.64876609</v>
      </c>
      <c r="L61" s="20" t="n">
        <v>7.44274776</v>
      </c>
      <c r="M61" s="18" t="s">
        <v>481</v>
      </c>
      <c r="N61" s="20" t="s">
        <v>481</v>
      </c>
      <c r="O61" s="18" t="s">
        <v>481</v>
      </c>
      <c r="P61" s="20" t="s">
        <v>481</v>
      </c>
      <c r="Q61" s="18" t="s">
        <v>481</v>
      </c>
      <c r="R61" s="20" t="s">
        <v>481</v>
      </c>
      <c r="S61" s="18" t="s">
        <v>481</v>
      </c>
      <c r="T61" s="20" t="s">
        <v>481</v>
      </c>
      <c r="U61" s="18" t="n">
        <v>348.46076903</v>
      </c>
      <c r="V61" s="20" t="n">
        <v>11.02133583</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420.51837123</v>
      </c>
      <c r="F67" s="20" t="n">
        <v>5.52926627</v>
      </c>
      <c r="G67" s="18" t="n">
        <v>423.67164318</v>
      </c>
      <c r="H67" s="20" t="n">
        <v>3.93460963</v>
      </c>
      <c r="I67" s="18" t="n">
        <v>425.03832773</v>
      </c>
      <c r="J67" s="20" t="n">
        <v>3.79865935</v>
      </c>
      <c r="K67" s="18" t="n">
        <v>407.21685262</v>
      </c>
      <c r="L67" s="20" t="n">
        <v>8.70386193</v>
      </c>
      <c r="M67" s="18" t="s">
        <v>481</v>
      </c>
      <c r="N67" s="20" t="s">
        <v>481</v>
      </c>
      <c r="O67" s="18" t="s">
        <v>481</v>
      </c>
      <c r="P67" s="20" t="s">
        <v>481</v>
      </c>
      <c r="Q67" s="18" t="s">
        <v>481</v>
      </c>
      <c r="R67" s="20" t="s">
        <v>481</v>
      </c>
      <c r="S67" s="18" t="s">
        <v>481</v>
      </c>
      <c r="T67" s="20" t="s">
        <v>481</v>
      </c>
      <c r="U67" s="18" t="n">
        <v>357.0335855</v>
      </c>
      <c r="V67" s="20" t="n">
        <v>7.75375433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536.70427828</v>
      </c>
      <c r="F70" s="20" t="n">
        <v>4.17588852</v>
      </c>
      <c r="G70" s="18" t="n">
        <v>517.33778939</v>
      </c>
      <c r="H70" s="20" t="n">
        <v>4.52235346</v>
      </c>
      <c r="I70" s="18" t="n">
        <v>512.15145982</v>
      </c>
      <c r="J70" s="20" t="n">
        <v>4.08052244</v>
      </c>
      <c r="K70" s="18" t="n">
        <v>484.3669043</v>
      </c>
      <c r="L70" s="20" t="n">
        <v>6.87945578</v>
      </c>
      <c r="M70" s="18" t="s">
        <v>481</v>
      </c>
      <c r="N70" s="20" t="s">
        <v>481</v>
      </c>
      <c r="O70" s="18" t="s">
        <v>481</v>
      </c>
      <c r="P70" s="20" t="s">
        <v>481</v>
      </c>
      <c r="Q70" s="18" t="s">
        <v>481</v>
      </c>
      <c r="R70" s="20" t="s">
        <v>481</v>
      </c>
      <c r="S70" s="18" t="s">
        <v>481</v>
      </c>
      <c r="T70" s="20" t="s">
        <v>481</v>
      </c>
      <c r="U70" s="18" t="n">
        <v>457.91428364</v>
      </c>
      <c r="V70" s="20" t="n">
        <v>7.94944752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872</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553.81311526</v>
      </c>
      <c r="F7" s="20" t="n">
        <v>3.93395007</v>
      </c>
      <c r="G7" s="18" t="n">
        <v>516.26751866</v>
      </c>
      <c r="H7" s="20" t="n">
        <v>2.59632996</v>
      </c>
      <c r="I7" s="18" t="n">
        <v>502.38942064</v>
      </c>
      <c r="J7" s="20" t="n">
        <v>2.69608638</v>
      </c>
      <c r="K7" s="18" t="n">
        <v>469.99730456</v>
      </c>
      <c r="L7" s="20" t="n">
        <v>3.77173347</v>
      </c>
      <c r="M7" s="18" t="s">
        <v>481</v>
      </c>
      <c r="N7" s="20" t="s">
        <v>481</v>
      </c>
      <c r="O7" s="18" t="s">
        <v>481</v>
      </c>
      <c r="P7" s="20" t="s">
        <v>481</v>
      </c>
      <c r="Q7" s="18" t="s">
        <v>481</v>
      </c>
      <c r="R7" s="20" t="s">
        <v>481</v>
      </c>
      <c r="S7" s="18" t="s">
        <v>481</v>
      </c>
      <c r="T7" s="20" t="s">
        <v>481</v>
      </c>
      <c r="U7" s="18" t="n">
        <v>441.87839318</v>
      </c>
      <c r="V7" s="20" t="n">
        <v>5.58054838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584.09049287</v>
      </c>
      <c r="F9" s="20" t="n">
        <v>4.52942663</v>
      </c>
      <c r="G9" s="18" t="n">
        <v>560.4647029499999</v>
      </c>
      <c r="H9" s="20" t="n">
        <v>3.59617046</v>
      </c>
      <c r="I9" s="18" t="n">
        <v>556.19902054</v>
      </c>
      <c r="J9" s="20" t="n">
        <v>3.9036613</v>
      </c>
      <c r="K9" s="18" t="n">
        <v>525.9996353499999</v>
      </c>
      <c r="L9" s="20" t="n">
        <v>5.20163268</v>
      </c>
      <c r="M9" s="18" t="s">
        <v>481</v>
      </c>
      <c r="N9" s="20" t="s">
        <v>481</v>
      </c>
      <c r="O9" s="18" t="s">
        <v>481</v>
      </c>
      <c r="P9" s="20" t="s">
        <v>481</v>
      </c>
      <c r="Q9" s="18" t="n">
        <v>363.74174124</v>
      </c>
      <c r="R9" s="20" t="n">
        <v>33.3778787</v>
      </c>
      <c r="S9" s="18" t="s">
        <v>481</v>
      </c>
      <c r="T9" s="20" t="s">
        <v>481</v>
      </c>
      <c r="U9" s="18" t="n">
        <v>443.33088898</v>
      </c>
      <c r="V9" s="20" t="n">
        <v>8.2723283</v>
      </c>
    </row>
    <row r="10" spans="1:22">
      <c r="A10" s="15" t="s">
        <v>485</v>
      </c>
      <c r="B10" s="17" t="n">
        <v>13082</v>
      </c>
      <c r="C10" s="18">
        <f>(349.0/B10*100)</f>
        <v/>
      </c>
      <c r="D10" s="19" t="n">
        <v>12733</v>
      </c>
      <c r="E10" s="18" t="n">
        <v>568.30428198</v>
      </c>
      <c r="F10" s="20" t="n">
        <v>5.86649661</v>
      </c>
      <c r="G10" s="18" t="n">
        <v>542.42076865</v>
      </c>
      <c r="H10" s="20" t="n">
        <v>4.90950194</v>
      </c>
      <c r="I10" s="18" t="n">
        <v>522.58488815</v>
      </c>
      <c r="J10" s="20" t="n">
        <v>5.84269301</v>
      </c>
      <c r="K10" s="18" t="n">
        <v>511.22186562</v>
      </c>
      <c r="L10" s="20" t="n">
        <v>8.60974618</v>
      </c>
      <c r="M10" s="18" t="s">
        <v>481</v>
      </c>
      <c r="N10" s="20" t="s">
        <v>481</v>
      </c>
      <c r="O10" s="18" t="s">
        <v>481</v>
      </c>
      <c r="P10" s="20" t="s">
        <v>481</v>
      </c>
      <c r="Q10" s="18" t="s">
        <v>481</v>
      </c>
      <c r="R10" s="20" t="s">
        <v>481</v>
      </c>
      <c r="S10" s="18" t="s">
        <v>481</v>
      </c>
      <c r="T10" s="20" t="s">
        <v>481</v>
      </c>
      <c r="U10" s="18" t="n">
        <v>448.48905874</v>
      </c>
      <c r="V10" s="20" t="n">
        <v>11.18064437</v>
      </c>
    </row>
    <row r="11" spans="1:22">
      <c r="A11" s="15" t="s">
        <v>486</v>
      </c>
      <c r="B11" s="17" t="n">
        <v>7053</v>
      </c>
      <c r="C11" s="18">
        <f>(213.0/B11*100)</f>
        <v/>
      </c>
      <c r="D11" s="19" t="n">
        <v>6840</v>
      </c>
      <c r="E11" s="18" t="n">
        <v>450.93026862</v>
      </c>
      <c r="F11" s="20" t="n">
        <v>5.89333842</v>
      </c>
      <c r="G11" s="18" t="n">
        <v>441.81982662</v>
      </c>
      <c r="H11" s="20" t="n">
        <v>4.82828063</v>
      </c>
      <c r="I11" s="18" t="n">
        <v>435.65672597</v>
      </c>
      <c r="J11" s="20" t="n">
        <v>5.16584159</v>
      </c>
      <c r="K11" s="18" t="n">
        <v>429.52976157</v>
      </c>
      <c r="L11" s="20" t="n">
        <v>6.67515583</v>
      </c>
      <c r="M11" s="18" t="s">
        <v>481</v>
      </c>
      <c r="N11" s="20" t="s">
        <v>481</v>
      </c>
      <c r="O11" s="18" t="s">
        <v>481</v>
      </c>
      <c r="P11" s="20" t="s">
        <v>481</v>
      </c>
      <c r="Q11" s="18" t="s">
        <v>481</v>
      </c>
      <c r="R11" s="20" t="s">
        <v>481</v>
      </c>
      <c r="S11" s="18" t="s">
        <v>481</v>
      </c>
      <c r="T11" s="20" t="s">
        <v>481</v>
      </c>
      <c r="U11" s="18" t="n">
        <v>389.52841984</v>
      </c>
      <c r="V11" s="20" t="n">
        <v>9.869690350000001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499.65074643</v>
      </c>
      <c r="F23" s="20" t="n">
        <v>4.19711073</v>
      </c>
      <c r="G23" s="18" t="n">
        <v>488.43068823</v>
      </c>
      <c r="H23" s="20" t="n">
        <v>3.70180792</v>
      </c>
      <c r="I23" s="18" t="n">
        <v>490.47953098</v>
      </c>
      <c r="J23" s="20" t="n">
        <v>3.59348732</v>
      </c>
      <c r="K23" s="18" t="n">
        <v>474.22378812</v>
      </c>
      <c r="L23" s="20" t="n">
        <v>5.09682576</v>
      </c>
      <c r="M23" s="18" t="s">
        <v>481</v>
      </c>
      <c r="N23" s="20" t="s">
        <v>481</v>
      </c>
      <c r="O23" s="18" t="s">
        <v>481</v>
      </c>
      <c r="P23" s="20" t="s">
        <v>481</v>
      </c>
      <c r="Q23" s="18" t="s">
        <v>481</v>
      </c>
      <c r="R23" s="20" t="s">
        <v>481</v>
      </c>
      <c r="S23" s="18" t="s">
        <v>481</v>
      </c>
      <c r="T23" s="20" t="s">
        <v>481</v>
      </c>
      <c r="U23" s="18" t="n">
        <v>426.71551977</v>
      </c>
      <c r="V23" s="20" t="n">
        <v>9.939323249999999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535.09310475</v>
      </c>
      <c r="F29" s="20" t="n">
        <v>6.10548071</v>
      </c>
      <c r="G29" s="18" t="n">
        <v>519.07083703</v>
      </c>
      <c r="H29" s="20" t="n">
        <v>4.16597114</v>
      </c>
      <c r="I29" s="18" t="n">
        <v>522.46885947</v>
      </c>
      <c r="J29" s="20" t="n">
        <v>4.83436829</v>
      </c>
      <c r="K29" s="18" t="n">
        <v>501.93443182</v>
      </c>
      <c r="L29" s="20" t="n">
        <v>5.31746202</v>
      </c>
      <c r="M29" s="18" t="s">
        <v>481</v>
      </c>
      <c r="N29" s="20" t="s">
        <v>481</v>
      </c>
      <c r="O29" s="18" t="s">
        <v>481</v>
      </c>
      <c r="P29" s="20" t="s">
        <v>481</v>
      </c>
      <c r="Q29" s="18" t="n">
        <v>312.41250141</v>
      </c>
      <c r="R29" s="20" t="n">
        <v>62.61666854</v>
      </c>
      <c r="S29" s="18" t="s">
        <v>481</v>
      </c>
      <c r="T29" s="20" t="s">
        <v>481</v>
      </c>
      <c r="U29" s="18" t="n">
        <v>397.64516759</v>
      </c>
      <c r="V29" s="20" t="n">
        <v>12.63612221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508.20288494</v>
      </c>
      <c r="F32" s="20" t="n">
        <v>5.72953501</v>
      </c>
      <c r="G32" s="18" t="n">
        <v>491.85234482</v>
      </c>
      <c r="H32" s="20" t="n">
        <v>3.72192898</v>
      </c>
      <c r="I32" s="18" t="n">
        <v>480.56744235</v>
      </c>
      <c r="J32" s="20" t="n">
        <v>3.29490848</v>
      </c>
      <c r="K32" s="18" t="n">
        <v>468.60660244</v>
      </c>
      <c r="L32" s="20" t="n">
        <v>5.94811823</v>
      </c>
      <c r="M32" s="18" t="s">
        <v>481</v>
      </c>
      <c r="N32" s="20" t="s">
        <v>481</v>
      </c>
      <c r="O32" s="18" t="s">
        <v>481</v>
      </c>
      <c r="P32" s="20" t="s">
        <v>481</v>
      </c>
      <c r="Q32" s="18" t="s">
        <v>481</v>
      </c>
      <c r="R32" s="20" t="s">
        <v>481</v>
      </c>
      <c r="S32" s="18" t="s">
        <v>481</v>
      </c>
      <c r="T32" s="20" t="s">
        <v>481</v>
      </c>
      <c r="U32" s="18" t="n">
        <v>389.67655472</v>
      </c>
      <c r="V32" s="20" t="n">
        <v>14.18403902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462.67009957</v>
      </c>
      <c r="F34" s="20" t="n">
        <v>6.46498621</v>
      </c>
      <c r="G34" s="18" t="n">
        <v>454.07725154</v>
      </c>
      <c r="H34" s="20" t="n">
        <v>4.68874836</v>
      </c>
      <c r="I34" s="18" t="n">
        <v>455.08777827</v>
      </c>
      <c r="J34" s="20" t="n">
        <v>5.72241576</v>
      </c>
      <c r="K34" s="18" t="n">
        <v>439.29725898</v>
      </c>
      <c r="L34" s="20" t="n">
        <v>6.11296628</v>
      </c>
      <c r="M34" s="18" t="s">
        <v>481</v>
      </c>
      <c r="N34" s="20" t="s">
        <v>481</v>
      </c>
      <c r="O34" s="18" t="s">
        <v>481</v>
      </c>
      <c r="P34" s="20" t="s">
        <v>481</v>
      </c>
      <c r="Q34" s="18" t="n">
        <v>425.79595373</v>
      </c>
      <c r="R34" s="20" t="n">
        <v>68.66277131</v>
      </c>
      <c r="S34" s="18" t="s">
        <v>481</v>
      </c>
      <c r="T34" s="20" t="s">
        <v>481</v>
      </c>
      <c r="U34" s="18" t="n">
        <v>353.86091082</v>
      </c>
      <c r="V34" s="20" t="n">
        <v>10.8047661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500.12178354</v>
      </c>
      <c r="F36" s="20" t="n">
        <v>3.83697967</v>
      </c>
      <c r="G36" s="18" t="n">
        <v>479.27555429</v>
      </c>
      <c r="H36" s="20" t="n">
        <v>4.51104217</v>
      </c>
      <c r="I36" s="18" t="n">
        <v>467.38471892</v>
      </c>
      <c r="J36" s="20" t="n">
        <v>4.24088183</v>
      </c>
      <c r="K36" s="18" t="n">
        <v>446.53210414</v>
      </c>
      <c r="L36" s="20" t="n">
        <v>4.45411872</v>
      </c>
      <c r="M36" s="18" t="s">
        <v>481</v>
      </c>
      <c r="N36" s="20" t="s">
        <v>481</v>
      </c>
      <c r="O36" s="18" t="s">
        <v>481</v>
      </c>
      <c r="P36" s="20" t="s">
        <v>481</v>
      </c>
      <c r="Q36" s="18" t="s">
        <v>481</v>
      </c>
      <c r="R36" s="20" t="s">
        <v>481</v>
      </c>
      <c r="S36" s="18" t="s">
        <v>481</v>
      </c>
      <c r="T36" s="20" t="s">
        <v>481</v>
      </c>
      <c r="U36" s="18" t="n">
        <v>389.93245723</v>
      </c>
      <c r="V36" s="20" t="n">
        <v>10.0581017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522.60233942</v>
      </c>
      <c r="F41" s="20" t="n">
        <v>5.02169878</v>
      </c>
      <c r="G41" s="18" t="n">
        <v>493.57232874</v>
      </c>
      <c r="H41" s="20" t="n">
        <v>4.29953989</v>
      </c>
      <c r="I41" s="18" t="n">
        <v>486.03220059</v>
      </c>
      <c r="J41" s="20" t="n">
        <v>4.33778599</v>
      </c>
      <c r="K41" s="18" t="n">
        <v>463.1356428</v>
      </c>
      <c r="L41" s="20" t="n">
        <v>6.67766489</v>
      </c>
      <c r="M41" s="18" t="s">
        <v>481</v>
      </c>
      <c r="N41" s="20" t="s">
        <v>481</v>
      </c>
      <c r="O41" s="18" t="s">
        <v>481</v>
      </c>
      <c r="P41" s="20" t="s">
        <v>481</v>
      </c>
      <c r="Q41" s="18" t="n">
        <v>394.70031876</v>
      </c>
      <c r="R41" s="20" t="n">
        <v>62.09586627</v>
      </c>
      <c r="S41" s="18" t="s">
        <v>481</v>
      </c>
      <c r="T41" s="20" t="s">
        <v>481</v>
      </c>
      <c r="U41" s="18" t="n">
        <v>384.03068857</v>
      </c>
      <c r="V41" s="20" t="n">
        <v>11.25823991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409.58413126</v>
      </c>
      <c r="F46" s="20" t="n">
        <v>6.94744455</v>
      </c>
      <c r="G46" s="18" t="n">
        <v>416.16096389</v>
      </c>
      <c r="H46" s="20" t="n">
        <v>4.98579061</v>
      </c>
      <c r="I46" s="18" t="n">
        <v>414.96661363</v>
      </c>
      <c r="J46" s="20" t="n">
        <v>6.61001945</v>
      </c>
      <c r="K46" s="18" t="n">
        <v>409.31485587</v>
      </c>
      <c r="L46" s="20" t="n">
        <v>5.99405103</v>
      </c>
      <c r="M46" s="18" t="s">
        <v>481</v>
      </c>
      <c r="N46" s="20" t="s">
        <v>481</v>
      </c>
      <c r="O46" s="18" t="s">
        <v>481</v>
      </c>
      <c r="P46" s="20" t="s">
        <v>481</v>
      </c>
      <c r="Q46" s="18" t="s">
        <v>481</v>
      </c>
      <c r="R46" s="20" t="s">
        <v>481</v>
      </c>
      <c r="S46" s="18" t="s">
        <v>481</v>
      </c>
      <c r="T46" s="20" t="s">
        <v>481</v>
      </c>
      <c r="U46" s="18" t="n">
        <v>366.75343477</v>
      </c>
      <c r="V46" s="20" t="n">
        <v>4.23618588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593.33061944</v>
      </c>
      <c r="F48" s="20" t="n">
        <v>10.39831302</v>
      </c>
      <c r="G48" s="18" t="n">
        <v>570.8815018400001</v>
      </c>
      <c r="H48" s="20" t="n">
        <v>8.421143900000001</v>
      </c>
      <c r="I48" s="18" t="n">
        <v>573.3472829</v>
      </c>
      <c r="J48" s="20" t="n">
        <v>5.85437949</v>
      </c>
      <c r="K48" s="18" t="n">
        <v>534.66146291</v>
      </c>
      <c r="L48" s="20" t="n">
        <v>6.52587379</v>
      </c>
      <c r="M48" s="18" t="s">
        <v>481</v>
      </c>
      <c r="N48" s="20" t="s">
        <v>481</v>
      </c>
      <c r="O48" s="18" t="s">
        <v>481</v>
      </c>
      <c r="P48" s="20" t="s">
        <v>481</v>
      </c>
      <c r="Q48" s="18" t="s">
        <v>481</v>
      </c>
      <c r="R48" s="20" t="s">
        <v>481</v>
      </c>
      <c r="S48" s="18" t="s">
        <v>481</v>
      </c>
      <c r="T48" s="20" t="s">
        <v>481</v>
      </c>
      <c r="U48" s="18" t="n">
        <v>489.32905146</v>
      </c>
      <c r="V48" s="20" t="n">
        <v>30.89991465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461.77854202</v>
      </c>
      <c r="F61" s="20" t="n">
        <v>4.96438748</v>
      </c>
      <c r="G61" s="18" t="n">
        <v>454.30016086</v>
      </c>
      <c r="H61" s="20" t="n">
        <v>3.85208336</v>
      </c>
      <c r="I61" s="18" t="n">
        <v>456.68556078</v>
      </c>
      <c r="J61" s="20" t="n">
        <v>3.82232509</v>
      </c>
      <c r="K61" s="18" t="n">
        <v>438.77973815</v>
      </c>
      <c r="L61" s="20" t="n">
        <v>6.24623068</v>
      </c>
      <c r="M61" s="18" t="s">
        <v>481</v>
      </c>
      <c r="N61" s="20" t="s">
        <v>481</v>
      </c>
      <c r="O61" s="18" t="s">
        <v>481</v>
      </c>
      <c r="P61" s="20" t="s">
        <v>481</v>
      </c>
      <c r="Q61" s="18" t="s">
        <v>481</v>
      </c>
      <c r="R61" s="20" t="s">
        <v>481</v>
      </c>
      <c r="S61" s="18" t="s">
        <v>481</v>
      </c>
      <c r="T61" s="20" t="s">
        <v>481</v>
      </c>
      <c r="U61" s="18" t="n">
        <v>355.77857909</v>
      </c>
      <c r="V61" s="20" t="n">
        <v>11.14858457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418.44034519</v>
      </c>
      <c r="F67" s="20" t="n">
        <v>6.28677963</v>
      </c>
      <c r="G67" s="18" t="n">
        <v>422.03389807</v>
      </c>
      <c r="H67" s="20" t="n">
        <v>4.27053937</v>
      </c>
      <c r="I67" s="18" t="n">
        <v>428.92567796</v>
      </c>
      <c r="J67" s="20" t="n">
        <v>4.259307</v>
      </c>
      <c r="K67" s="18" t="n">
        <v>416.11375617</v>
      </c>
      <c r="L67" s="20" t="n">
        <v>6.49061304</v>
      </c>
      <c r="M67" s="18" t="s">
        <v>481</v>
      </c>
      <c r="N67" s="20" t="s">
        <v>481</v>
      </c>
      <c r="O67" s="18" t="s">
        <v>481</v>
      </c>
      <c r="P67" s="20" t="s">
        <v>481</v>
      </c>
      <c r="Q67" s="18" t="s">
        <v>481</v>
      </c>
      <c r="R67" s="20" t="s">
        <v>481</v>
      </c>
      <c r="S67" s="18" t="s">
        <v>481</v>
      </c>
      <c r="T67" s="20" t="s">
        <v>481</v>
      </c>
      <c r="U67" s="18" t="n">
        <v>351.72615059</v>
      </c>
      <c r="V67" s="20" t="n">
        <v>8.148472440000001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527.78657114</v>
      </c>
      <c r="F70" s="20" t="n">
        <v>5.72340111</v>
      </c>
      <c r="G70" s="18" t="n">
        <v>519.56878726</v>
      </c>
      <c r="H70" s="20" t="n">
        <v>4.40623397</v>
      </c>
      <c r="I70" s="18" t="n">
        <v>518.6582529</v>
      </c>
      <c r="J70" s="20" t="n">
        <v>3.94289684</v>
      </c>
      <c r="K70" s="18" t="n">
        <v>501.54804304</v>
      </c>
      <c r="L70" s="20" t="n">
        <v>4.1750319</v>
      </c>
      <c r="M70" s="18" t="s">
        <v>481</v>
      </c>
      <c r="N70" s="20" t="s">
        <v>481</v>
      </c>
      <c r="O70" s="18" t="s">
        <v>481</v>
      </c>
      <c r="P70" s="20" t="s">
        <v>481</v>
      </c>
      <c r="Q70" s="18" t="s">
        <v>481</v>
      </c>
      <c r="R70" s="20" t="s">
        <v>481</v>
      </c>
      <c r="S70" s="18" t="s">
        <v>481</v>
      </c>
      <c r="T70" s="20" t="s">
        <v>481</v>
      </c>
      <c r="U70" s="18" t="n">
        <v>458.55886874</v>
      </c>
      <c r="V70" s="20" t="n">
        <v>8.28969081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873</v>
      </c>
    </row>
    <row customHeight="1" ht="30" r="4" spans="1:22">
      <c r="A4" s="6" t="n"/>
      <c r="B4" s="7" t="s">
        <v>462</v>
      </c>
      <c r="C4" s="7" t="s">
        <v>463</v>
      </c>
      <c r="D4" s="8" t="s">
        <v>462</v>
      </c>
      <c r="E4" s="9" t="s">
        <v>863</v>
      </c>
      <c r="F4" s="10" t="n"/>
      <c r="G4" s="9" t="s">
        <v>864</v>
      </c>
      <c r="H4" s="10" t="n"/>
      <c r="I4" s="9" t="s">
        <v>865</v>
      </c>
      <c r="J4" s="10" t="n"/>
      <c r="K4" s="9" t="s">
        <v>866</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547.55296408</v>
      </c>
      <c r="F7" s="20" t="n">
        <v>4.86027963</v>
      </c>
      <c r="G7" s="18" t="n">
        <v>512.7038041</v>
      </c>
      <c r="H7" s="20" t="n">
        <v>2.63269293</v>
      </c>
      <c r="I7" s="18" t="n">
        <v>511.63230805</v>
      </c>
      <c r="J7" s="20" t="n">
        <v>2.81583889</v>
      </c>
      <c r="K7" s="18" t="n">
        <v>486.80685751</v>
      </c>
      <c r="L7" s="20" t="n">
        <v>3.00154724</v>
      </c>
      <c r="M7" s="18" t="s">
        <v>481</v>
      </c>
      <c r="N7" s="20" t="s">
        <v>481</v>
      </c>
      <c r="O7" s="18" t="s">
        <v>481</v>
      </c>
      <c r="P7" s="20" t="s">
        <v>481</v>
      </c>
      <c r="Q7" s="18" t="s">
        <v>481</v>
      </c>
      <c r="R7" s="20" t="s">
        <v>481</v>
      </c>
      <c r="S7" s="18" t="s">
        <v>481</v>
      </c>
      <c r="T7" s="20" t="s">
        <v>481</v>
      </c>
      <c r="U7" s="18" t="n">
        <v>440.15538212</v>
      </c>
      <c r="V7" s="20" t="n">
        <v>5.55278477</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(176.0/B9*100)</f>
        <v/>
      </c>
      <c r="D9" s="19" t="n">
        <v>5499</v>
      </c>
      <c r="E9" s="18" t="n">
        <v>584.49718179</v>
      </c>
      <c r="F9" s="20" t="n">
        <v>4.56956651</v>
      </c>
      <c r="G9" s="18" t="n">
        <v>563.90651967</v>
      </c>
      <c r="H9" s="20" t="n">
        <v>4.09297514</v>
      </c>
      <c r="I9" s="18" t="n">
        <v>551.23128403</v>
      </c>
      <c r="J9" s="20" t="n">
        <v>4.09672512</v>
      </c>
      <c r="K9" s="18" t="n">
        <v>517.95867744</v>
      </c>
      <c r="L9" s="20" t="n">
        <v>5.23542248</v>
      </c>
      <c r="M9" s="18" t="s">
        <v>481</v>
      </c>
      <c r="N9" s="20" t="s">
        <v>481</v>
      </c>
      <c r="O9" s="18" t="s">
        <v>481</v>
      </c>
      <c r="P9" s="20" t="s">
        <v>481</v>
      </c>
      <c r="Q9" s="18" t="n">
        <v>363.74174124</v>
      </c>
      <c r="R9" s="20" t="n">
        <v>33.3778787</v>
      </c>
      <c r="S9" s="18" t="s">
        <v>481</v>
      </c>
      <c r="T9" s="20" t="s">
        <v>481</v>
      </c>
      <c r="U9" s="18" t="n">
        <v>443.64503292</v>
      </c>
      <c r="V9" s="20" t="n">
        <v>8.53376617</v>
      </c>
    </row>
    <row r="10" spans="1:22">
      <c r="A10" s="15" t="s">
        <v>485</v>
      </c>
      <c r="B10" s="17" t="n">
        <v>13082</v>
      </c>
      <c r="C10" s="18">
        <f>(349.0/B10*100)</f>
        <v/>
      </c>
      <c r="D10" s="19" t="n">
        <v>12733</v>
      </c>
      <c r="E10" s="18" t="n">
        <v>573.06283339</v>
      </c>
      <c r="F10" s="20" t="n">
        <v>6.46463747</v>
      </c>
      <c r="G10" s="18" t="n">
        <v>537.36058135</v>
      </c>
      <c r="H10" s="20" t="n">
        <v>4.57956245</v>
      </c>
      <c r="I10" s="18" t="n">
        <v>526.74540934</v>
      </c>
      <c r="J10" s="20" t="n">
        <v>5.0664335</v>
      </c>
      <c r="K10" s="18" t="n">
        <v>512.53137415</v>
      </c>
      <c r="L10" s="20" t="n">
        <v>10.62956951</v>
      </c>
      <c r="M10" s="18" t="s">
        <v>481</v>
      </c>
      <c r="N10" s="20" t="s">
        <v>481</v>
      </c>
      <c r="O10" s="18" t="s">
        <v>481</v>
      </c>
      <c r="P10" s="20" t="s">
        <v>481</v>
      </c>
      <c r="Q10" s="18" t="s">
        <v>481</v>
      </c>
      <c r="R10" s="20" t="s">
        <v>481</v>
      </c>
      <c r="S10" s="18" t="s">
        <v>481</v>
      </c>
      <c r="T10" s="20" t="s">
        <v>481</v>
      </c>
      <c r="U10" s="18" t="n">
        <v>447.13494527</v>
      </c>
      <c r="V10" s="20" t="n">
        <v>10.85019268</v>
      </c>
    </row>
    <row r="11" spans="1:22">
      <c r="A11" s="15" t="s">
        <v>486</v>
      </c>
      <c r="B11" s="17" t="n">
        <v>7053</v>
      </c>
      <c r="C11" s="18">
        <f>(213.0/B11*100)</f>
        <v/>
      </c>
      <c r="D11" s="19" t="n">
        <v>6840</v>
      </c>
      <c r="E11" s="18" t="n">
        <v>461.63782991</v>
      </c>
      <c r="F11" s="20" t="n">
        <v>5.74036879</v>
      </c>
      <c r="G11" s="18" t="n">
        <v>438.76220662</v>
      </c>
      <c r="H11" s="20" t="n">
        <v>4.83560009</v>
      </c>
      <c r="I11" s="18" t="n">
        <v>435.11634339</v>
      </c>
      <c r="J11" s="20" t="n">
        <v>4.82585797</v>
      </c>
      <c r="K11" s="18" t="n">
        <v>428.85953399</v>
      </c>
      <c r="L11" s="20" t="n">
        <v>6.88817963</v>
      </c>
      <c r="M11" s="18" t="s">
        <v>481</v>
      </c>
      <c r="N11" s="20" t="s">
        <v>481</v>
      </c>
      <c r="O11" s="18" t="s">
        <v>481</v>
      </c>
      <c r="P11" s="20" t="s">
        <v>481</v>
      </c>
      <c r="Q11" s="18" t="s">
        <v>481</v>
      </c>
      <c r="R11" s="20" t="s">
        <v>481</v>
      </c>
      <c r="S11" s="18" t="s">
        <v>481</v>
      </c>
      <c r="T11" s="20" t="s">
        <v>481</v>
      </c>
      <c r="U11" s="18" t="n">
        <v>388.73593574</v>
      </c>
      <c r="V11" s="20" t="n">
        <v>9.221270479999999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(281.0/B23*100)</f>
        <v/>
      </c>
      <c r="D23" s="19" t="n">
        <v>11302</v>
      </c>
      <c r="E23" s="18" t="n">
        <v>500.88190574</v>
      </c>
      <c r="F23" s="20" t="n">
        <v>4.00812236</v>
      </c>
      <c r="G23" s="18" t="n">
        <v>492.44522262</v>
      </c>
      <c r="H23" s="20" t="n">
        <v>3.56317461</v>
      </c>
      <c r="I23" s="18" t="n">
        <v>485.43525312</v>
      </c>
      <c r="J23" s="20" t="n">
        <v>3.55590831</v>
      </c>
      <c r="K23" s="18" t="n">
        <v>466.71643112</v>
      </c>
      <c r="L23" s="20" t="n">
        <v>5.09666603</v>
      </c>
      <c r="M23" s="18" t="s">
        <v>481</v>
      </c>
      <c r="N23" s="20" t="s">
        <v>481</v>
      </c>
      <c r="O23" s="18" t="s">
        <v>481</v>
      </c>
      <c r="P23" s="20" t="s">
        <v>481</v>
      </c>
      <c r="Q23" s="18" t="s">
        <v>481</v>
      </c>
      <c r="R23" s="20" t="s">
        <v>481</v>
      </c>
      <c r="S23" s="18" t="s">
        <v>481</v>
      </c>
      <c r="T23" s="20" t="s">
        <v>481</v>
      </c>
      <c r="U23" s="18" t="n">
        <v>429.85134565</v>
      </c>
      <c r="V23" s="20" t="n">
        <v>9.73718687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543.50726459</v>
      </c>
      <c r="F29" s="20" t="n">
        <v>5.89674522</v>
      </c>
      <c r="G29" s="18" t="n">
        <v>523.64895015</v>
      </c>
      <c r="H29" s="20" t="n">
        <v>4.1017809</v>
      </c>
      <c r="I29" s="18" t="n">
        <v>511.33581206</v>
      </c>
      <c r="J29" s="20" t="n">
        <v>5.42265515</v>
      </c>
      <c r="K29" s="18" t="n">
        <v>496.83071781</v>
      </c>
      <c r="L29" s="20" t="n">
        <v>5.41905607</v>
      </c>
      <c r="M29" s="18" t="s">
        <v>481</v>
      </c>
      <c r="N29" s="20" t="s">
        <v>481</v>
      </c>
      <c r="O29" s="18" t="s">
        <v>481</v>
      </c>
      <c r="P29" s="20" t="s">
        <v>481</v>
      </c>
      <c r="Q29" s="18" t="n">
        <v>312.41250141</v>
      </c>
      <c r="R29" s="20" t="n">
        <v>62.61666854</v>
      </c>
      <c r="S29" s="18" t="s">
        <v>481</v>
      </c>
      <c r="T29" s="20" t="s">
        <v>481</v>
      </c>
      <c r="U29" s="18" t="n">
        <v>399.82317506</v>
      </c>
      <c r="V29" s="20" t="n">
        <v>11.96765149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515.00348382</v>
      </c>
      <c r="F32" s="20" t="n">
        <v>5.42082945</v>
      </c>
      <c r="G32" s="18" t="n">
        <v>488.30284297</v>
      </c>
      <c r="H32" s="20" t="n">
        <v>3.36327179</v>
      </c>
      <c r="I32" s="18" t="n">
        <v>479.27839522</v>
      </c>
      <c r="J32" s="20" t="n">
        <v>3.66424462</v>
      </c>
      <c r="K32" s="18" t="n">
        <v>454.65851684</v>
      </c>
      <c r="L32" s="20" t="n">
        <v>6.27047728</v>
      </c>
      <c r="M32" s="18" t="s">
        <v>481</v>
      </c>
      <c r="N32" s="20" t="s">
        <v>481</v>
      </c>
      <c r="O32" s="18" t="s">
        <v>481</v>
      </c>
      <c r="P32" s="20" t="s">
        <v>481</v>
      </c>
      <c r="Q32" s="18" t="s">
        <v>481</v>
      </c>
      <c r="R32" s="20" t="s">
        <v>481</v>
      </c>
      <c r="S32" s="18" t="s">
        <v>481</v>
      </c>
      <c r="T32" s="20" t="s">
        <v>481</v>
      </c>
      <c r="U32" s="18" t="n">
        <v>381.35777206</v>
      </c>
      <c r="V32" s="20" t="n">
        <v>14.06996948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(106.0/B34*100)</f>
        <v/>
      </c>
      <c r="D34" s="19" t="n">
        <v>6244</v>
      </c>
      <c r="E34" s="18" t="n">
        <v>462.6583995</v>
      </c>
      <c r="F34" s="20" t="n">
        <v>6.23911407</v>
      </c>
      <c r="G34" s="18" t="n">
        <v>457.9473822</v>
      </c>
      <c r="H34" s="20" t="n">
        <v>4.97593499</v>
      </c>
      <c r="I34" s="18" t="n">
        <v>451.83972056</v>
      </c>
      <c r="J34" s="20" t="n">
        <v>5.54392064</v>
      </c>
      <c r="K34" s="18" t="n">
        <v>435.06360181</v>
      </c>
      <c r="L34" s="20" t="n">
        <v>6.08975255</v>
      </c>
      <c r="M34" s="18" t="s">
        <v>481</v>
      </c>
      <c r="N34" s="20" t="s">
        <v>481</v>
      </c>
      <c r="O34" s="18" t="s">
        <v>481</v>
      </c>
      <c r="P34" s="20" t="s">
        <v>481</v>
      </c>
      <c r="Q34" s="18" t="n">
        <v>425.79595373</v>
      </c>
      <c r="R34" s="20" t="n">
        <v>68.66277131</v>
      </c>
      <c r="S34" s="18" t="s">
        <v>481</v>
      </c>
      <c r="T34" s="20" t="s">
        <v>481</v>
      </c>
      <c r="U34" s="18" t="n">
        <v>356.45096711</v>
      </c>
      <c r="V34" s="20" t="n">
        <v>11.24731885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(88.0/B36*100)</f>
        <v/>
      </c>
      <c r="D36" s="19" t="n">
        <v>6648</v>
      </c>
      <c r="E36" s="18" t="n">
        <v>505.69476621</v>
      </c>
      <c r="F36" s="20" t="n">
        <v>4.07004488</v>
      </c>
      <c r="G36" s="18" t="n">
        <v>476.19193637</v>
      </c>
      <c r="H36" s="20" t="n">
        <v>4.32654374</v>
      </c>
      <c r="I36" s="18" t="n">
        <v>465.26979042</v>
      </c>
      <c r="J36" s="20" t="n">
        <v>4.14047578</v>
      </c>
      <c r="K36" s="18" t="n">
        <v>450.30111624</v>
      </c>
      <c r="L36" s="20" t="n">
        <v>4.59440007</v>
      </c>
      <c r="M36" s="18" t="s">
        <v>481</v>
      </c>
      <c r="N36" s="20" t="s">
        <v>481</v>
      </c>
      <c r="O36" s="18" t="s">
        <v>481</v>
      </c>
      <c r="P36" s="20" t="s">
        <v>481</v>
      </c>
      <c r="Q36" s="18" t="s">
        <v>481</v>
      </c>
      <c r="R36" s="20" t="s">
        <v>481</v>
      </c>
      <c r="S36" s="18" t="s">
        <v>481</v>
      </c>
      <c r="T36" s="20" t="s">
        <v>481</v>
      </c>
      <c r="U36" s="18" t="n">
        <v>386.17213765</v>
      </c>
      <c r="V36" s="20" t="n">
        <v>9.79474787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(61.0/B41*100)</f>
        <v/>
      </c>
      <c r="D41" s="19" t="n">
        <v>5651</v>
      </c>
      <c r="E41" s="18" t="n">
        <v>506.10153704</v>
      </c>
      <c r="F41" s="20" t="n">
        <v>6.206775</v>
      </c>
      <c r="G41" s="18" t="n">
        <v>489.61675295</v>
      </c>
      <c r="H41" s="20" t="n">
        <v>4.10997188</v>
      </c>
      <c r="I41" s="18" t="n">
        <v>499.59154786</v>
      </c>
      <c r="J41" s="20" t="n">
        <v>3.89943745</v>
      </c>
      <c r="K41" s="18" t="n">
        <v>483.11901768</v>
      </c>
      <c r="L41" s="20" t="n">
        <v>5.91015941</v>
      </c>
      <c r="M41" s="18" t="s">
        <v>481</v>
      </c>
      <c r="N41" s="20" t="s">
        <v>481</v>
      </c>
      <c r="O41" s="18" t="s">
        <v>481</v>
      </c>
      <c r="P41" s="20" t="s">
        <v>481</v>
      </c>
      <c r="Q41" s="18" t="n">
        <v>394.70031876</v>
      </c>
      <c r="R41" s="20" t="n">
        <v>62.09586627</v>
      </c>
      <c r="S41" s="18" t="s">
        <v>481</v>
      </c>
      <c r="T41" s="20" t="s">
        <v>481</v>
      </c>
      <c r="U41" s="18" t="n">
        <v>380.23247769</v>
      </c>
      <c r="V41" s="20" t="n">
        <v>11.61253684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(2289.0/B46*100)</f>
        <v/>
      </c>
      <c r="D46" s="19" t="n">
        <v>20852</v>
      </c>
      <c r="E46" s="18" t="n">
        <v>418.4924864</v>
      </c>
      <c r="F46" s="20" t="n">
        <v>7.0458793</v>
      </c>
      <c r="G46" s="18" t="n">
        <v>417.48673166</v>
      </c>
      <c r="H46" s="20" t="n">
        <v>5.18318635</v>
      </c>
      <c r="I46" s="18" t="n">
        <v>412.60613064</v>
      </c>
      <c r="J46" s="20" t="n">
        <v>6.57152792</v>
      </c>
      <c r="K46" s="18" t="n">
        <v>398.12359727</v>
      </c>
      <c r="L46" s="20" t="n">
        <v>6.80448807</v>
      </c>
      <c r="M46" s="18" t="s">
        <v>481</v>
      </c>
      <c r="N46" s="20" t="s">
        <v>481</v>
      </c>
      <c r="O46" s="18" t="s">
        <v>481</v>
      </c>
      <c r="P46" s="20" t="s">
        <v>481</v>
      </c>
      <c r="Q46" s="18" t="s">
        <v>481</v>
      </c>
      <c r="R46" s="20" t="s">
        <v>481</v>
      </c>
      <c r="S46" s="18" t="s">
        <v>481</v>
      </c>
      <c r="T46" s="20" t="s">
        <v>481</v>
      </c>
      <c r="U46" s="18" t="n">
        <v>366.62292108</v>
      </c>
      <c r="V46" s="20" t="n">
        <v>4.21331127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606.63384796</v>
      </c>
      <c r="F48" s="20" t="n">
        <v>8.67220889</v>
      </c>
      <c r="G48" s="18" t="n">
        <v>571.08648529</v>
      </c>
      <c r="H48" s="20" t="n">
        <v>6.77773602</v>
      </c>
      <c r="I48" s="18" t="n">
        <v>553.70630486</v>
      </c>
      <c r="J48" s="20" t="n">
        <v>6.01534919</v>
      </c>
      <c r="K48" s="18" t="n">
        <v>514.21068576</v>
      </c>
      <c r="L48" s="20" t="n">
        <v>7.915546</v>
      </c>
      <c r="M48" s="18" t="s">
        <v>481</v>
      </c>
      <c r="N48" s="20" t="s">
        <v>481</v>
      </c>
      <c r="O48" s="18" t="s">
        <v>481</v>
      </c>
      <c r="P48" s="20" t="s">
        <v>481</v>
      </c>
      <c r="Q48" s="18" t="s">
        <v>481</v>
      </c>
      <c r="R48" s="20" t="s">
        <v>481</v>
      </c>
      <c r="S48" s="18" t="s">
        <v>481</v>
      </c>
      <c r="T48" s="20" t="s">
        <v>481</v>
      </c>
      <c r="U48" s="18" t="n">
        <v>481.38586905</v>
      </c>
      <c r="V48" s="20" t="n">
        <v>32.93038578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464.43753171</v>
      </c>
      <c r="F61" s="20" t="n">
        <v>4.92205206</v>
      </c>
      <c r="G61" s="18" t="n">
        <v>454.27455525</v>
      </c>
      <c r="H61" s="20" t="n">
        <v>3.67482382</v>
      </c>
      <c r="I61" s="18" t="n">
        <v>456.81200417</v>
      </c>
      <c r="J61" s="20" t="n">
        <v>4.6835426</v>
      </c>
      <c r="K61" s="18" t="n">
        <v>436.11143413</v>
      </c>
      <c r="L61" s="20" t="n">
        <v>5.63416914</v>
      </c>
      <c r="M61" s="18" t="s">
        <v>481</v>
      </c>
      <c r="N61" s="20" t="s">
        <v>481</v>
      </c>
      <c r="O61" s="18" t="s">
        <v>481</v>
      </c>
      <c r="P61" s="20" t="s">
        <v>481</v>
      </c>
      <c r="Q61" s="18" t="s">
        <v>481</v>
      </c>
      <c r="R61" s="20" t="s">
        <v>481</v>
      </c>
      <c r="S61" s="18" t="s">
        <v>481</v>
      </c>
      <c r="T61" s="20" t="s">
        <v>481</v>
      </c>
      <c r="U61" s="18" t="n">
        <v>356.56200508</v>
      </c>
      <c r="V61" s="20" t="n">
        <v>10.74314686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(1089.0/B67*100)</f>
        <v/>
      </c>
      <c r="D67" s="19" t="n">
        <v>5882</v>
      </c>
      <c r="E67" s="18" t="n">
        <v>423.62651384</v>
      </c>
      <c r="F67" s="20" t="n">
        <v>5.65333745</v>
      </c>
      <c r="G67" s="18" t="n">
        <v>421.65825335</v>
      </c>
      <c r="H67" s="20" t="n">
        <v>4.35035251</v>
      </c>
      <c r="I67" s="18" t="n">
        <v>428.68867836</v>
      </c>
      <c r="J67" s="20" t="n">
        <v>4.14398692</v>
      </c>
      <c r="K67" s="18" t="n">
        <v>412.10126519</v>
      </c>
      <c r="L67" s="20" t="n">
        <v>7.02365077</v>
      </c>
      <c r="M67" s="18" t="s">
        <v>481</v>
      </c>
      <c r="N67" s="20" t="s">
        <v>481</v>
      </c>
      <c r="O67" s="18" t="s">
        <v>481</v>
      </c>
      <c r="P67" s="20" t="s">
        <v>481</v>
      </c>
      <c r="Q67" s="18" t="s">
        <v>481</v>
      </c>
      <c r="R67" s="20" t="s">
        <v>481</v>
      </c>
      <c r="S67" s="18" t="s">
        <v>481</v>
      </c>
      <c r="T67" s="20" t="s">
        <v>481</v>
      </c>
      <c r="U67" s="18" t="n">
        <v>350.05226669</v>
      </c>
      <c r="V67" s="20" t="n">
        <v>7.666961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531.34339202</v>
      </c>
      <c r="F70" s="20" t="n">
        <v>5.911008</v>
      </c>
      <c r="G70" s="18" t="n">
        <v>518.39372531</v>
      </c>
      <c r="H70" s="20" t="n">
        <v>4.41338707</v>
      </c>
      <c r="I70" s="18" t="n">
        <v>516.92538193</v>
      </c>
      <c r="J70" s="20" t="n">
        <v>4.06233972</v>
      </c>
      <c r="K70" s="18" t="n">
        <v>505.17467634</v>
      </c>
      <c r="L70" s="20" t="n">
        <v>4.54660607</v>
      </c>
      <c r="M70" s="18" t="s">
        <v>481</v>
      </c>
      <c r="N70" s="20" t="s">
        <v>481</v>
      </c>
      <c r="O70" s="18" t="s">
        <v>481</v>
      </c>
      <c r="P70" s="20" t="s">
        <v>481</v>
      </c>
      <c r="Q70" s="18" t="s">
        <v>481</v>
      </c>
      <c r="R70" s="20" t="s">
        <v>481</v>
      </c>
      <c r="S70" s="18" t="s">
        <v>481</v>
      </c>
      <c r="T70" s="20" t="s">
        <v>481</v>
      </c>
      <c r="U70" s="18" t="n">
        <v>457.31194726</v>
      </c>
      <c r="V70" s="20" t="n">
        <v>8.052525920000001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874</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415.54767913</v>
      </c>
      <c r="F7" s="20" t="n">
        <v>7.24989419</v>
      </c>
      <c r="G7" s="18" t="n">
        <v>468.73581427</v>
      </c>
      <c r="H7" s="20" t="n">
        <v>5.083484</v>
      </c>
      <c r="I7" s="18" t="n">
        <v>511.15760946</v>
      </c>
      <c r="J7" s="20" t="n">
        <v>2.23019266</v>
      </c>
      <c r="K7" s="18" t="n">
        <v>537.2112915599999</v>
      </c>
      <c r="L7" s="20" t="n">
        <v>3.18993011</v>
      </c>
      <c r="M7" s="18" t="s">
        <v>481</v>
      </c>
      <c r="N7" s="20" t="s">
        <v>481</v>
      </c>
      <c r="O7" s="18" t="s">
        <v>481</v>
      </c>
      <c r="P7" s="20" t="s">
        <v>481</v>
      </c>
      <c r="Q7" s="18" t="s">
        <v>481</v>
      </c>
      <c r="R7" s="20" t="s">
        <v>481</v>
      </c>
      <c r="S7" s="18" t="s">
        <v>481</v>
      </c>
      <c r="T7" s="20" t="s">
        <v>481</v>
      </c>
      <c r="U7" s="18" t="n">
        <v>446.64665681</v>
      </c>
      <c r="V7" s="20" t="n">
        <v>5.90770348</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(184.0/B9*100)</f>
        <v/>
      </c>
      <c r="D9" s="19" t="n">
        <v>5491</v>
      </c>
      <c r="E9" s="18" t="n">
        <v>475.54293145</v>
      </c>
      <c r="F9" s="20" t="n">
        <v>8.502132420000001</v>
      </c>
      <c r="G9" s="18" t="n">
        <v>476.44331541</v>
      </c>
      <c r="H9" s="20" t="n">
        <v>8.09955733</v>
      </c>
      <c r="I9" s="18" t="n">
        <v>559.14712454</v>
      </c>
      <c r="J9" s="20" t="n">
        <v>3.1376568</v>
      </c>
      <c r="K9" s="18" t="n">
        <v>579.85481308</v>
      </c>
      <c r="L9" s="20" t="n">
        <v>4.02740171</v>
      </c>
      <c r="M9" s="18" t="s">
        <v>481</v>
      </c>
      <c r="N9" s="20" t="s">
        <v>481</v>
      </c>
      <c r="O9" s="18" t="s">
        <v>481</v>
      </c>
      <c r="P9" s="20" t="s">
        <v>481</v>
      </c>
      <c r="Q9" s="18" t="n">
        <v>363.74174124</v>
      </c>
      <c r="R9" s="20" t="n">
        <v>33.3778787</v>
      </c>
      <c r="S9" s="18" t="s">
        <v>481</v>
      </c>
      <c r="T9" s="20" t="s">
        <v>481</v>
      </c>
      <c r="U9" s="18" t="n">
        <v>435.71050123</v>
      </c>
      <c r="V9" s="20" t="n">
        <v>9.174907429999999</v>
      </c>
    </row>
    <row r="10" spans="1:22">
      <c r="A10" s="15" t="s">
        <v>485</v>
      </c>
      <c r="B10" s="17" t="n">
        <v>13082</v>
      </c>
      <c r="C10" s="18">
        <f>(351.0/B10*100)</f>
        <v/>
      </c>
      <c r="D10" s="19" t="n">
        <v>12731</v>
      </c>
      <c r="E10" s="18" t="n">
        <v>477.28655318</v>
      </c>
      <c r="F10" s="20" t="n">
        <v>11.56493451</v>
      </c>
      <c r="G10" s="18" t="n">
        <v>503.88217053</v>
      </c>
      <c r="H10" s="20" t="n">
        <v>9.77545538</v>
      </c>
      <c r="I10" s="18" t="n">
        <v>534.90044675</v>
      </c>
      <c r="J10" s="20" t="n">
        <v>4.95747537</v>
      </c>
      <c r="K10" s="18" t="n">
        <v>567.5733556</v>
      </c>
      <c r="L10" s="20" t="n">
        <v>5.37633842</v>
      </c>
      <c r="M10" s="18" t="s">
        <v>481</v>
      </c>
      <c r="N10" s="20" t="s">
        <v>481</v>
      </c>
      <c r="O10" s="18" t="s">
        <v>481</v>
      </c>
      <c r="P10" s="20" t="s">
        <v>481</v>
      </c>
      <c r="Q10" s="18" t="s">
        <v>481</v>
      </c>
      <c r="R10" s="20" t="s">
        <v>481</v>
      </c>
      <c r="S10" s="18" t="s">
        <v>481</v>
      </c>
      <c r="T10" s="20" t="s">
        <v>481</v>
      </c>
      <c r="U10" s="18" t="n">
        <v>445.18162625</v>
      </c>
      <c r="V10" s="20" t="n">
        <v>14.05731515</v>
      </c>
    </row>
    <row r="11" spans="1:22">
      <c r="A11" s="15" t="s">
        <v>486</v>
      </c>
      <c r="B11" s="17" t="n">
        <v>7053</v>
      </c>
      <c r="C11" s="18">
        <f>(229.0/B11*100)</f>
        <v/>
      </c>
      <c r="D11" s="19" t="n">
        <v>6824</v>
      </c>
      <c r="E11" s="18" t="n">
        <v>388.96730276</v>
      </c>
      <c r="F11" s="20" t="n">
        <v>7.96971174</v>
      </c>
      <c r="G11" s="18" t="n">
        <v>393.23704374</v>
      </c>
      <c r="H11" s="20" t="n">
        <v>6.64903115</v>
      </c>
      <c r="I11" s="18" t="n">
        <v>440.06030351</v>
      </c>
      <c r="J11" s="20" t="n">
        <v>4.38316007</v>
      </c>
      <c r="K11" s="18" t="n">
        <v>473.88334632</v>
      </c>
      <c r="L11" s="20" t="n">
        <v>4.71844601</v>
      </c>
      <c r="M11" s="18" t="s">
        <v>481</v>
      </c>
      <c r="N11" s="20" t="s">
        <v>481</v>
      </c>
      <c r="O11" s="18" t="s">
        <v>481</v>
      </c>
      <c r="P11" s="20" t="s">
        <v>481</v>
      </c>
      <c r="Q11" s="18" t="s">
        <v>481</v>
      </c>
      <c r="R11" s="20" t="s">
        <v>481</v>
      </c>
      <c r="S11" s="18" t="s">
        <v>481</v>
      </c>
      <c r="T11" s="20" t="s">
        <v>481</v>
      </c>
      <c r="U11" s="18" t="n">
        <v>389.85674872</v>
      </c>
      <c r="V11" s="20" t="n">
        <v>8.85677783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(295.0/B23*100)</f>
        <v/>
      </c>
      <c r="D23" s="19" t="n">
        <v>11288</v>
      </c>
      <c r="E23" s="18" t="n">
        <v>434.75693602</v>
      </c>
      <c r="F23" s="20" t="n">
        <v>6.12005314</v>
      </c>
      <c r="G23" s="18" t="n">
        <v>438.90378608</v>
      </c>
      <c r="H23" s="20" t="n">
        <v>6.63426609</v>
      </c>
      <c r="I23" s="18" t="n">
        <v>489.55564032</v>
      </c>
      <c r="J23" s="20" t="n">
        <v>3.02324862</v>
      </c>
      <c r="K23" s="18" t="n">
        <v>512.69670985</v>
      </c>
      <c r="L23" s="20" t="n">
        <v>3.85257931</v>
      </c>
      <c r="M23" s="18" t="s">
        <v>481</v>
      </c>
      <c r="N23" s="20" t="s">
        <v>481</v>
      </c>
      <c r="O23" s="18" t="s">
        <v>481</v>
      </c>
      <c r="P23" s="20" t="s">
        <v>481</v>
      </c>
      <c r="Q23" s="18" t="s">
        <v>481</v>
      </c>
      <c r="R23" s="20" t="s">
        <v>481</v>
      </c>
      <c r="S23" s="18" t="s">
        <v>481</v>
      </c>
      <c r="T23" s="20" t="s">
        <v>481</v>
      </c>
      <c r="U23" s="18" t="n">
        <v>422.78693797</v>
      </c>
      <c r="V23" s="20" t="n">
        <v>12.28426736</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406.31759579</v>
      </c>
      <c r="F29" s="20" t="n">
        <v>9.48922015</v>
      </c>
      <c r="G29" s="18" t="n">
        <v>447.15116821</v>
      </c>
      <c r="H29" s="20" t="n">
        <v>7.78917237</v>
      </c>
      <c r="I29" s="18" t="n">
        <v>528.23821199</v>
      </c>
      <c r="J29" s="20" t="n">
        <v>3.39943859</v>
      </c>
      <c r="K29" s="18" t="n">
        <v>548.94267623</v>
      </c>
      <c r="L29" s="20" t="n">
        <v>4.82846225</v>
      </c>
      <c r="M29" s="18" t="s">
        <v>481</v>
      </c>
      <c r="N29" s="20" t="s">
        <v>481</v>
      </c>
      <c r="O29" s="18" t="s">
        <v>481</v>
      </c>
      <c r="P29" s="20" t="s">
        <v>481</v>
      </c>
      <c r="Q29" s="18" t="n">
        <v>312.41250141</v>
      </c>
      <c r="R29" s="20" t="n">
        <v>62.61666854</v>
      </c>
      <c r="S29" s="18" t="s">
        <v>481</v>
      </c>
      <c r="T29" s="20" t="s">
        <v>481</v>
      </c>
      <c r="U29" s="18" t="n">
        <v>386.68593359</v>
      </c>
      <c r="V29" s="20" t="n">
        <v>13.62238223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426.8816805</v>
      </c>
      <c r="F32" s="20" t="n">
        <v>6.39069147</v>
      </c>
      <c r="G32" s="18" t="n">
        <v>413.50342976</v>
      </c>
      <c r="H32" s="20" t="n">
        <v>7.00018828</v>
      </c>
      <c r="I32" s="18" t="n">
        <v>484.32458761</v>
      </c>
      <c r="J32" s="20" t="n">
        <v>3.37778578</v>
      </c>
      <c r="K32" s="18" t="n">
        <v>518.60151754</v>
      </c>
      <c r="L32" s="20" t="n">
        <v>3.49879768</v>
      </c>
      <c r="M32" s="18" t="s">
        <v>481</v>
      </c>
      <c r="N32" s="20" t="s">
        <v>481</v>
      </c>
      <c r="O32" s="18" t="s">
        <v>481</v>
      </c>
      <c r="P32" s="20" t="s">
        <v>481</v>
      </c>
      <c r="Q32" s="18" t="s">
        <v>481</v>
      </c>
      <c r="R32" s="20" t="s">
        <v>481</v>
      </c>
      <c r="S32" s="18" t="s">
        <v>481</v>
      </c>
      <c r="T32" s="20" t="s">
        <v>481</v>
      </c>
      <c r="U32" s="18" t="n">
        <v>351.24367146</v>
      </c>
      <c r="V32" s="20" t="n">
        <v>17.80908128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(107.0/B34*100)</f>
        <v/>
      </c>
      <c r="D34" s="19" t="n">
        <v>6243</v>
      </c>
      <c r="E34" s="18" t="n">
        <v>374.08140629</v>
      </c>
      <c r="F34" s="20" t="n">
        <v>8.205347809999999</v>
      </c>
      <c r="G34" s="18" t="n">
        <v>412.50519669</v>
      </c>
      <c r="H34" s="20" t="n">
        <v>8.74616329</v>
      </c>
      <c r="I34" s="18" t="n">
        <v>464.7598596</v>
      </c>
      <c r="J34" s="20" t="n">
        <v>3.65419974</v>
      </c>
      <c r="K34" s="18" t="n">
        <v>497.71080152</v>
      </c>
      <c r="L34" s="20" t="n">
        <v>7.54323117</v>
      </c>
      <c r="M34" s="18" t="s">
        <v>481</v>
      </c>
      <c r="N34" s="20" t="s">
        <v>481</v>
      </c>
      <c r="O34" s="18" t="s">
        <v>481</v>
      </c>
      <c r="P34" s="20" t="s">
        <v>481</v>
      </c>
      <c r="Q34" s="18" t="n">
        <v>425.79595373</v>
      </c>
      <c r="R34" s="20" t="n">
        <v>68.66277131</v>
      </c>
      <c r="S34" s="18" t="s">
        <v>481</v>
      </c>
      <c r="T34" s="20" t="s">
        <v>481</v>
      </c>
      <c r="U34" s="18" t="n">
        <v>355.51197476</v>
      </c>
      <c r="V34" s="20" t="n">
        <v>10.48830872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(97.0/B36*100)</f>
        <v/>
      </c>
      <c r="D36" s="19" t="n">
        <v>6639</v>
      </c>
      <c r="E36" s="18" t="n">
        <v>415.32058845</v>
      </c>
      <c r="F36" s="20" t="n">
        <v>8.18428215</v>
      </c>
      <c r="G36" s="18" t="n">
        <v>420.1934514</v>
      </c>
      <c r="H36" s="20" t="n">
        <v>6.15656504</v>
      </c>
      <c r="I36" s="18" t="n">
        <v>468.67812473</v>
      </c>
      <c r="J36" s="20" t="n">
        <v>3.38676549</v>
      </c>
      <c r="K36" s="18" t="n">
        <v>507.88402405</v>
      </c>
      <c r="L36" s="20" t="n">
        <v>3.98839933</v>
      </c>
      <c r="M36" s="18" t="s">
        <v>481</v>
      </c>
      <c r="N36" s="20" t="s">
        <v>481</v>
      </c>
      <c r="O36" s="18" t="s">
        <v>481</v>
      </c>
      <c r="P36" s="20" t="s">
        <v>481</v>
      </c>
      <c r="Q36" s="18" t="s">
        <v>481</v>
      </c>
      <c r="R36" s="20" t="s">
        <v>481</v>
      </c>
      <c r="S36" s="18" t="s">
        <v>481</v>
      </c>
      <c r="T36" s="20" t="s">
        <v>481</v>
      </c>
      <c r="U36" s="18" t="n">
        <v>387.555169</v>
      </c>
      <c r="V36" s="20" t="n">
        <v>9.113819810000001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(71.0/B41*100)</f>
        <v/>
      </c>
      <c r="D41" s="19" t="n">
        <v>5641</v>
      </c>
      <c r="E41" s="18" t="n">
        <v>441.59065871</v>
      </c>
      <c r="F41" s="20" t="n">
        <v>8.02451228</v>
      </c>
      <c r="G41" s="18" t="n">
        <v>445.81915279</v>
      </c>
      <c r="H41" s="20" t="n">
        <v>8.65579406</v>
      </c>
      <c r="I41" s="18" t="n">
        <v>489.98641138</v>
      </c>
      <c r="J41" s="20" t="n">
        <v>3.74814555</v>
      </c>
      <c r="K41" s="18" t="n">
        <v>521.71743341</v>
      </c>
      <c r="L41" s="20" t="n">
        <v>4.78181731</v>
      </c>
      <c r="M41" s="18" t="s">
        <v>481</v>
      </c>
      <c r="N41" s="20" t="s">
        <v>481</v>
      </c>
      <c r="O41" s="18" t="s">
        <v>481</v>
      </c>
      <c r="P41" s="20" t="s">
        <v>481</v>
      </c>
      <c r="Q41" s="18" t="n">
        <v>394.70031876</v>
      </c>
      <c r="R41" s="20" t="n">
        <v>62.09586627</v>
      </c>
      <c r="S41" s="18" t="s">
        <v>481</v>
      </c>
      <c r="T41" s="20" t="s">
        <v>481</v>
      </c>
      <c r="U41" s="18" t="n">
        <v>375.30938494</v>
      </c>
      <c r="V41" s="20" t="n">
        <v>14.79706239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(2327.0/B46*100)</f>
        <v/>
      </c>
      <c r="D46" s="19" t="n">
        <v>20814</v>
      </c>
      <c r="E46" s="18" t="n">
        <v>337.45112604</v>
      </c>
      <c r="F46" s="20" t="n">
        <v>8.85906598</v>
      </c>
      <c r="G46" s="18" t="n">
        <v>378.9078443</v>
      </c>
      <c r="H46" s="20" t="n">
        <v>7.54560181</v>
      </c>
      <c r="I46" s="18" t="n">
        <v>407.50795026</v>
      </c>
      <c r="J46" s="20" t="n">
        <v>4.84888154</v>
      </c>
      <c r="K46" s="18" t="n">
        <v>443.39128972</v>
      </c>
      <c r="L46" s="20" t="n">
        <v>6.10912391</v>
      </c>
      <c r="M46" s="18" t="s">
        <v>481</v>
      </c>
      <c r="N46" s="20" t="s">
        <v>481</v>
      </c>
      <c r="O46" s="18" t="s">
        <v>481</v>
      </c>
      <c r="P46" s="20" t="s">
        <v>481</v>
      </c>
      <c r="Q46" s="18" t="s">
        <v>481</v>
      </c>
      <c r="R46" s="20" t="s">
        <v>481</v>
      </c>
      <c r="S46" s="18" t="s">
        <v>481</v>
      </c>
      <c r="T46" s="20" t="s">
        <v>481</v>
      </c>
      <c r="U46" s="18" t="n">
        <v>371.95333779</v>
      </c>
      <c r="V46" s="20" t="n">
        <v>4.29812819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517.36091279</v>
      </c>
      <c r="F48" s="20" t="n">
        <v>14.41586195</v>
      </c>
      <c r="G48" s="18" t="n">
        <v>514.95042251</v>
      </c>
      <c r="H48" s="20" t="n">
        <v>8.322437069999999</v>
      </c>
      <c r="I48" s="18" t="n">
        <v>560.98159308</v>
      </c>
      <c r="J48" s="20" t="n">
        <v>5.95214501</v>
      </c>
      <c r="K48" s="18" t="n">
        <v>615.4531250799999</v>
      </c>
      <c r="L48" s="20" t="n">
        <v>7.73860647</v>
      </c>
      <c r="M48" s="18" t="s">
        <v>481</v>
      </c>
      <c r="N48" s="20" t="s">
        <v>481</v>
      </c>
      <c r="O48" s="18" t="s">
        <v>481</v>
      </c>
      <c r="P48" s="20" t="s">
        <v>481</v>
      </c>
      <c r="Q48" s="18" t="s">
        <v>481</v>
      </c>
      <c r="R48" s="20" t="s">
        <v>481</v>
      </c>
      <c r="S48" s="18" t="s">
        <v>481</v>
      </c>
      <c r="T48" s="20" t="s">
        <v>481</v>
      </c>
      <c r="U48" s="18" t="n">
        <v>487.18050378</v>
      </c>
      <c r="V48" s="20" t="n">
        <v>44.16097115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396.59649314</v>
      </c>
      <c r="F61" s="20" t="n">
        <v>5.79835106</v>
      </c>
      <c r="G61" s="18" t="n">
        <v>398.14881711</v>
      </c>
      <c r="H61" s="20" t="n">
        <v>6.79064639</v>
      </c>
      <c r="I61" s="18" t="n">
        <v>445.22498134</v>
      </c>
      <c r="J61" s="20" t="n">
        <v>3.85455103</v>
      </c>
      <c r="K61" s="18" t="n">
        <v>483.9802636</v>
      </c>
      <c r="L61" s="20" t="n">
        <v>3.35086516</v>
      </c>
      <c r="M61" s="18" t="s">
        <v>481</v>
      </c>
      <c r="N61" s="20" t="s">
        <v>481</v>
      </c>
      <c r="O61" s="18" t="s">
        <v>481</v>
      </c>
      <c r="P61" s="20" t="s">
        <v>481</v>
      </c>
      <c r="Q61" s="18" t="s">
        <v>481</v>
      </c>
      <c r="R61" s="20" t="s">
        <v>481</v>
      </c>
      <c r="S61" s="18" t="s">
        <v>481</v>
      </c>
      <c r="T61" s="20" t="s">
        <v>481</v>
      </c>
      <c r="U61" s="18" t="n">
        <v>342.67288983</v>
      </c>
      <c r="V61" s="20" t="n">
        <v>12.61473546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(1164.0/B67*100)</f>
        <v/>
      </c>
      <c r="D67" s="19" t="n">
        <v>5807</v>
      </c>
      <c r="E67" s="18" t="n">
        <v>369.50932248</v>
      </c>
      <c r="F67" s="20" t="n">
        <v>6.76374971</v>
      </c>
      <c r="G67" s="18" t="n">
        <v>383.31480924</v>
      </c>
      <c r="H67" s="20" t="n">
        <v>6.51394584</v>
      </c>
      <c r="I67" s="18" t="n">
        <v>423.10243764</v>
      </c>
      <c r="J67" s="20" t="n">
        <v>3.2723421</v>
      </c>
      <c r="K67" s="18" t="n">
        <v>456.31235776</v>
      </c>
      <c r="L67" s="20" t="n">
        <v>5.06437205</v>
      </c>
      <c r="M67" s="18" t="s">
        <v>481</v>
      </c>
      <c r="N67" s="20" t="s">
        <v>481</v>
      </c>
      <c r="O67" s="18" t="s">
        <v>481</v>
      </c>
      <c r="P67" s="20" t="s">
        <v>481</v>
      </c>
      <c r="Q67" s="18" t="s">
        <v>481</v>
      </c>
      <c r="R67" s="20" t="s">
        <v>481</v>
      </c>
      <c r="S67" s="18" t="s">
        <v>481</v>
      </c>
      <c r="T67" s="20" t="s">
        <v>481</v>
      </c>
      <c r="U67" s="18" t="n">
        <v>339.41241369</v>
      </c>
      <c r="V67" s="20" t="n">
        <v>11.42095083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477.4969061</v>
      </c>
      <c r="F70" s="20" t="n">
        <v>6.45537616</v>
      </c>
      <c r="G70" s="18" t="n">
        <v>488.4602797</v>
      </c>
      <c r="H70" s="20" t="n">
        <v>5.10549295</v>
      </c>
      <c r="I70" s="18" t="n">
        <v>521.93505226</v>
      </c>
      <c r="J70" s="20" t="n">
        <v>3.09188982</v>
      </c>
      <c r="K70" s="18" t="n">
        <v>543.1233971</v>
      </c>
      <c r="L70" s="20" t="n">
        <v>5.89425857</v>
      </c>
      <c r="M70" s="18" t="s">
        <v>481</v>
      </c>
      <c r="N70" s="20" t="s">
        <v>481</v>
      </c>
      <c r="O70" s="18" t="s">
        <v>481</v>
      </c>
      <c r="P70" s="20" t="s">
        <v>481</v>
      </c>
      <c r="Q70" s="18" t="s">
        <v>481</v>
      </c>
      <c r="R70" s="20" t="s">
        <v>481</v>
      </c>
      <c r="S70" s="18" t="s">
        <v>481</v>
      </c>
      <c r="T70" s="20" t="s">
        <v>481</v>
      </c>
      <c r="U70" s="18" t="n">
        <v>451.05573448</v>
      </c>
      <c r="V70" s="20" t="n">
        <v>8.276516340000001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875</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421.16787386</v>
      </c>
      <c r="F7" s="20" t="n">
        <v>7.54136208</v>
      </c>
      <c r="G7" s="18" t="n">
        <v>418.87382936</v>
      </c>
      <c r="H7" s="20" t="n">
        <v>5.90368528</v>
      </c>
      <c r="I7" s="18" t="n">
        <v>498.55356408</v>
      </c>
      <c r="J7" s="20" t="n">
        <v>1.94939388</v>
      </c>
      <c r="K7" s="18" t="n">
        <v>566.6245165399999</v>
      </c>
      <c r="L7" s="20" t="n">
        <v>2.8150391</v>
      </c>
      <c r="M7" s="18" t="s">
        <v>481</v>
      </c>
      <c r="N7" s="20" t="s">
        <v>481</v>
      </c>
      <c r="O7" s="18" t="s">
        <v>481</v>
      </c>
      <c r="P7" s="20" t="s">
        <v>481</v>
      </c>
      <c r="Q7" s="18" t="s">
        <v>481</v>
      </c>
      <c r="R7" s="20" t="s">
        <v>481</v>
      </c>
      <c r="S7" s="18" t="s">
        <v>481</v>
      </c>
      <c r="T7" s="20" t="s">
        <v>481</v>
      </c>
      <c r="U7" s="18" t="n">
        <v>446.76846329</v>
      </c>
      <c r="V7" s="20" t="n">
        <v>5.79870456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(184.0/B9*100)</f>
        <v/>
      </c>
      <c r="D9" s="19" t="n">
        <v>5491</v>
      </c>
      <c r="E9" s="18" t="n">
        <v>472.77892054</v>
      </c>
      <c r="F9" s="20" t="n">
        <v>10.03171649</v>
      </c>
      <c r="G9" s="18" t="n">
        <v>512.27762279</v>
      </c>
      <c r="H9" s="20" t="n">
        <v>6.64816413</v>
      </c>
      <c r="I9" s="18" t="n">
        <v>561.2681297300001</v>
      </c>
      <c r="J9" s="20" t="n">
        <v>2.90398808</v>
      </c>
      <c r="K9" s="18" t="n">
        <v>586.86788089</v>
      </c>
      <c r="L9" s="20" t="n">
        <v>4.74761726</v>
      </c>
      <c r="M9" s="18" t="s">
        <v>481</v>
      </c>
      <c r="N9" s="20" t="s">
        <v>481</v>
      </c>
      <c r="O9" s="18" t="s">
        <v>481</v>
      </c>
      <c r="P9" s="20" t="s">
        <v>481</v>
      </c>
      <c r="Q9" s="18" t="n">
        <v>363.74174124</v>
      </c>
      <c r="R9" s="20" t="n">
        <v>33.3778787</v>
      </c>
      <c r="S9" s="18" t="s">
        <v>481</v>
      </c>
      <c r="T9" s="20" t="s">
        <v>481</v>
      </c>
      <c r="U9" s="18" t="n">
        <v>439.3349023</v>
      </c>
      <c r="V9" s="20" t="n">
        <v>9.024967650000001</v>
      </c>
    </row>
    <row r="10" spans="1:22">
      <c r="A10" s="15" t="s">
        <v>485</v>
      </c>
      <c r="B10" s="17" t="n">
        <v>13082</v>
      </c>
      <c r="C10" s="18">
        <f>(351.0/B10*100)</f>
        <v/>
      </c>
      <c r="D10" s="19" t="n">
        <v>12731</v>
      </c>
      <c r="E10" s="18" t="n">
        <v>482.85037044</v>
      </c>
      <c r="F10" s="20" t="n">
        <v>16.00472023</v>
      </c>
      <c r="G10" s="18" t="n">
        <v>459.6548363</v>
      </c>
      <c r="H10" s="20" t="n">
        <v>10.40761636</v>
      </c>
      <c r="I10" s="18" t="n">
        <v>525.06588604</v>
      </c>
      <c r="J10" s="20" t="n">
        <v>4.71616805</v>
      </c>
      <c r="K10" s="18" t="n">
        <v>585.50604328</v>
      </c>
      <c r="L10" s="20" t="n">
        <v>4.58891255</v>
      </c>
      <c r="M10" s="18" t="s">
        <v>481</v>
      </c>
      <c r="N10" s="20" t="s">
        <v>481</v>
      </c>
      <c r="O10" s="18" t="s">
        <v>481</v>
      </c>
      <c r="P10" s="20" t="s">
        <v>481</v>
      </c>
      <c r="Q10" s="18" t="s">
        <v>481</v>
      </c>
      <c r="R10" s="20" t="s">
        <v>481</v>
      </c>
      <c r="S10" s="18" t="s">
        <v>481</v>
      </c>
      <c r="T10" s="20" t="s">
        <v>481</v>
      </c>
      <c r="U10" s="18" t="n">
        <v>448.29315437</v>
      </c>
      <c r="V10" s="20" t="n">
        <v>12.96239709</v>
      </c>
    </row>
    <row r="11" spans="1:22">
      <c r="A11" s="15" t="s">
        <v>486</v>
      </c>
      <c r="B11" s="17" t="n">
        <v>7053</v>
      </c>
      <c r="C11" s="18">
        <f>(229.0/B11*100)</f>
        <v/>
      </c>
      <c r="D11" s="19" t="n">
        <v>6824</v>
      </c>
      <c r="E11" s="18" t="n">
        <v>399.28589485</v>
      </c>
      <c r="F11" s="20" t="n">
        <v>7.29505941</v>
      </c>
      <c r="G11" s="18" t="n">
        <v>424.75960528</v>
      </c>
      <c r="H11" s="20" t="n">
        <v>6.09169712</v>
      </c>
      <c r="I11" s="18" t="n">
        <v>440.14340036</v>
      </c>
      <c r="J11" s="20" t="n">
        <v>4.2330859</v>
      </c>
      <c r="K11" s="18" t="n">
        <v>469.30189055</v>
      </c>
      <c r="L11" s="20" t="n">
        <v>6.13968791</v>
      </c>
      <c r="M11" s="18" t="s">
        <v>481</v>
      </c>
      <c r="N11" s="20" t="s">
        <v>481</v>
      </c>
      <c r="O11" s="18" t="s">
        <v>481</v>
      </c>
      <c r="P11" s="20" t="s">
        <v>481</v>
      </c>
      <c r="Q11" s="18" t="s">
        <v>481</v>
      </c>
      <c r="R11" s="20" t="s">
        <v>481</v>
      </c>
      <c r="S11" s="18" t="s">
        <v>481</v>
      </c>
      <c r="T11" s="20" t="s">
        <v>481</v>
      </c>
      <c r="U11" s="18" t="n">
        <v>389.44883048</v>
      </c>
      <c r="V11" s="20" t="n">
        <v>8.619578580000001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(295.0/B23*100)</f>
        <v/>
      </c>
      <c r="D23" s="19" t="n">
        <v>11288</v>
      </c>
      <c r="E23" s="18" t="n">
        <v>441.9257872</v>
      </c>
      <c r="F23" s="20" t="n">
        <v>8.012646200000001</v>
      </c>
      <c r="G23" s="18" t="n">
        <v>466.45185769</v>
      </c>
      <c r="H23" s="20" t="n">
        <v>5.59016709</v>
      </c>
      <c r="I23" s="18" t="n">
        <v>489.24940786</v>
      </c>
      <c r="J23" s="20" t="n">
        <v>2.73823988</v>
      </c>
      <c r="K23" s="18" t="n">
        <v>520.5097565900001</v>
      </c>
      <c r="L23" s="20" t="n">
        <v>4.72347576</v>
      </c>
      <c r="M23" s="18" t="s">
        <v>481</v>
      </c>
      <c r="N23" s="20" t="s">
        <v>481</v>
      </c>
      <c r="O23" s="18" t="s">
        <v>481</v>
      </c>
      <c r="P23" s="20" t="s">
        <v>481</v>
      </c>
      <c r="Q23" s="18" t="s">
        <v>481</v>
      </c>
      <c r="R23" s="20" t="s">
        <v>481</v>
      </c>
      <c r="S23" s="18" t="s">
        <v>481</v>
      </c>
      <c r="T23" s="20" t="s">
        <v>481</v>
      </c>
      <c r="U23" s="18" t="n">
        <v>431.44354755</v>
      </c>
      <c r="V23" s="20" t="n">
        <v>10.06653424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421.65504485</v>
      </c>
      <c r="F29" s="20" t="n">
        <v>10.29566984</v>
      </c>
      <c r="G29" s="18" t="n">
        <v>475.3161739</v>
      </c>
      <c r="H29" s="20" t="n">
        <v>6.43145519</v>
      </c>
      <c r="I29" s="18" t="n">
        <v>526.82791857</v>
      </c>
      <c r="J29" s="20" t="n">
        <v>3.26809475</v>
      </c>
      <c r="K29" s="18" t="n">
        <v>569.56796333</v>
      </c>
      <c r="L29" s="20" t="n">
        <v>6.55615255</v>
      </c>
      <c r="M29" s="18" t="s">
        <v>481</v>
      </c>
      <c r="N29" s="20" t="s">
        <v>481</v>
      </c>
      <c r="O29" s="18" t="s">
        <v>481</v>
      </c>
      <c r="P29" s="20" t="s">
        <v>481</v>
      </c>
      <c r="Q29" s="18" t="n">
        <v>312.41250141</v>
      </c>
      <c r="R29" s="20" t="n">
        <v>62.61666854</v>
      </c>
      <c r="S29" s="18" t="s">
        <v>481</v>
      </c>
      <c r="T29" s="20" t="s">
        <v>481</v>
      </c>
      <c r="U29" s="18" t="n">
        <v>399.90785225</v>
      </c>
      <c r="V29" s="20" t="n">
        <v>12.52114245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429.11170786</v>
      </c>
      <c r="F32" s="20" t="n">
        <v>7.87125471</v>
      </c>
      <c r="G32" s="18" t="n">
        <v>451.79217864</v>
      </c>
      <c r="H32" s="20" t="n">
        <v>4.67605707</v>
      </c>
      <c r="I32" s="18" t="n">
        <v>498.58303288</v>
      </c>
      <c r="J32" s="20" t="n">
        <v>2.93715648</v>
      </c>
      <c r="K32" s="18" t="n">
        <v>511.54412623</v>
      </c>
      <c r="L32" s="20" t="n">
        <v>7.73187035</v>
      </c>
      <c r="M32" s="18" t="s">
        <v>481</v>
      </c>
      <c r="N32" s="20" t="s">
        <v>481</v>
      </c>
      <c r="O32" s="18" t="s">
        <v>481</v>
      </c>
      <c r="P32" s="20" t="s">
        <v>481</v>
      </c>
      <c r="Q32" s="18" t="s">
        <v>481</v>
      </c>
      <c r="R32" s="20" t="s">
        <v>481</v>
      </c>
      <c r="S32" s="18" t="s">
        <v>481</v>
      </c>
      <c r="T32" s="20" t="s">
        <v>481</v>
      </c>
      <c r="U32" s="18" t="n">
        <v>366.80344691</v>
      </c>
      <c r="V32" s="20" t="n">
        <v>16.24626965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(107.0/B34*100)</f>
        <v/>
      </c>
      <c r="D34" s="19" t="n">
        <v>6243</v>
      </c>
      <c r="E34" s="18" t="n">
        <v>384.3270375</v>
      </c>
      <c r="F34" s="20" t="n">
        <v>9.056367939999999</v>
      </c>
      <c r="G34" s="18" t="n">
        <v>414.90269647</v>
      </c>
      <c r="H34" s="20" t="n">
        <v>7.08902366</v>
      </c>
      <c r="I34" s="18" t="n">
        <v>469.47324409</v>
      </c>
      <c r="J34" s="20" t="n">
        <v>3.96733262</v>
      </c>
      <c r="K34" s="18" t="n">
        <v>480.859217</v>
      </c>
      <c r="L34" s="20" t="n">
        <v>6.904626</v>
      </c>
      <c r="M34" s="18" t="s">
        <v>481</v>
      </c>
      <c r="N34" s="20" t="s">
        <v>481</v>
      </c>
      <c r="O34" s="18" t="s">
        <v>481</v>
      </c>
      <c r="P34" s="20" t="s">
        <v>481</v>
      </c>
      <c r="Q34" s="18" t="n">
        <v>425.79595373</v>
      </c>
      <c r="R34" s="20" t="n">
        <v>68.66277131</v>
      </c>
      <c r="S34" s="18" t="s">
        <v>481</v>
      </c>
      <c r="T34" s="20" t="s">
        <v>481</v>
      </c>
      <c r="U34" s="18" t="n">
        <v>353.35393552</v>
      </c>
      <c r="V34" s="20" t="n">
        <v>9.747792799999999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(97.0/B36*100)</f>
        <v/>
      </c>
      <c r="D36" s="19" t="n">
        <v>6639</v>
      </c>
      <c r="E36" s="18" t="n">
        <v>421.40071115</v>
      </c>
      <c r="F36" s="20" t="n">
        <v>9.043659140000001</v>
      </c>
      <c r="G36" s="18" t="n">
        <v>451.57461749</v>
      </c>
      <c r="H36" s="20" t="n">
        <v>6.23272339</v>
      </c>
      <c r="I36" s="18" t="n">
        <v>474.57681772</v>
      </c>
      <c r="J36" s="20" t="n">
        <v>3.43245935</v>
      </c>
      <c r="K36" s="18" t="n">
        <v>502.59373009</v>
      </c>
      <c r="L36" s="20" t="n">
        <v>4.41120435</v>
      </c>
      <c r="M36" s="18" t="s">
        <v>481</v>
      </c>
      <c r="N36" s="20" t="s">
        <v>481</v>
      </c>
      <c r="O36" s="18" t="s">
        <v>481</v>
      </c>
      <c r="P36" s="20" t="s">
        <v>481</v>
      </c>
      <c r="Q36" s="18" t="s">
        <v>481</v>
      </c>
      <c r="R36" s="20" t="s">
        <v>481</v>
      </c>
      <c r="S36" s="18" t="s">
        <v>481</v>
      </c>
      <c r="T36" s="20" t="s">
        <v>481</v>
      </c>
      <c r="U36" s="18" t="n">
        <v>395.05267258</v>
      </c>
      <c r="V36" s="20" t="n">
        <v>8.779429370000001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(71.0/B41*100)</f>
        <v/>
      </c>
      <c r="D41" s="19" t="n">
        <v>5641</v>
      </c>
      <c r="E41" s="18" t="n">
        <v>452.82589597</v>
      </c>
      <c r="F41" s="20" t="n">
        <v>8.111795219999999</v>
      </c>
      <c r="G41" s="18" t="n">
        <v>417.34703008</v>
      </c>
      <c r="H41" s="20" t="n">
        <v>8.981609539999999</v>
      </c>
      <c r="I41" s="18" t="n">
        <v>480.33652255</v>
      </c>
      <c r="J41" s="20" t="n">
        <v>3.49648598</v>
      </c>
      <c r="K41" s="18" t="n">
        <v>539.47024279</v>
      </c>
      <c r="L41" s="20" t="n">
        <v>4.41360695</v>
      </c>
      <c r="M41" s="18" t="s">
        <v>481</v>
      </c>
      <c r="N41" s="20" t="s">
        <v>481</v>
      </c>
      <c r="O41" s="18" t="s">
        <v>481</v>
      </c>
      <c r="P41" s="20" t="s">
        <v>481</v>
      </c>
      <c r="Q41" s="18" t="n">
        <v>394.70031876</v>
      </c>
      <c r="R41" s="20" t="n">
        <v>62.09586627</v>
      </c>
      <c r="S41" s="18" t="s">
        <v>481</v>
      </c>
      <c r="T41" s="20" t="s">
        <v>481</v>
      </c>
      <c r="U41" s="18" t="n">
        <v>378.21513726</v>
      </c>
      <c r="V41" s="20" t="n">
        <v>13.41116658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(2327.0/B46*100)</f>
        <v/>
      </c>
      <c r="D46" s="19" t="n">
        <v>20814</v>
      </c>
      <c r="E46" s="18" t="n">
        <v>338.80382241</v>
      </c>
      <c r="F46" s="20" t="n">
        <v>9.88873506</v>
      </c>
      <c r="G46" s="18" t="n">
        <v>380.63602861</v>
      </c>
      <c r="H46" s="20" t="n">
        <v>7.45419025</v>
      </c>
      <c r="I46" s="18" t="n">
        <v>410.52383241</v>
      </c>
      <c r="J46" s="20" t="n">
        <v>4.78562776</v>
      </c>
      <c r="K46" s="18" t="n">
        <v>444.13309062</v>
      </c>
      <c r="L46" s="20" t="n">
        <v>7.20685048</v>
      </c>
      <c r="M46" s="18" t="s">
        <v>481</v>
      </c>
      <c r="N46" s="20" t="s">
        <v>481</v>
      </c>
      <c r="O46" s="18" t="s">
        <v>481</v>
      </c>
      <c r="P46" s="20" t="s">
        <v>481</v>
      </c>
      <c r="Q46" s="18" t="s">
        <v>481</v>
      </c>
      <c r="R46" s="20" t="s">
        <v>481</v>
      </c>
      <c r="S46" s="18" t="s">
        <v>481</v>
      </c>
      <c r="T46" s="20" t="s">
        <v>481</v>
      </c>
      <c r="U46" s="18" t="n">
        <v>370.72850653</v>
      </c>
      <c r="V46" s="20" t="n">
        <v>4.22428475</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525.86249389</v>
      </c>
      <c r="F48" s="20" t="n">
        <v>12.49207793</v>
      </c>
      <c r="G48" s="18" t="n">
        <v>540.58062401</v>
      </c>
      <c r="H48" s="20" t="n">
        <v>8.58049879</v>
      </c>
      <c r="I48" s="18" t="n">
        <v>568.85168055</v>
      </c>
      <c r="J48" s="20" t="n">
        <v>6.12346931</v>
      </c>
      <c r="K48" s="18" t="n">
        <v>608.4187858400001</v>
      </c>
      <c r="L48" s="20" t="n">
        <v>9.123527899999999</v>
      </c>
      <c r="M48" s="18" t="s">
        <v>481</v>
      </c>
      <c r="N48" s="20" t="s">
        <v>481</v>
      </c>
      <c r="O48" s="18" t="s">
        <v>481</v>
      </c>
      <c r="P48" s="20" t="s">
        <v>481</v>
      </c>
      <c r="Q48" s="18" t="s">
        <v>481</v>
      </c>
      <c r="R48" s="20" t="s">
        <v>481</v>
      </c>
      <c r="S48" s="18" t="s">
        <v>481</v>
      </c>
      <c r="T48" s="20" t="s">
        <v>481</v>
      </c>
      <c r="U48" s="18" t="n">
        <v>486.24059658</v>
      </c>
      <c r="V48" s="20" t="n">
        <v>32.50724755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407.52113831</v>
      </c>
      <c r="F61" s="20" t="n">
        <v>7.12346428</v>
      </c>
      <c r="G61" s="18" t="n">
        <v>412.56521233</v>
      </c>
      <c r="H61" s="20" t="n">
        <v>5.51467812</v>
      </c>
      <c r="I61" s="18" t="n">
        <v>465.91282915</v>
      </c>
      <c r="J61" s="20" t="n">
        <v>2.95006674</v>
      </c>
      <c r="K61" s="18" t="n">
        <v>470.62682822</v>
      </c>
      <c r="L61" s="20" t="n">
        <v>4.5953306</v>
      </c>
      <c r="M61" s="18" t="s">
        <v>481</v>
      </c>
      <c r="N61" s="20" t="s">
        <v>481</v>
      </c>
      <c r="O61" s="18" t="s">
        <v>481</v>
      </c>
      <c r="P61" s="20" t="s">
        <v>481</v>
      </c>
      <c r="Q61" s="18" t="s">
        <v>481</v>
      </c>
      <c r="R61" s="20" t="s">
        <v>481</v>
      </c>
      <c r="S61" s="18" t="s">
        <v>481</v>
      </c>
      <c r="T61" s="20" t="s">
        <v>481</v>
      </c>
      <c r="U61" s="18" t="n">
        <v>342.62198727</v>
      </c>
      <c r="V61" s="20" t="n">
        <v>10.6926505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(1164.0/B67*100)</f>
        <v/>
      </c>
      <c r="D67" s="19" t="n">
        <v>5807</v>
      </c>
      <c r="E67" s="18" t="n">
        <v>366.3150456</v>
      </c>
      <c r="F67" s="20" t="n">
        <v>8.512193630000001</v>
      </c>
      <c r="G67" s="18" t="n">
        <v>395.25516258</v>
      </c>
      <c r="H67" s="20" t="n">
        <v>5.70382079</v>
      </c>
      <c r="I67" s="18" t="n">
        <v>429.87667563</v>
      </c>
      <c r="J67" s="20" t="n">
        <v>3.41116682</v>
      </c>
      <c r="K67" s="18" t="n">
        <v>444.65945881</v>
      </c>
      <c r="L67" s="20" t="n">
        <v>7.31168242</v>
      </c>
      <c r="M67" s="18" t="s">
        <v>481</v>
      </c>
      <c r="N67" s="20" t="s">
        <v>481</v>
      </c>
      <c r="O67" s="18" t="s">
        <v>481</v>
      </c>
      <c r="P67" s="20" t="s">
        <v>481</v>
      </c>
      <c r="Q67" s="18" t="s">
        <v>481</v>
      </c>
      <c r="R67" s="20" t="s">
        <v>481</v>
      </c>
      <c r="S67" s="18" t="s">
        <v>481</v>
      </c>
      <c r="T67" s="20" t="s">
        <v>481</v>
      </c>
      <c r="U67" s="18" t="n">
        <v>344.26502609</v>
      </c>
      <c r="V67" s="20" t="n">
        <v>8.929649960000001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479.17541834</v>
      </c>
      <c r="F70" s="20" t="n">
        <v>7.34856844</v>
      </c>
      <c r="G70" s="18" t="n">
        <v>488.72621542</v>
      </c>
      <c r="H70" s="20" t="n">
        <v>5.06106584</v>
      </c>
      <c r="I70" s="18" t="n">
        <v>522.05943442</v>
      </c>
      <c r="J70" s="20" t="n">
        <v>3.16101843</v>
      </c>
      <c r="K70" s="18" t="n">
        <v>548.90750818</v>
      </c>
      <c r="L70" s="20" t="n">
        <v>7.29490919</v>
      </c>
      <c r="M70" s="18" t="s">
        <v>481</v>
      </c>
      <c r="N70" s="20" t="s">
        <v>481</v>
      </c>
      <c r="O70" s="18" t="s">
        <v>481</v>
      </c>
      <c r="P70" s="20" t="s">
        <v>481</v>
      </c>
      <c r="Q70" s="18" t="s">
        <v>481</v>
      </c>
      <c r="R70" s="20" t="s">
        <v>481</v>
      </c>
      <c r="S70" s="18" t="s">
        <v>481</v>
      </c>
      <c r="T70" s="20" t="s">
        <v>481</v>
      </c>
      <c r="U70" s="18" t="n">
        <v>455.17330909</v>
      </c>
      <c r="V70" s="20" t="n">
        <v>7.40955945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876</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422.0837637</v>
      </c>
      <c r="F7" s="20" t="n">
        <v>8.3166061</v>
      </c>
      <c r="G7" s="18" t="n">
        <v>425.52259555</v>
      </c>
      <c r="H7" s="20" t="n">
        <v>5.49923765</v>
      </c>
      <c r="I7" s="18" t="n">
        <v>493.00499732</v>
      </c>
      <c r="J7" s="20" t="n">
        <v>2.20854948</v>
      </c>
      <c r="K7" s="18" t="n">
        <v>560.64801708</v>
      </c>
      <c r="L7" s="20" t="n">
        <v>2.77893064</v>
      </c>
      <c r="M7" s="18" t="s">
        <v>481</v>
      </c>
      <c r="N7" s="20" t="s">
        <v>481</v>
      </c>
      <c r="O7" s="18" t="s">
        <v>481</v>
      </c>
      <c r="P7" s="20" t="s">
        <v>481</v>
      </c>
      <c r="Q7" s="18" t="s">
        <v>481</v>
      </c>
      <c r="R7" s="20" t="s">
        <v>481</v>
      </c>
      <c r="S7" s="18" t="s">
        <v>481</v>
      </c>
      <c r="T7" s="20" t="s">
        <v>481</v>
      </c>
      <c r="U7" s="18" t="n">
        <v>447.10421113</v>
      </c>
      <c r="V7" s="20" t="n">
        <v>5.64675796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(184.0/B9*100)</f>
        <v/>
      </c>
      <c r="D9" s="19" t="n">
        <v>5491</v>
      </c>
      <c r="E9" s="18" t="n">
        <v>474.86932248</v>
      </c>
      <c r="F9" s="20" t="n">
        <v>9.345871089999999</v>
      </c>
      <c r="G9" s="18" t="n">
        <v>486.28005794</v>
      </c>
      <c r="H9" s="20" t="n">
        <v>7.35109225</v>
      </c>
      <c r="I9" s="18" t="n">
        <v>554.46603377</v>
      </c>
      <c r="J9" s="20" t="n">
        <v>3.02886415</v>
      </c>
      <c r="K9" s="18" t="n">
        <v>590.19250006</v>
      </c>
      <c r="L9" s="20" t="n">
        <v>4.55023428</v>
      </c>
      <c r="M9" s="18" t="s">
        <v>481</v>
      </c>
      <c r="N9" s="20" t="s">
        <v>481</v>
      </c>
      <c r="O9" s="18" t="s">
        <v>481</v>
      </c>
      <c r="P9" s="20" t="s">
        <v>481</v>
      </c>
      <c r="Q9" s="18" t="n">
        <v>363.74174124</v>
      </c>
      <c r="R9" s="20" t="n">
        <v>33.3778787</v>
      </c>
      <c r="S9" s="18" t="s">
        <v>481</v>
      </c>
      <c r="T9" s="20" t="s">
        <v>481</v>
      </c>
      <c r="U9" s="18" t="n">
        <v>443.28573116</v>
      </c>
      <c r="V9" s="20" t="n">
        <v>8.429336640000001</v>
      </c>
    </row>
    <row r="10" spans="1:22">
      <c r="A10" s="15" t="s">
        <v>485</v>
      </c>
      <c r="B10" s="17" t="n">
        <v>13082</v>
      </c>
      <c r="C10" s="18">
        <f>(351.0/B10*100)</f>
        <v/>
      </c>
      <c r="D10" s="19" t="n">
        <v>12731</v>
      </c>
      <c r="E10" s="18" t="n">
        <v>483.00090967</v>
      </c>
      <c r="F10" s="20" t="n">
        <v>14.48657015</v>
      </c>
      <c r="G10" s="18" t="n">
        <v>463.83582958</v>
      </c>
      <c r="H10" s="20" t="n">
        <v>9.194256060000001</v>
      </c>
      <c r="I10" s="18" t="n">
        <v>519.84424831</v>
      </c>
      <c r="J10" s="20" t="n">
        <v>4.62456049</v>
      </c>
      <c r="K10" s="18" t="n">
        <v>584.63234058</v>
      </c>
      <c r="L10" s="20" t="n">
        <v>4.72985895</v>
      </c>
      <c r="M10" s="18" t="s">
        <v>481</v>
      </c>
      <c r="N10" s="20" t="s">
        <v>481</v>
      </c>
      <c r="O10" s="18" t="s">
        <v>481</v>
      </c>
      <c r="P10" s="20" t="s">
        <v>481</v>
      </c>
      <c r="Q10" s="18" t="s">
        <v>481</v>
      </c>
      <c r="R10" s="20" t="s">
        <v>481</v>
      </c>
      <c r="S10" s="18" t="s">
        <v>481</v>
      </c>
      <c r="T10" s="20" t="s">
        <v>481</v>
      </c>
      <c r="U10" s="18" t="n">
        <v>450.1627505</v>
      </c>
      <c r="V10" s="20" t="n">
        <v>11.87681877</v>
      </c>
    </row>
    <row r="11" spans="1:22">
      <c r="A11" s="15" t="s">
        <v>486</v>
      </c>
      <c r="B11" s="17" t="n">
        <v>7053</v>
      </c>
      <c r="C11" s="18">
        <f>(229.0/B11*100)</f>
        <v/>
      </c>
      <c r="D11" s="19" t="n">
        <v>6824</v>
      </c>
      <c r="E11" s="18" t="n">
        <v>400.07697399</v>
      </c>
      <c r="F11" s="20" t="n">
        <v>7.44766886</v>
      </c>
      <c r="G11" s="18" t="n">
        <v>387.22222441</v>
      </c>
      <c r="H11" s="20" t="n">
        <v>6.32685473</v>
      </c>
      <c r="I11" s="18" t="n">
        <v>435.50753345</v>
      </c>
      <c r="J11" s="20" t="n">
        <v>4.4563227</v>
      </c>
      <c r="K11" s="18" t="n">
        <v>478.88096702</v>
      </c>
      <c r="L11" s="20" t="n">
        <v>4.73106862</v>
      </c>
      <c r="M11" s="18" t="s">
        <v>481</v>
      </c>
      <c r="N11" s="20" t="s">
        <v>481</v>
      </c>
      <c r="O11" s="18" t="s">
        <v>481</v>
      </c>
      <c r="P11" s="20" t="s">
        <v>481</v>
      </c>
      <c r="Q11" s="18" t="s">
        <v>481</v>
      </c>
      <c r="R11" s="20" t="s">
        <v>481</v>
      </c>
      <c r="S11" s="18" t="s">
        <v>481</v>
      </c>
      <c r="T11" s="20" t="s">
        <v>481</v>
      </c>
      <c r="U11" s="18" t="n">
        <v>389.04385851</v>
      </c>
      <c r="V11" s="20" t="n">
        <v>8.19655178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(295.0/B23*100)</f>
        <v/>
      </c>
      <c r="D23" s="19" t="n">
        <v>11288</v>
      </c>
      <c r="E23" s="18" t="n">
        <v>438.23523606</v>
      </c>
      <c r="F23" s="20" t="n">
        <v>8.257179349999999</v>
      </c>
      <c r="G23" s="18" t="n">
        <v>443.69356762</v>
      </c>
      <c r="H23" s="20" t="n">
        <v>5.55298056</v>
      </c>
      <c r="I23" s="18" t="n">
        <v>482.26583889</v>
      </c>
      <c r="J23" s="20" t="n">
        <v>2.74787071</v>
      </c>
      <c r="K23" s="18" t="n">
        <v>530.21245469</v>
      </c>
      <c r="L23" s="20" t="n">
        <v>3.48554466</v>
      </c>
      <c r="M23" s="18" t="s">
        <v>481</v>
      </c>
      <c r="N23" s="20" t="s">
        <v>481</v>
      </c>
      <c r="O23" s="18" t="s">
        <v>481</v>
      </c>
      <c r="P23" s="20" t="s">
        <v>481</v>
      </c>
      <c r="Q23" s="18" t="s">
        <v>481</v>
      </c>
      <c r="R23" s="20" t="s">
        <v>481</v>
      </c>
      <c r="S23" s="18" t="s">
        <v>481</v>
      </c>
      <c r="T23" s="20" t="s">
        <v>481</v>
      </c>
      <c r="U23" s="18" t="n">
        <v>432.44171471</v>
      </c>
      <c r="V23" s="20" t="n">
        <v>10.34187235</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415.07876098</v>
      </c>
      <c r="F29" s="20" t="n">
        <v>10.43542908</v>
      </c>
      <c r="G29" s="18" t="n">
        <v>446.68397463</v>
      </c>
      <c r="H29" s="20" t="n">
        <v>6.22316862</v>
      </c>
      <c r="I29" s="18" t="n">
        <v>520.7718208700001</v>
      </c>
      <c r="J29" s="20" t="n">
        <v>3.1384521</v>
      </c>
      <c r="K29" s="18" t="n">
        <v>570.8796531199999</v>
      </c>
      <c r="L29" s="20" t="n">
        <v>4.45063175</v>
      </c>
      <c r="M29" s="18" t="s">
        <v>481</v>
      </c>
      <c r="N29" s="20" t="s">
        <v>481</v>
      </c>
      <c r="O29" s="18" t="s">
        <v>481</v>
      </c>
      <c r="P29" s="20" t="s">
        <v>481</v>
      </c>
      <c r="Q29" s="18" t="n">
        <v>312.41250141</v>
      </c>
      <c r="R29" s="20" t="n">
        <v>62.61666854</v>
      </c>
      <c r="S29" s="18" t="s">
        <v>481</v>
      </c>
      <c r="T29" s="20" t="s">
        <v>481</v>
      </c>
      <c r="U29" s="18" t="n">
        <v>408.77281206</v>
      </c>
      <c r="V29" s="20" t="n">
        <v>12.28711369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431.12115008</v>
      </c>
      <c r="F32" s="20" t="n">
        <v>8.85806067</v>
      </c>
      <c r="G32" s="18" t="n">
        <v>434.35958201</v>
      </c>
      <c r="H32" s="20" t="n">
        <v>6.73681488</v>
      </c>
      <c r="I32" s="18" t="n">
        <v>488.78664506</v>
      </c>
      <c r="J32" s="20" t="n">
        <v>2.79833433</v>
      </c>
      <c r="K32" s="18" t="n">
        <v>525.8975885</v>
      </c>
      <c r="L32" s="20" t="n">
        <v>4.88109068</v>
      </c>
      <c r="M32" s="18" t="s">
        <v>481</v>
      </c>
      <c r="N32" s="20" t="s">
        <v>481</v>
      </c>
      <c r="O32" s="18" t="s">
        <v>481</v>
      </c>
      <c r="P32" s="20" t="s">
        <v>481</v>
      </c>
      <c r="Q32" s="18" t="s">
        <v>481</v>
      </c>
      <c r="R32" s="20" t="s">
        <v>481</v>
      </c>
      <c r="S32" s="18" t="s">
        <v>481</v>
      </c>
      <c r="T32" s="20" t="s">
        <v>481</v>
      </c>
      <c r="U32" s="18" t="n">
        <v>365.85733922</v>
      </c>
      <c r="V32" s="20" t="n">
        <v>14.67178301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(107.0/B34*100)</f>
        <v/>
      </c>
      <c r="D34" s="19" t="n">
        <v>6243</v>
      </c>
      <c r="E34" s="18" t="n">
        <v>382.41825944</v>
      </c>
      <c r="F34" s="20" t="n">
        <v>9.38312255</v>
      </c>
      <c r="G34" s="18" t="n">
        <v>394.37863996</v>
      </c>
      <c r="H34" s="20" t="n">
        <v>7.43992535</v>
      </c>
      <c r="I34" s="18" t="n">
        <v>459.36017244</v>
      </c>
      <c r="J34" s="20" t="n">
        <v>4.19325633</v>
      </c>
      <c r="K34" s="18" t="n">
        <v>505.83951403</v>
      </c>
      <c r="L34" s="20" t="n">
        <v>6.40238944</v>
      </c>
      <c r="M34" s="18" t="s">
        <v>481</v>
      </c>
      <c r="N34" s="20" t="s">
        <v>481</v>
      </c>
      <c r="O34" s="18" t="s">
        <v>481</v>
      </c>
      <c r="P34" s="20" t="s">
        <v>481</v>
      </c>
      <c r="Q34" s="18" t="n">
        <v>425.79595373</v>
      </c>
      <c r="R34" s="20" t="n">
        <v>68.66277131</v>
      </c>
      <c r="S34" s="18" t="s">
        <v>481</v>
      </c>
      <c r="T34" s="20" t="s">
        <v>481</v>
      </c>
      <c r="U34" s="18" t="n">
        <v>360.62022363</v>
      </c>
      <c r="V34" s="20" t="n">
        <v>10.75982527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(97.0/B36*100)</f>
        <v/>
      </c>
      <c r="D36" s="19" t="n">
        <v>6639</v>
      </c>
      <c r="E36" s="18" t="n">
        <v>423.61292366</v>
      </c>
      <c r="F36" s="20" t="n">
        <v>9.52197235</v>
      </c>
      <c r="G36" s="18" t="n">
        <v>433.93613767</v>
      </c>
      <c r="H36" s="20" t="n">
        <v>6.03531688</v>
      </c>
      <c r="I36" s="18" t="n">
        <v>461.90360332</v>
      </c>
      <c r="J36" s="20" t="n">
        <v>3.70138133</v>
      </c>
      <c r="K36" s="18" t="n">
        <v>509.68418156</v>
      </c>
      <c r="L36" s="20" t="n">
        <v>3.77167751</v>
      </c>
      <c r="M36" s="18" t="s">
        <v>481</v>
      </c>
      <c r="N36" s="20" t="s">
        <v>481</v>
      </c>
      <c r="O36" s="18" t="s">
        <v>481</v>
      </c>
      <c r="P36" s="20" t="s">
        <v>481</v>
      </c>
      <c r="Q36" s="18" t="s">
        <v>481</v>
      </c>
      <c r="R36" s="20" t="s">
        <v>481</v>
      </c>
      <c r="S36" s="18" t="s">
        <v>481</v>
      </c>
      <c r="T36" s="20" t="s">
        <v>481</v>
      </c>
      <c r="U36" s="18" t="n">
        <v>387.89859013</v>
      </c>
      <c r="V36" s="20" t="n">
        <v>8.334488199999999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(71.0/B41*100)</f>
        <v/>
      </c>
      <c r="D41" s="19" t="n">
        <v>5641</v>
      </c>
      <c r="E41" s="18" t="n">
        <v>454.66686203</v>
      </c>
      <c r="F41" s="20" t="n">
        <v>7.85852643</v>
      </c>
      <c r="G41" s="18" t="n">
        <v>422.21234772</v>
      </c>
      <c r="H41" s="20" t="n">
        <v>7.4347182</v>
      </c>
      <c r="I41" s="18" t="n">
        <v>477.75488688</v>
      </c>
      <c r="J41" s="20" t="n">
        <v>3.74930302</v>
      </c>
      <c r="K41" s="18" t="n">
        <v>535.8401747200001</v>
      </c>
      <c r="L41" s="20" t="n">
        <v>4.18141499</v>
      </c>
      <c r="M41" s="18" t="s">
        <v>481</v>
      </c>
      <c r="N41" s="20" t="s">
        <v>481</v>
      </c>
      <c r="O41" s="18" t="s">
        <v>481</v>
      </c>
      <c r="P41" s="20" t="s">
        <v>481</v>
      </c>
      <c r="Q41" s="18" t="n">
        <v>394.70031876</v>
      </c>
      <c r="R41" s="20" t="n">
        <v>62.09586627</v>
      </c>
      <c r="S41" s="18" t="s">
        <v>481</v>
      </c>
      <c r="T41" s="20" t="s">
        <v>481</v>
      </c>
      <c r="U41" s="18" t="n">
        <v>378.02137722</v>
      </c>
      <c r="V41" s="20" t="n">
        <v>12.99736602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(2327.0/B46*100)</f>
        <v/>
      </c>
      <c r="D46" s="19" t="n">
        <v>20814</v>
      </c>
      <c r="E46" s="18" t="n">
        <v>329.90465163</v>
      </c>
      <c r="F46" s="20" t="n">
        <v>9.59032485</v>
      </c>
      <c r="G46" s="18" t="n">
        <v>357.70175499</v>
      </c>
      <c r="H46" s="20" t="n">
        <v>7.34275257</v>
      </c>
      <c r="I46" s="18" t="n">
        <v>408.26250176</v>
      </c>
      <c r="J46" s="20" t="n">
        <v>4.80959064</v>
      </c>
      <c r="K46" s="18" t="n">
        <v>452.73304986</v>
      </c>
      <c r="L46" s="20" t="n">
        <v>6.76390892</v>
      </c>
      <c r="M46" s="18" t="s">
        <v>481</v>
      </c>
      <c r="N46" s="20" t="s">
        <v>481</v>
      </c>
      <c r="O46" s="18" t="s">
        <v>481</v>
      </c>
      <c r="P46" s="20" t="s">
        <v>481</v>
      </c>
      <c r="Q46" s="18" t="s">
        <v>481</v>
      </c>
      <c r="R46" s="20" t="s">
        <v>481</v>
      </c>
      <c r="S46" s="18" t="s">
        <v>481</v>
      </c>
      <c r="T46" s="20" t="s">
        <v>481</v>
      </c>
      <c r="U46" s="18" t="n">
        <v>370.15400111</v>
      </c>
      <c r="V46" s="20" t="n">
        <v>4.30771732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517.24460132</v>
      </c>
      <c r="F48" s="20" t="n">
        <v>11.89853067</v>
      </c>
      <c r="G48" s="18" t="n">
        <v>454.54831087</v>
      </c>
      <c r="H48" s="20" t="n">
        <v>9.903130040000001</v>
      </c>
      <c r="I48" s="18" t="n">
        <v>556.8335521</v>
      </c>
      <c r="J48" s="20" t="n">
        <v>5.48116507</v>
      </c>
      <c r="K48" s="18" t="n">
        <v>621.92098049</v>
      </c>
      <c r="L48" s="20" t="n">
        <v>7.29609814</v>
      </c>
      <c r="M48" s="18" t="s">
        <v>481</v>
      </c>
      <c r="N48" s="20" t="s">
        <v>481</v>
      </c>
      <c r="O48" s="18" t="s">
        <v>481</v>
      </c>
      <c r="P48" s="20" t="s">
        <v>481</v>
      </c>
      <c r="Q48" s="18" t="s">
        <v>481</v>
      </c>
      <c r="R48" s="20" t="s">
        <v>481</v>
      </c>
      <c r="S48" s="18" t="s">
        <v>481</v>
      </c>
      <c r="T48" s="20" t="s">
        <v>481</v>
      </c>
      <c r="U48" s="18" t="n">
        <v>512.37764782</v>
      </c>
      <c r="V48" s="20" t="n">
        <v>26.55460148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407.25277328</v>
      </c>
      <c r="F61" s="20" t="n">
        <v>6.72997865</v>
      </c>
      <c r="G61" s="18" t="n">
        <v>402.63489592</v>
      </c>
      <c r="H61" s="20" t="n">
        <v>6.29176456</v>
      </c>
      <c r="I61" s="18" t="n">
        <v>445.17434847</v>
      </c>
      <c r="J61" s="20" t="n">
        <v>3.20470681</v>
      </c>
      <c r="K61" s="18" t="n">
        <v>489.245431</v>
      </c>
      <c r="L61" s="20" t="n">
        <v>3.77420062</v>
      </c>
      <c r="M61" s="18" t="s">
        <v>481</v>
      </c>
      <c r="N61" s="20" t="s">
        <v>481</v>
      </c>
      <c r="O61" s="18" t="s">
        <v>481</v>
      </c>
      <c r="P61" s="20" t="s">
        <v>481</v>
      </c>
      <c r="Q61" s="18" t="s">
        <v>481</v>
      </c>
      <c r="R61" s="20" t="s">
        <v>481</v>
      </c>
      <c r="S61" s="18" t="s">
        <v>481</v>
      </c>
      <c r="T61" s="20" t="s">
        <v>481</v>
      </c>
      <c r="U61" s="18" t="n">
        <v>362.34389397</v>
      </c>
      <c r="V61" s="20" t="n">
        <v>10.65810712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(1164.0/B67*100)</f>
        <v/>
      </c>
      <c r="D67" s="19" t="n">
        <v>5807</v>
      </c>
      <c r="E67" s="18" t="n">
        <v>379.93667588</v>
      </c>
      <c r="F67" s="20" t="n">
        <v>7.76523956</v>
      </c>
      <c r="G67" s="18" t="n">
        <v>369.35666134</v>
      </c>
      <c r="H67" s="20" t="n">
        <v>5.87587618</v>
      </c>
      <c r="I67" s="18" t="n">
        <v>425.25385448</v>
      </c>
      <c r="J67" s="20" t="n">
        <v>3.22660763</v>
      </c>
      <c r="K67" s="18" t="n">
        <v>457.9953347</v>
      </c>
      <c r="L67" s="20" t="n">
        <v>4.85608896</v>
      </c>
      <c r="M67" s="18" t="s">
        <v>481</v>
      </c>
      <c r="N67" s="20" t="s">
        <v>481</v>
      </c>
      <c r="O67" s="18" t="s">
        <v>481</v>
      </c>
      <c r="P67" s="20" t="s">
        <v>481</v>
      </c>
      <c r="Q67" s="18" t="s">
        <v>481</v>
      </c>
      <c r="R67" s="20" t="s">
        <v>481</v>
      </c>
      <c r="S67" s="18" t="s">
        <v>481</v>
      </c>
      <c r="T67" s="20" t="s">
        <v>481</v>
      </c>
      <c r="U67" s="18" t="n">
        <v>343.76248348</v>
      </c>
      <c r="V67" s="20" t="n">
        <v>9.13527781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476.25420497</v>
      </c>
      <c r="F70" s="20" t="n">
        <v>7.53758497</v>
      </c>
      <c r="G70" s="18" t="n">
        <v>473.49914841</v>
      </c>
      <c r="H70" s="20" t="n">
        <v>5.13173474</v>
      </c>
      <c r="I70" s="18" t="n">
        <v>521.28670183</v>
      </c>
      <c r="J70" s="20" t="n">
        <v>2.9530216</v>
      </c>
      <c r="K70" s="18" t="n">
        <v>546.5528399999999</v>
      </c>
      <c r="L70" s="20" t="n">
        <v>5.11216085</v>
      </c>
      <c r="M70" s="18" t="s">
        <v>481</v>
      </c>
      <c r="N70" s="20" t="s">
        <v>481</v>
      </c>
      <c r="O70" s="18" t="s">
        <v>481</v>
      </c>
      <c r="P70" s="20" t="s">
        <v>481</v>
      </c>
      <c r="Q70" s="18" t="s">
        <v>481</v>
      </c>
      <c r="R70" s="20" t="s">
        <v>481</v>
      </c>
      <c r="S70" s="18" t="s">
        <v>481</v>
      </c>
      <c r="T70" s="20" t="s">
        <v>481</v>
      </c>
      <c r="U70" s="18" t="n">
        <v>454.05383381</v>
      </c>
      <c r="V70" s="20" t="n">
        <v>7.90597593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877</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418.86199152</v>
      </c>
      <c r="F7" s="20" t="n">
        <v>7.66943449</v>
      </c>
      <c r="G7" s="18" t="n">
        <v>412.27197121</v>
      </c>
      <c r="H7" s="20" t="n">
        <v>5.42544905</v>
      </c>
      <c r="I7" s="18" t="n">
        <v>486.93204277</v>
      </c>
      <c r="J7" s="20" t="n">
        <v>2.11041712</v>
      </c>
      <c r="K7" s="18" t="n">
        <v>555.80982277</v>
      </c>
      <c r="L7" s="20" t="n">
        <v>2.56858711</v>
      </c>
      <c r="M7" s="18" t="s">
        <v>481</v>
      </c>
      <c r="N7" s="20" t="s">
        <v>481</v>
      </c>
      <c r="O7" s="18" t="s">
        <v>481</v>
      </c>
      <c r="P7" s="20" t="s">
        <v>481</v>
      </c>
      <c r="Q7" s="18" t="s">
        <v>481</v>
      </c>
      <c r="R7" s="20" t="s">
        <v>481</v>
      </c>
      <c r="S7" s="18" t="s">
        <v>481</v>
      </c>
      <c r="T7" s="20" t="s">
        <v>481</v>
      </c>
      <c r="U7" s="18" t="n">
        <v>447.09694717</v>
      </c>
      <c r="V7" s="20" t="n">
        <v>5.70635616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(184.0/B9*100)</f>
        <v/>
      </c>
      <c r="D9" s="19" t="n">
        <v>5491</v>
      </c>
      <c r="E9" s="18" t="n">
        <v>475.26932358</v>
      </c>
      <c r="F9" s="20" t="n">
        <v>8.605892519999999</v>
      </c>
      <c r="G9" s="18" t="n">
        <v>493.5899862</v>
      </c>
      <c r="H9" s="20" t="n">
        <v>7.06412129</v>
      </c>
      <c r="I9" s="18" t="n">
        <v>551.64388075</v>
      </c>
      <c r="J9" s="20" t="n">
        <v>3.06503965</v>
      </c>
      <c r="K9" s="18" t="n">
        <v>587.69715476</v>
      </c>
      <c r="L9" s="20" t="n">
        <v>3.97353938</v>
      </c>
      <c r="M9" s="18" t="s">
        <v>481</v>
      </c>
      <c r="N9" s="20" t="s">
        <v>481</v>
      </c>
      <c r="O9" s="18" t="s">
        <v>481</v>
      </c>
      <c r="P9" s="20" t="s">
        <v>481</v>
      </c>
      <c r="Q9" s="18" t="n">
        <v>363.74174124</v>
      </c>
      <c r="R9" s="20" t="n">
        <v>33.3778787</v>
      </c>
      <c r="S9" s="18" t="s">
        <v>481</v>
      </c>
      <c r="T9" s="20" t="s">
        <v>481</v>
      </c>
      <c r="U9" s="18" t="n">
        <v>443.09777813</v>
      </c>
      <c r="V9" s="20" t="n">
        <v>9.244295360000001</v>
      </c>
    </row>
    <row r="10" spans="1:22">
      <c r="A10" s="15" t="s">
        <v>485</v>
      </c>
      <c r="B10" s="17" t="n">
        <v>13082</v>
      </c>
      <c r="C10" s="18">
        <f>(351.0/B10*100)</f>
        <v/>
      </c>
      <c r="D10" s="19" t="n">
        <v>12731</v>
      </c>
      <c r="E10" s="18" t="n">
        <v>480.82452911</v>
      </c>
      <c r="F10" s="20" t="n">
        <v>14.8358008</v>
      </c>
      <c r="G10" s="18" t="n">
        <v>463.45595994</v>
      </c>
      <c r="H10" s="20" t="n">
        <v>8.637290139999999</v>
      </c>
      <c r="I10" s="18" t="n">
        <v>520.56174118</v>
      </c>
      <c r="J10" s="20" t="n">
        <v>4.50983659</v>
      </c>
      <c r="K10" s="18" t="n">
        <v>579.58775342</v>
      </c>
      <c r="L10" s="20" t="n">
        <v>4.72066246</v>
      </c>
      <c r="M10" s="18" t="s">
        <v>481</v>
      </c>
      <c r="N10" s="20" t="s">
        <v>481</v>
      </c>
      <c r="O10" s="18" t="s">
        <v>481</v>
      </c>
      <c r="P10" s="20" t="s">
        <v>481</v>
      </c>
      <c r="Q10" s="18" t="s">
        <v>481</v>
      </c>
      <c r="R10" s="20" t="s">
        <v>481</v>
      </c>
      <c r="S10" s="18" t="s">
        <v>481</v>
      </c>
      <c r="T10" s="20" t="s">
        <v>481</v>
      </c>
      <c r="U10" s="18" t="n">
        <v>451.22581282</v>
      </c>
      <c r="V10" s="20" t="n">
        <v>13.14807326</v>
      </c>
    </row>
    <row r="11" spans="1:22">
      <c r="A11" s="15" t="s">
        <v>486</v>
      </c>
      <c r="B11" s="17" t="n">
        <v>7053</v>
      </c>
      <c r="C11" s="18">
        <f>(229.0/B11*100)</f>
        <v/>
      </c>
      <c r="D11" s="19" t="n">
        <v>6824</v>
      </c>
      <c r="E11" s="18" t="n">
        <v>394.7341915</v>
      </c>
      <c r="F11" s="20" t="n">
        <v>8.34201146</v>
      </c>
      <c r="G11" s="18" t="n">
        <v>387.06131156</v>
      </c>
      <c r="H11" s="20" t="n">
        <v>6.5226454</v>
      </c>
      <c r="I11" s="18" t="n">
        <v>431.66016429</v>
      </c>
      <c r="J11" s="20" t="n">
        <v>4.62268875</v>
      </c>
      <c r="K11" s="18" t="n">
        <v>480.14124691</v>
      </c>
      <c r="L11" s="20" t="n">
        <v>4.81520532</v>
      </c>
      <c r="M11" s="18" t="s">
        <v>481</v>
      </c>
      <c r="N11" s="20" t="s">
        <v>481</v>
      </c>
      <c r="O11" s="18" t="s">
        <v>481</v>
      </c>
      <c r="P11" s="20" t="s">
        <v>481</v>
      </c>
      <c r="Q11" s="18" t="s">
        <v>481</v>
      </c>
      <c r="R11" s="20" t="s">
        <v>481</v>
      </c>
      <c r="S11" s="18" t="s">
        <v>481</v>
      </c>
      <c r="T11" s="20" t="s">
        <v>481</v>
      </c>
      <c r="U11" s="18" t="n">
        <v>389.55775922</v>
      </c>
      <c r="V11" s="20" t="n">
        <v>8.587849390000001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(295.0/B23*100)</f>
        <v/>
      </c>
      <c r="D23" s="19" t="n">
        <v>11288</v>
      </c>
      <c r="E23" s="18" t="n">
        <v>442.64086844</v>
      </c>
      <c r="F23" s="20" t="n">
        <v>8.100213050000001</v>
      </c>
      <c r="G23" s="18" t="n">
        <v>445.7446369</v>
      </c>
      <c r="H23" s="20" t="n">
        <v>6.0764054</v>
      </c>
      <c r="I23" s="18" t="n">
        <v>478.10844012</v>
      </c>
      <c r="J23" s="20" t="n">
        <v>2.89051327</v>
      </c>
      <c r="K23" s="18" t="n">
        <v>521.88597</v>
      </c>
      <c r="L23" s="20" t="n">
        <v>3.72147961</v>
      </c>
      <c r="M23" s="18" t="s">
        <v>481</v>
      </c>
      <c r="N23" s="20" t="s">
        <v>481</v>
      </c>
      <c r="O23" s="18" t="s">
        <v>481</v>
      </c>
      <c r="P23" s="20" t="s">
        <v>481</v>
      </c>
      <c r="Q23" s="18" t="s">
        <v>481</v>
      </c>
      <c r="R23" s="20" t="s">
        <v>481</v>
      </c>
      <c r="S23" s="18" t="s">
        <v>481</v>
      </c>
      <c r="T23" s="20" t="s">
        <v>481</v>
      </c>
      <c r="U23" s="18" t="n">
        <v>432.86493775</v>
      </c>
      <c r="V23" s="20" t="n">
        <v>10.48437229</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415.39144346</v>
      </c>
      <c r="F29" s="20" t="n">
        <v>10.36547987</v>
      </c>
      <c r="G29" s="18" t="n">
        <v>444.43680211</v>
      </c>
      <c r="H29" s="20" t="n">
        <v>7.09640909</v>
      </c>
      <c r="I29" s="18" t="n">
        <v>512.90494003</v>
      </c>
      <c r="J29" s="20" t="n">
        <v>3.39627393</v>
      </c>
      <c r="K29" s="18" t="n">
        <v>571.16351823</v>
      </c>
      <c r="L29" s="20" t="n">
        <v>3.48504898</v>
      </c>
      <c r="M29" s="18" t="s">
        <v>481</v>
      </c>
      <c r="N29" s="20" t="s">
        <v>481</v>
      </c>
      <c r="O29" s="18" t="s">
        <v>481</v>
      </c>
      <c r="P29" s="20" t="s">
        <v>481</v>
      </c>
      <c r="Q29" s="18" t="n">
        <v>312.41250141</v>
      </c>
      <c r="R29" s="20" t="n">
        <v>62.61666854</v>
      </c>
      <c r="S29" s="18" t="s">
        <v>481</v>
      </c>
      <c r="T29" s="20" t="s">
        <v>481</v>
      </c>
      <c r="U29" s="18" t="n">
        <v>400.83076007</v>
      </c>
      <c r="V29" s="20" t="n">
        <v>12.71729689</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434.19508528</v>
      </c>
      <c r="F32" s="20" t="n">
        <v>8.24403103</v>
      </c>
      <c r="G32" s="18" t="n">
        <v>448.64530082</v>
      </c>
      <c r="H32" s="20" t="n">
        <v>5.53943309</v>
      </c>
      <c r="I32" s="18" t="n">
        <v>485.7445986</v>
      </c>
      <c r="J32" s="20" t="n">
        <v>3.01959715</v>
      </c>
      <c r="K32" s="18" t="n">
        <v>521.02258997</v>
      </c>
      <c r="L32" s="20" t="n">
        <v>4.63025678</v>
      </c>
      <c r="M32" s="18" t="s">
        <v>481</v>
      </c>
      <c r="N32" s="20" t="s">
        <v>481</v>
      </c>
      <c r="O32" s="18" t="s">
        <v>481</v>
      </c>
      <c r="P32" s="20" t="s">
        <v>481</v>
      </c>
      <c r="Q32" s="18" t="s">
        <v>481</v>
      </c>
      <c r="R32" s="20" t="s">
        <v>481</v>
      </c>
      <c r="S32" s="18" t="s">
        <v>481</v>
      </c>
      <c r="T32" s="20" t="s">
        <v>481</v>
      </c>
      <c r="U32" s="18" t="n">
        <v>380.12147191</v>
      </c>
      <c r="V32" s="20" t="n">
        <v>14.50301077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(107.0/B34*100)</f>
        <v/>
      </c>
      <c r="D34" s="19" t="n">
        <v>6243</v>
      </c>
      <c r="E34" s="18" t="n">
        <v>387.77981214</v>
      </c>
      <c r="F34" s="20" t="n">
        <v>9.03439852</v>
      </c>
      <c r="G34" s="18" t="n">
        <v>405.93447671</v>
      </c>
      <c r="H34" s="20" t="n">
        <v>8.500028909999999</v>
      </c>
      <c r="I34" s="18" t="n">
        <v>460.38942664</v>
      </c>
      <c r="J34" s="20" t="n">
        <v>3.97710231</v>
      </c>
      <c r="K34" s="18" t="n">
        <v>493.75684115</v>
      </c>
      <c r="L34" s="20" t="n">
        <v>6.88089811</v>
      </c>
      <c r="M34" s="18" t="s">
        <v>481</v>
      </c>
      <c r="N34" s="20" t="s">
        <v>481</v>
      </c>
      <c r="O34" s="18" t="s">
        <v>481</v>
      </c>
      <c r="P34" s="20" t="s">
        <v>481</v>
      </c>
      <c r="Q34" s="18" t="n">
        <v>425.79595373</v>
      </c>
      <c r="R34" s="20" t="n">
        <v>68.66277131</v>
      </c>
      <c r="S34" s="18" t="s">
        <v>481</v>
      </c>
      <c r="T34" s="20" t="s">
        <v>481</v>
      </c>
      <c r="U34" s="18" t="n">
        <v>359.90684986</v>
      </c>
      <c r="V34" s="20" t="n">
        <v>10.43724898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(97.0/B36*100)</f>
        <v/>
      </c>
      <c r="D36" s="19" t="n">
        <v>6639</v>
      </c>
      <c r="E36" s="18" t="n">
        <v>422.56334495</v>
      </c>
      <c r="F36" s="20" t="n">
        <v>9.26620346</v>
      </c>
      <c r="G36" s="18" t="n">
        <v>416.27752167</v>
      </c>
      <c r="H36" s="20" t="n">
        <v>6.44039032</v>
      </c>
      <c r="I36" s="18" t="n">
        <v>458.45021027</v>
      </c>
      <c r="J36" s="20" t="n">
        <v>3.86346477</v>
      </c>
      <c r="K36" s="18" t="n">
        <v>507.08250989</v>
      </c>
      <c r="L36" s="20" t="n">
        <v>3.78154401</v>
      </c>
      <c r="M36" s="18" t="s">
        <v>481</v>
      </c>
      <c r="N36" s="20" t="s">
        <v>481</v>
      </c>
      <c r="O36" s="18" t="s">
        <v>481</v>
      </c>
      <c r="P36" s="20" t="s">
        <v>481</v>
      </c>
      <c r="Q36" s="18" t="s">
        <v>481</v>
      </c>
      <c r="R36" s="20" t="s">
        <v>481</v>
      </c>
      <c r="S36" s="18" t="s">
        <v>481</v>
      </c>
      <c r="T36" s="20" t="s">
        <v>481</v>
      </c>
      <c r="U36" s="18" t="n">
        <v>396.47142374</v>
      </c>
      <c r="V36" s="20" t="n">
        <v>8.20485843</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(71.0/B41*100)</f>
        <v/>
      </c>
      <c r="D41" s="19" t="n">
        <v>5641</v>
      </c>
      <c r="E41" s="18" t="n">
        <v>449.44952659</v>
      </c>
      <c r="F41" s="20" t="n">
        <v>7.82489626</v>
      </c>
      <c r="G41" s="18" t="n">
        <v>413.41682739</v>
      </c>
      <c r="H41" s="20" t="n">
        <v>9.406781199999999</v>
      </c>
      <c r="I41" s="18" t="n">
        <v>472.51396269</v>
      </c>
      <c r="J41" s="20" t="n">
        <v>3.79075995</v>
      </c>
      <c r="K41" s="18" t="n">
        <v>535.5070286500001</v>
      </c>
      <c r="L41" s="20" t="n">
        <v>3.79553085</v>
      </c>
      <c r="M41" s="18" t="s">
        <v>481</v>
      </c>
      <c r="N41" s="20" t="s">
        <v>481</v>
      </c>
      <c r="O41" s="18" t="s">
        <v>481</v>
      </c>
      <c r="P41" s="20" t="s">
        <v>481</v>
      </c>
      <c r="Q41" s="18" t="n">
        <v>394.70031876</v>
      </c>
      <c r="R41" s="20" t="n">
        <v>62.09586627</v>
      </c>
      <c r="S41" s="18" t="s">
        <v>481</v>
      </c>
      <c r="T41" s="20" t="s">
        <v>481</v>
      </c>
      <c r="U41" s="18" t="n">
        <v>378.89948924</v>
      </c>
      <c r="V41" s="20" t="n">
        <v>13.35130692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(2327.0/B46*100)</f>
        <v/>
      </c>
      <c r="D46" s="19" t="n">
        <v>20814</v>
      </c>
      <c r="E46" s="18" t="n">
        <v>338.37344461</v>
      </c>
      <c r="F46" s="20" t="n">
        <v>10.77575357</v>
      </c>
      <c r="G46" s="18" t="n">
        <v>356.55009375</v>
      </c>
      <c r="H46" s="20" t="n">
        <v>8.45953486</v>
      </c>
      <c r="I46" s="18" t="n">
        <v>406.29712306</v>
      </c>
      <c r="J46" s="20" t="n">
        <v>4.8595715</v>
      </c>
      <c r="K46" s="18" t="n">
        <v>446.37367696</v>
      </c>
      <c r="L46" s="20" t="n">
        <v>6.0953219</v>
      </c>
      <c r="M46" s="18" t="s">
        <v>481</v>
      </c>
      <c r="N46" s="20" t="s">
        <v>481</v>
      </c>
      <c r="O46" s="18" t="s">
        <v>481</v>
      </c>
      <c r="P46" s="20" t="s">
        <v>481</v>
      </c>
      <c r="Q46" s="18" t="s">
        <v>481</v>
      </c>
      <c r="R46" s="20" t="s">
        <v>481</v>
      </c>
      <c r="S46" s="18" t="s">
        <v>481</v>
      </c>
      <c r="T46" s="20" t="s">
        <v>481</v>
      </c>
      <c r="U46" s="18" t="n">
        <v>370.43050002</v>
      </c>
      <c r="V46" s="20" t="n">
        <v>4.22865778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561.20804091</v>
      </c>
      <c r="F48" s="20" t="n">
        <v>9.74957674</v>
      </c>
      <c r="G48" s="18" t="n">
        <v>519.4884892699999</v>
      </c>
      <c r="H48" s="20" t="n">
        <v>8.57351678</v>
      </c>
      <c r="I48" s="18" t="n">
        <v>554.00975284</v>
      </c>
      <c r="J48" s="20" t="n">
        <v>5.76037162</v>
      </c>
      <c r="K48" s="18" t="n">
        <v>620.10730376</v>
      </c>
      <c r="L48" s="20" t="n">
        <v>7.87620519</v>
      </c>
      <c r="M48" s="18" t="s">
        <v>481</v>
      </c>
      <c r="N48" s="20" t="s">
        <v>481</v>
      </c>
      <c r="O48" s="18" t="s">
        <v>481</v>
      </c>
      <c r="P48" s="20" t="s">
        <v>481</v>
      </c>
      <c r="Q48" s="18" t="s">
        <v>481</v>
      </c>
      <c r="R48" s="20" t="s">
        <v>481</v>
      </c>
      <c r="S48" s="18" t="s">
        <v>481</v>
      </c>
      <c r="T48" s="20" t="s">
        <v>481</v>
      </c>
      <c r="U48" s="18" t="n">
        <v>499.96516676</v>
      </c>
      <c r="V48" s="20" t="n">
        <v>30.07551727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413.3951549</v>
      </c>
      <c r="F61" s="20" t="n">
        <v>7.53757165</v>
      </c>
      <c r="G61" s="18" t="n">
        <v>417.2543336</v>
      </c>
      <c r="H61" s="20" t="n">
        <v>5.41464792</v>
      </c>
      <c r="I61" s="18" t="n">
        <v>447.44268493</v>
      </c>
      <c r="J61" s="20" t="n">
        <v>3.739058</v>
      </c>
      <c r="K61" s="18" t="n">
        <v>483.07577266</v>
      </c>
      <c r="L61" s="20" t="n">
        <v>4.15458822</v>
      </c>
      <c r="M61" s="18" t="s">
        <v>481</v>
      </c>
      <c r="N61" s="20" t="s">
        <v>481</v>
      </c>
      <c r="O61" s="18" t="s">
        <v>481</v>
      </c>
      <c r="P61" s="20" t="s">
        <v>481</v>
      </c>
      <c r="Q61" s="18" t="s">
        <v>481</v>
      </c>
      <c r="R61" s="20" t="s">
        <v>481</v>
      </c>
      <c r="S61" s="18" t="s">
        <v>481</v>
      </c>
      <c r="T61" s="20" t="s">
        <v>481</v>
      </c>
      <c r="U61" s="18" t="n">
        <v>355.81661016</v>
      </c>
      <c r="V61" s="20" t="n">
        <v>11.27160201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(1164.0/B67*100)</f>
        <v/>
      </c>
      <c r="D67" s="19" t="n">
        <v>5807</v>
      </c>
      <c r="E67" s="18" t="n">
        <v>386.78113908</v>
      </c>
      <c r="F67" s="20" t="n">
        <v>8.05162756</v>
      </c>
      <c r="G67" s="18" t="n">
        <v>362.68205429</v>
      </c>
      <c r="H67" s="20" t="n">
        <v>6.28778109</v>
      </c>
      <c r="I67" s="18" t="n">
        <v>416.95733673</v>
      </c>
      <c r="J67" s="20" t="n">
        <v>3.32334619</v>
      </c>
      <c r="K67" s="18" t="n">
        <v>460.75080421</v>
      </c>
      <c r="L67" s="20" t="n">
        <v>4.25557989</v>
      </c>
      <c r="M67" s="18" t="s">
        <v>481</v>
      </c>
      <c r="N67" s="20" t="s">
        <v>481</v>
      </c>
      <c r="O67" s="18" t="s">
        <v>481</v>
      </c>
      <c r="P67" s="20" t="s">
        <v>481</v>
      </c>
      <c r="Q67" s="18" t="s">
        <v>481</v>
      </c>
      <c r="R67" s="20" t="s">
        <v>481</v>
      </c>
      <c r="S67" s="18" t="s">
        <v>481</v>
      </c>
      <c r="T67" s="20" t="s">
        <v>481</v>
      </c>
      <c r="U67" s="18" t="n">
        <v>351.30272937</v>
      </c>
      <c r="V67" s="20" t="n">
        <v>8.671459499999999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475.06822261</v>
      </c>
      <c r="F70" s="20" t="n">
        <v>8.60956959</v>
      </c>
      <c r="G70" s="18" t="n">
        <v>486.83997728</v>
      </c>
      <c r="H70" s="20" t="n">
        <v>4.91915624</v>
      </c>
      <c r="I70" s="18" t="n">
        <v>517.50235077</v>
      </c>
      <c r="J70" s="20" t="n">
        <v>3.26592676</v>
      </c>
      <c r="K70" s="18" t="n">
        <v>548.25891671</v>
      </c>
      <c r="L70" s="20" t="n">
        <v>4.86200311</v>
      </c>
      <c r="M70" s="18" t="s">
        <v>481</v>
      </c>
      <c r="N70" s="20" t="s">
        <v>481</v>
      </c>
      <c r="O70" s="18" t="s">
        <v>481</v>
      </c>
      <c r="P70" s="20" t="s">
        <v>481</v>
      </c>
      <c r="Q70" s="18" t="s">
        <v>481</v>
      </c>
      <c r="R70" s="20" t="s">
        <v>481</v>
      </c>
      <c r="S70" s="18" t="s">
        <v>481</v>
      </c>
      <c r="T70" s="20" t="s">
        <v>481</v>
      </c>
      <c r="U70" s="18" t="n">
        <v>453.45908962</v>
      </c>
      <c r="V70" s="20" t="n">
        <v>8.47618052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878</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427.37130043</v>
      </c>
      <c r="F7" s="20" t="n">
        <v>7.44423893</v>
      </c>
      <c r="G7" s="18" t="n">
        <v>469.95603217</v>
      </c>
      <c r="H7" s="20" t="n">
        <v>4.49472038</v>
      </c>
      <c r="I7" s="18" t="n">
        <v>505.08371</v>
      </c>
      <c r="J7" s="20" t="n">
        <v>2.0574068</v>
      </c>
      <c r="K7" s="18" t="n">
        <v>555.01906818</v>
      </c>
      <c r="L7" s="20" t="n">
        <v>3.22782884</v>
      </c>
      <c r="M7" s="18" t="s">
        <v>481</v>
      </c>
      <c r="N7" s="20" t="s">
        <v>481</v>
      </c>
      <c r="O7" s="18" t="s">
        <v>481</v>
      </c>
      <c r="P7" s="20" t="s">
        <v>481</v>
      </c>
      <c r="Q7" s="18" t="s">
        <v>481</v>
      </c>
      <c r="R7" s="20" t="s">
        <v>481</v>
      </c>
      <c r="S7" s="18" t="s">
        <v>481</v>
      </c>
      <c r="T7" s="20" t="s">
        <v>481</v>
      </c>
      <c r="U7" s="18" t="n">
        <v>445.1828911</v>
      </c>
      <c r="V7" s="20" t="n">
        <v>5.52211652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(184.0/B9*100)</f>
        <v/>
      </c>
      <c r="D9" s="19" t="n">
        <v>5491</v>
      </c>
      <c r="E9" s="18" t="n">
        <v>476.75120604</v>
      </c>
      <c r="F9" s="20" t="n">
        <v>9.07283061</v>
      </c>
      <c r="G9" s="18" t="n">
        <v>526.7585683900001</v>
      </c>
      <c r="H9" s="20" t="n">
        <v>6.18099446</v>
      </c>
      <c r="I9" s="18" t="n">
        <v>562.51092342</v>
      </c>
      <c r="J9" s="20" t="n">
        <v>3.008122</v>
      </c>
      <c r="K9" s="18" t="n">
        <v>579.72893406</v>
      </c>
      <c r="L9" s="20" t="n">
        <v>5.51232868</v>
      </c>
      <c r="M9" s="18" t="s">
        <v>481</v>
      </c>
      <c r="N9" s="20" t="s">
        <v>481</v>
      </c>
      <c r="O9" s="18" t="s">
        <v>481</v>
      </c>
      <c r="P9" s="20" t="s">
        <v>481</v>
      </c>
      <c r="Q9" s="18" t="n">
        <v>363.74174124</v>
      </c>
      <c r="R9" s="20" t="n">
        <v>33.3778787</v>
      </c>
      <c r="S9" s="18" t="s">
        <v>481</v>
      </c>
      <c r="T9" s="20" t="s">
        <v>481</v>
      </c>
      <c r="U9" s="18" t="n">
        <v>443.13417441</v>
      </c>
      <c r="V9" s="20" t="n">
        <v>9.12854488</v>
      </c>
    </row>
    <row r="10" spans="1:22">
      <c r="A10" s="15" t="s">
        <v>485</v>
      </c>
      <c r="B10" s="17" t="n">
        <v>13082</v>
      </c>
      <c r="C10" s="18">
        <f>(351.0/B10*100)</f>
        <v/>
      </c>
      <c r="D10" s="19" t="n">
        <v>12731</v>
      </c>
      <c r="E10" s="18" t="n">
        <v>484.89521311</v>
      </c>
      <c r="F10" s="20" t="n">
        <v>14.29964454</v>
      </c>
      <c r="G10" s="18" t="n">
        <v>494.61806024</v>
      </c>
      <c r="H10" s="20" t="n">
        <v>8.617009919999999</v>
      </c>
      <c r="I10" s="18" t="n">
        <v>532.12575886</v>
      </c>
      <c r="J10" s="20" t="n">
        <v>4.7694603</v>
      </c>
      <c r="K10" s="18" t="n">
        <v>576.0535842199999</v>
      </c>
      <c r="L10" s="20" t="n">
        <v>5.35377308</v>
      </c>
      <c r="M10" s="18" t="s">
        <v>481</v>
      </c>
      <c r="N10" s="20" t="s">
        <v>481</v>
      </c>
      <c r="O10" s="18" t="s">
        <v>481</v>
      </c>
      <c r="P10" s="20" t="s">
        <v>481</v>
      </c>
      <c r="Q10" s="18" t="s">
        <v>481</v>
      </c>
      <c r="R10" s="20" t="s">
        <v>481</v>
      </c>
      <c r="S10" s="18" t="s">
        <v>481</v>
      </c>
      <c r="T10" s="20" t="s">
        <v>481</v>
      </c>
      <c r="U10" s="18" t="n">
        <v>448.27747486</v>
      </c>
      <c r="V10" s="20" t="n">
        <v>12.05787645</v>
      </c>
    </row>
    <row r="11" spans="1:22">
      <c r="A11" s="15" t="s">
        <v>486</v>
      </c>
      <c r="B11" s="17" t="n">
        <v>7053</v>
      </c>
      <c r="C11" s="18">
        <f>(229.0/B11*100)</f>
        <v/>
      </c>
      <c r="D11" s="19" t="n">
        <v>6824</v>
      </c>
      <c r="E11" s="18" t="n">
        <v>404.58238313</v>
      </c>
      <c r="F11" s="20" t="n">
        <v>8.06529918</v>
      </c>
      <c r="G11" s="18" t="n">
        <v>430.81594209</v>
      </c>
      <c r="H11" s="20" t="n">
        <v>5.48260464</v>
      </c>
      <c r="I11" s="18" t="n">
        <v>441.4900201</v>
      </c>
      <c r="J11" s="20" t="n">
        <v>4.5871941</v>
      </c>
      <c r="K11" s="18" t="n">
        <v>454.51864719</v>
      </c>
      <c r="L11" s="20" t="n">
        <v>5.42835262</v>
      </c>
      <c r="M11" s="18" t="s">
        <v>481</v>
      </c>
      <c r="N11" s="20" t="s">
        <v>481</v>
      </c>
      <c r="O11" s="18" t="s">
        <v>481</v>
      </c>
      <c r="P11" s="20" t="s">
        <v>481</v>
      </c>
      <c r="Q11" s="18" t="s">
        <v>481</v>
      </c>
      <c r="R11" s="20" t="s">
        <v>481</v>
      </c>
      <c r="S11" s="18" t="s">
        <v>481</v>
      </c>
      <c r="T11" s="20" t="s">
        <v>481</v>
      </c>
      <c r="U11" s="18" t="n">
        <v>390.52150549</v>
      </c>
      <c r="V11" s="20" t="n">
        <v>8.55744402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(295.0/B23*100)</f>
        <v/>
      </c>
      <c r="D23" s="19" t="n">
        <v>11288</v>
      </c>
      <c r="E23" s="18" t="n">
        <v>448.46704781</v>
      </c>
      <c r="F23" s="20" t="n">
        <v>8.10373321</v>
      </c>
      <c r="G23" s="18" t="n">
        <v>471.6407228</v>
      </c>
      <c r="H23" s="20" t="n">
        <v>5.09007582</v>
      </c>
      <c r="I23" s="18" t="n">
        <v>491.4060212</v>
      </c>
      <c r="J23" s="20" t="n">
        <v>2.65000702</v>
      </c>
      <c r="K23" s="18" t="n">
        <v>512.2243190299999</v>
      </c>
      <c r="L23" s="20" t="n">
        <v>5.60762228</v>
      </c>
      <c r="M23" s="18" t="s">
        <v>481</v>
      </c>
      <c r="N23" s="20" t="s">
        <v>481</v>
      </c>
      <c r="O23" s="18" t="s">
        <v>481</v>
      </c>
      <c r="P23" s="20" t="s">
        <v>481</v>
      </c>
      <c r="Q23" s="18" t="s">
        <v>481</v>
      </c>
      <c r="R23" s="20" t="s">
        <v>481</v>
      </c>
      <c r="S23" s="18" t="s">
        <v>481</v>
      </c>
      <c r="T23" s="20" t="s">
        <v>481</v>
      </c>
      <c r="U23" s="18" t="n">
        <v>426.8490409</v>
      </c>
      <c r="V23" s="20" t="n">
        <v>9.738944070000001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418.16902599</v>
      </c>
      <c r="F29" s="20" t="n">
        <v>9.507444749999999</v>
      </c>
      <c r="G29" s="18" t="n">
        <v>488.32570331</v>
      </c>
      <c r="H29" s="20" t="n">
        <v>5.65586417</v>
      </c>
      <c r="I29" s="18" t="n">
        <v>527.51986952</v>
      </c>
      <c r="J29" s="20" t="n">
        <v>3.2636699</v>
      </c>
      <c r="K29" s="18" t="n">
        <v>560.05842849</v>
      </c>
      <c r="L29" s="20" t="n">
        <v>7.05790773</v>
      </c>
      <c r="M29" s="18" t="s">
        <v>481</v>
      </c>
      <c r="N29" s="20" t="s">
        <v>481</v>
      </c>
      <c r="O29" s="18" t="s">
        <v>481</v>
      </c>
      <c r="P29" s="20" t="s">
        <v>481</v>
      </c>
      <c r="Q29" s="18" t="n">
        <v>312.41250141</v>
      </c>
      <c r="R29" s="20" t="n">
        <v>62.61666854</v>
      </c>
      <c r="S29" s="18" t="s">
        <v>481</v>
      </c>
      <c r="T29" s="20" t="s">
        <v>481</v>
      </c>
      <c r="U29" s="18" t="n">
        <v>406.70359701</v>
      </c>
      <c r="V29" s="20" t="n">
        <v>13.03382166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437.62247523</v>
      </c>
      <c r="F32" s="20" t="n">
        <v>7.13870429</v>
      </c>
      <c r="G32" s="18" t="n">
        <v>466.11348161</v>
      </c>
      <c r="H32" s="20" t="n">
        <v>5.29501856</v>
      </c>
      <c r="I32" s="18" t="n">
        <v>494.51401638</v>
      </c>
      <c r="J32" s="20" t="n">
        <v>2.85859648</v>
      </c>
      <c r="K32" s="18" t="n">
        <v>504.34105788</v>
      </c>
      <c r="L32" s="20" t="n">
        <v>6.03662168</v>
      </c>
      <c r="M32" s="18" t="s">
        <v>481</v>
      </c>
      <c r="N32" s="20" t="s">
        <v>481</v>
      </c>
      <c r="O32" s="18" t="s">
        <v>481</v>
      </c>
      <c r="P32" s="20" t="s">
        <v>481</v>
      </c>
      <c r="Q32" s="18" t="s">
        <v>481</v>
      </c>
      <c r="R32" s="20" t="s">
        <v>481</v>
      </c>
      <c r="S32" s="18" t="s">
        <v>481</v>
      </c>
      <c r="T32" s="20" t="s">
        <v>481</v>
      </c>
      <c r="U32" s="18" t="n">
        <v>372.55565338</v>
      </c>
      <c r="V32" s="20" t="n">
        <v>14.71140232</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(107.0/B34*100)</f>
        <v/>
      </c>
      <c r="D34" s="19" t="n">
        <v>6243</v>
      </c>
      <c r="E34" s="18" t="n">
        <v>384.00570748</v>
      </c>
      <c r="F34" s="20" t="n">
        <v>9.19261594</v>
      </c>
      <c r="G34" s="18" t="n">
        <v>417.85724652</v>
      </c>
      <c r="H34" s="20" t="n">
        <v>8.40693497</v>
      </c>
      <c r="I34" s="18" t="n">
        <v>467.13719558</v>
      </c>
      <c r="J34" s="20" t="n">
        <v>3.98618165</v>
      </c>
      <c r="K34" s="18" t="n">
        <v>471.61762923</v>
      </c>
      <c r="L34" s="20" t="n">
        <v>7.50027539</v>
      </c>
      <c r="M34" s="18" t="s">
        <v>481</v>
      </c>
      <c r="N34" s="20" t="s">
        <v>481</v>
      </c>
      <c r="O34" s="18" t="s">
        <v>481</v>
      </c>
      <c r="P34" s="20" t="s">
        <v>481</v>
      </c>
      <c r="Q34" s="18" t="n">
        <v>425.79595373</v>
      </c>
      <c r="R34" s="20" t="n">
        <v>68.66277131</v>
      </c>
      <c r="S34" s="18" t="s">
        <v>481</v>
      </c>
      <c r="T34" s="20" t="s">
        <v>481</v>
      </c>
      <c r="U34" s="18" t="n">
        <v>361.30772625</v>
      </c>
      <c r="V34" s="20" t="n">
        <v>11.1062237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(97.0/B36*100)</f>
        <v/>
      </c>
      <c r="D36" s="19" t="n">
        <v>6639</v>
      </c>
      <c r="E36" s="18" t="n">
        <v>427.57464907</v>
      </c>
      <c r="F36" s="20" t="n">
        <v>9.966734219999999</v>
      </c>
      <c r="G36" s="18" t="n">
        <v>457.26293137</v>
      </c>
      <c r="H36" s="20" t="n">
        <v>5.89589191</v>
      </c>
      <c r="I36" s="18" t="n">
        <v>474.71160482</v>
      </c>
      <c r="J36" s="20" t="n">
        <v>3.37277653</v>
      </c>
      <c r="K36" s="18" t="n">
        <v>498.93202177</v>
      </c>
      <c r="L36" s="20" t="n">
        <v>4.46566835</v>
      </c>
      <c r="M36" s="18" t="s">
        <v>481</v>
      </c>
      <c r="N36" s="20" t="s">
        <v>481</v>
      </c>
      <c r="O36" s="18" t="s">
        <v>481</v>
      </c>
      <c r="P36" s="20" t="s">
        <v>481</v>
      </c>
      <c r="Q36" s="18" t="s">
        <v>481</v>
      </c>
      <c r="R36" s="20" t="s">
        <v>481</v>
      </c>
      <c r="S36" s="18" t="s">
        <v>481</v>
      </c>
      <c r="T36" s="20" t="s">
        <v>481</v>
      </c>
      <c r="U36" s="18" t="n">
        <v>389.92894308</v>
      </c>
      <c r="V36" s="20" t="n">
        <v>8.158675300000001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(71.0/B41*100)</f>
        <v/>
      </c>
      <c r="D41" s="19" t="n">
        <v>5641</v>
      </c>
      <c r="E41" s="18" t="n">
        <v>452.62958288</v>
      </c>
      <c r="F41" s="20" t="n">
        <v>8.45968873</v>
      </c>
      <c r="G41" s="18" t="n">
        <v>463.64146295</v>
      </c>
      <c r="H41" s="20" t="n">
        <v>6.23736186</v>
      </c>
      <c r="I41" s="18" t="n">
        <v>489.04881011</v>
      </c>
      <c r="J41" s="20" t="n">
        <v>3.68552374</v>
      </c>
      <c r="K41" s="18" t="n">
        <v>526.03375521</v>
      </c>
      <c r="L41" s="20" t="n">
        <v>4.66538002</v>
      </c>
      <c r="M41" s="18" t="s">
        <v>481</v>
      </c>
      <c r="N41" s="20" t="s">
        <v>481</v>
      </c>
      <c r="O41" s="18" t="s">
        <v>481</v>
      </c>
      <c r="P41" s="20" t="s">
        <v>481</v>
      </c>
      <c r="Q41" s="18" t="n">
        <v>394.70031876</v>
      </c>
      <c r="R41" s="20" t="n">
        <v>62.09586627</v>
      </c>
      <c r="S41" s="18" t="s">
        <v>481</v>
      </c>
      <c r="T41" s="20" t="s">
        <v>481</v>
      </c>
      <c r="U41" s="18" t="n">
        <v>380.50969868</v>
      </c>
      <c r="V41" s="20" t="n">
        <v>13.37369627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(2327.0/B46*100)</f>
        <v/>
      </c>
      <c r="D46" s="19" t="n">
        <v>20814</v>
      </c>
      <c r="E46" s="18" t="n">
        <v>347.89212959</v>
      </c>
      <c r="F46" s="20" t="n">
        <v>9.519163410000001</v>
      </c>
      <c r="G46" s="18" t="n">
        <v>385.72057346</v>
      </c>
      <c r="H46" s="20" t="n">
        <v>6.23749702</v>
      </c>
      <c r="I46" s="18" t="n">
        <v>411.04404969</v>
      </c>
      <c r="J46" s="20" t="n">
        <v>4.80292882</v>
      </c>
      <c r="K46" s="18" t="n">
        <v>441.11070204</v>
      </c>
      <c r="L46" s="20" t="n">
        <v>6.94950775</v>
      </c>
      <c r="M46" s="18" t="s">
        <v>481</v>
      </c>
      <c r="N46" s="20" t="s">
        <v>481</v>
      </c>
      <c r="O46" s="18" t="s">
        <v>481</v>
      </c>
      <c r="P46" s="20" t="s">
        <v>481</v>
      </c>
      <c r="Q46" s="18" t="s">
        <v>481</v>
      </c>
      <c r="R46" s="20" t="s">
        <v>481</v>
      </c>
      <c r="S46" s="18" t="s">
        <v>481</v>
      </c>
      <c r="T46" s="20" t="s">
        <v>481</v>
      </c>
      <c r="U46" s="18" t="n">
        <v>370.11320218</v>
      </c>
      <c r="V46" s="20" t="n">
        <v>4.15785736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522.6542742399999</v>
      </c>
      <c r="F48" s="20" t="n">
        <v>12.03132495</v>
      </c>
      <c r="G48" s="18" t="n">
        <v>545.16491066</v>
      </c>
      <c r="H48" s="20" t="n">
        <v>7.98631309</v>
      </c>
      <c r="I48" s="18" t="n">
        <v>568.63622228</v>
      </c>
      <c r="J48" s="20" t="n">
        <v>6.10893267</v>
      </c>
      <c r="K48" s="18" t="n">
        <v>596.40451759</v>
      </c>
      <c r="L48" s="20" t="n">
        <v>9.196133570000001</v>
      </c>
      <c r="M48" s="18" t="s">
        <v>481</v>
      </c>
      <c r="N48" s="20" t="s">
        <v>481</v>
      </c>
      <c r="O48" s="18" t="s">
        <v>481</v>
      </c>
      <c r="P48" s="20" t="s">
        <v>481</v>
      </c>
      <c r="Q48" s="18" t="s">
        <v>481</v>
      </c>
      <c r="R48" s="20" t="s">
        <v>481</v>
      </c>
      <c r="S48" s="18" t="s">
        <v>481</v>
      </c>
      <c r="T48" s="20" t="s">
        <v>481</v>
      </c>
      <c r="U48" s="18" t="n">
        <v>498.20602202</v>
      </c>
      <c r="V48" s="20" t="n">
        <v>30.37772218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411.73560181</v>
      </c>
      <c r="F61" s="20" t="n">
        <v>6.72392942</v>
      </c>
      <c r="G61" s="18" t="n">
        <v>430.4360633</v>
      </c>
      <c r="H61" s="20" t="n">
        <v>5.86457537</v>
      </c>
      <c r="I61" s="18" t="n">
        <v>461.09636914</v>
      </c>
      <c r="J61" s="20" t="n">
        <v>3.43190233</v>
      </c>
      <c r="K61" s="18" t="n">
        <v>467.03253167</v>
      </c>
      <c r="L61" s="20" t="n">
        <v>4.32974565</v>
      </c>
      <c r="M61" s="18" t="s">
        <v>481</v>
      </c>
      <c r="N61" s="20" t="s">
        <v>481</v>
      </c>
      <c r="O61" s="18" t="s">
        <v>481</v>
      </c>
      <c r="P61" s="20" t="s">
        <v>481</v>
      </c>
      <c r="Q61" s="18" t="s">
        <v>481</v>
      </c>
      <c r="R61" s="20" t="s">
        <v>481</v>
      </c>
      <c r="S61" s="18" t="s">
        <v>481</v>
      </c>
      <c r="T61" s="20" t="s">
        <v>481</v>
      </c>
      <c r="U61" s="18" t="n">
        <v>351.70287003</v>
      </c>
      <c r="V61" s="20" t="n">
        <v>11.16263601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(1164.0/B67*100)</f>
        <v/>
      </c>
      <c r="D67" s="19" t="n">
        <v>5807</v>
      </c>
      <c r="E67" s="18" t="n">
        <v>373.07261574</v>
      </c>
      <c r="F67" s="20" t="n">
        <v>7.87288554</v>
      </c>
      <c r="G67" s="18" t="n">
        <v>410.1608451</v>
      </c>
      <c r="H67" s="20" t="n">
        <v>4.94035933</v>
      </c>
      <c r="I67" s="18" t="n">
        <v>428.87135283</v>
      </c>
      <c r="J67" s="20" t="n">
        <v>3.45581203</v>
      </c>
      <c r="K67" s="18" t="n">
        <v>433.62548963</v>
      </c>
      <c r="L67" s="20" t="n">
        <v>6.10905542</v>
      </c>
      <c r="M67" s="18" t="s">
        <v>481</v>
      </c>
      <c r="N67" s="20" t="s">
        <v>481</v>
      </c>
      <c r="O67" s="18" t="s">
        <v>481</v>
      </c>
      <c r="P67" s="20" t="s">
        <v>481</v>
      </c>
      <c r="Q67" s="18" t="s">
        <v>481</v>
      </c>
      <c r="R67" s="20" t="s">
        <v>481</v>
      </c>
      <c r="S67" s="18" t="s">
        <v>481</v>
      </c>
      <c r="T67" s="20" t="s">
        <v>481</v>
      </c>
      <c r="U67" s="18" t="n">
        <v>350.88852482</v>
      </c>
      <c r="V67" s="20" t="n">
        <v>8.05893734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479.72050707</v>
      </c>
      <c r="F70" s="20" t="n">
        <v>7.88500213</v>
      </c>
      <c r="G70" s="18" t="n">
        <v>492.95560448</v>
      </c>
      <c r="H70" s="20" t="n">
        <v>5.67118267</v>
      </c>
      <c r="I70" s="18" t="n">
        <v>521.68404709</v>
      </c>
      <c r="J70" s="20" t="n">
        <v>3.17308701</v>
      </c>
      <c r="K70" s="18" t="n">
        <v>537.64693677</v>
      </c>
      <c r="L70" s="20" t="n">
        <v>5.60760282</v>
      </c>
      <c r="M70" s="18" t="s">
        <v>481</v>
      </c>
      <c r="N70" s="20" t="s">
        <v>481</v>
      </c>
      <c r="O70" s="18" t="s">
        <v>481</v>
      </c>
      <c r="P70" s="20" t="s">
        <v>481</v>
      </c>
      <c r="Q70" s="18" t="s">
        <v>481</v>
      </c>
      <c r="R70" s="20" t="s">
        <v>481</v>
      </c>
      <c r="S70" s="18" t="s">
        <v>481</v>
      </c>
      <c r="T70" s="20" t="s">
        <v>481</v>
      </c>
      <c r="U70" s="18" t="n">
        <v>455.64914555</v>
      </c>
      <c r="V70" s="20" t="n">
        <v>7.86123469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879</v>
      </c>
    </row>
    <row customHeight="1" ht="30" r="4" spans="1:22">
      <c r="A4" s="6" t="n"/>
      <c r="B4" s="7" t="s">
        <v>462</v>
      </c>
      <c r="C4" s="7" t="s">
        <v>463</v>
      </c>
      <c r="D4" s="8" t="s">
        <v>462</v>
      </c>
      <c r="E4" s="9" t="s">
        <v>642</v>
      </c>
      <c r="F4" s="10" t="n"/>
      <c r="G4" s="9" t="s">
        <v>643</v>
      </c>
      <c r="H4" s="10" t="n"/>
      <c r="I4" s="9" t="s">
        <v>644</v>
      </c>
      <c r="J4" s="10" t="n"/>
      <c r="K4" s="9" t="s">
        <v>645</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425.1228541</v>
      </c>
      <c r="F7" s="20" t="n">
        <v>6.78799492</v>
      </c>
      <c r="G7" s="18" t="n">
        <v>464.0671689</v>
      </c>
      <c r="H7" s="20" t="n">
        <v>4.39997119</v>
      </c>
      <c r="I7" s="18" t="n">
        <v>506.29425328</v>
      </c>
      <c r="J7" s="20" t="n">
        <v>2.03033061</v>
      </c>
      <c r="K7" s="18" t="n">
        <v>560.71677368</v>
      </c>
      <c r="L7" s="20" t="n">
        <v>3.45263451</v>
      </c>
      <c r="M7" s="18" t="s">
        <v>481</v>
      </c>
      <c r="N7" s="20" t="s">
        <v>481</v>
      </c>
      <c r="O7" s="18" t="s">
        <v>481</v>
      </c>
      <c r="P7" s="20" t="s">
        <v>481</v>
      </c>
      <c r="Q7" s="18" t="s">
        <v>481</v>
      </c>
      <c r="R7" s="20" t="s">
        <v>481</v>
      </c>
      <c r="S7" s="18" t="s">
        <v>481</v>
      </c>
      <c r="T7" s="20" t="s">
        <v>481</v>
      </c>
      <c r="U7" s="18" t="n">
        <v>444.85160586</v>
      </c>
      <c r="V7" s="20" t="n">
        <v>5.31875859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(184.0/B9*100)</f>
        <v/>
      </c>
      <c r="D9" s="19" t="n">
        <v>5491</v>
      </c>
      <c r="E9" s="18" t="n">
        <v>486.32477775</v>
      </c>
      <c r="F9" s="20" t="n">
        <v>9.45269016</v>
      </c>
      <c r="G9" s="18" t="n">
        <v>528.81493858</v>
      </c>
      <c r="H9" s="20" t="n">
        <v>4.70299194</v>
      </c>
      <c r="I9" s="18" t="n">
        <v>565.50926429</v>
      </c>
      <c r="J9" s="20" t="n">
        <v>3.1386516</v>
      </c>
      <c r="K9" s="18" t="n">
        <v>573.05345392</v>
      </c>
      <c r="L9" s="20" t="n">
        <v>5.9998365</v>
      </c>
      <c r="M9" s="18" t="s">
        <v>481</v>
      </c>
      <c r="N9" s="20" t="s">
        <v>481</v>
      </c>
      <c r="O9" s="18" t="s">
        <v>481</v>
      </c>
      <c r="P9" s="20" t="s">
        <v>481</v>
      </c>
      <c r="Q9" s="18" t="n">
        <v>363.74174124</v>
      </c>
      <c r="R9" s="20" t="n">
        <v>33.3778787</v>
      </c>
      <c r="S9" s="18" t="s">
        <v>481</v>
      </c>
      <c r="T9" s="20" t="s">
        <v>481</v>
      </c>
      <c r="U9" s="18" t="n">
        <v>443.80392808</v>
      </c>
      <c r="V9" s="20" t="n">
        <v>8.838098649999999</v>
      </c>
    </row>
    <row r="10" spans="1:22">
      <c r="A10" s="15" t="s">
        <v>485</v>
      </c>
      <c r="B10" s="17" t="n">
        <v>13082</v>
      </c>
      <c r="C10" s="18">
        <f>(351.0/B10*100)</f>
        <v/>
      </c>
      <c r="D10" s="19" t="n">
        <v>12731</v>
      </c>
      <c r="E10" s="18" t="n">
        <v>485.87460603</v>
      </c>
      <c r="F10" s="20" t="n">
        <v>13.51445599</v>
      </c>
      <c r="G10" s="18" t="n">
        <v>488.61914666</v>
      </c>
      <c r="H10" s="20" t="n">
        <v>8.727874630000001</v>
      </c>
      <c r="I10" s="18" t="n">
        <v>531.96317307</v>
      </c>
      <c r="J10" s="20" t="n">
        <v>4.35098915</v>
      </c>
      <c r="K10" s="18" t="n">
        <v>579.11849237</v>
      </c>
      <c r="L10" s="20" t="n">
        <v>5.50569964</v>
      </c>
      <c r="M10" s="18" t="s">
        <v>481</v>
      </c>
      <c r="N10" s="20" t="s">
        <v>481</v>
      </c>
      <c r="O10" s="18" t="s">
        <v>481</v>
      </c>
      <c r="P10" s="20" t="s">
        <v>481</v>
      </c>
      <c r="Q10" s="18" t="s">
        <v>481</v>
      </c>
      <c r="R10" s="20" t="s">
        <v>481</v>
      </c>
      <c r="S10" s="18" t="s">
        <v>481</v>
      </c>
      <c r="T10" s="20" t="s">
        <v>481</v>
      </c>
      <c r="U10" s="18" t="n">
        <v>449.032443</v>
      </c>
      <c r="V10" s="20" t="n">
        <v>12.15523996</v>
      </c>
    </row>
    <row r="11" spans="1:22">
      <c r="A11" s="15" t="s">
        <v>486</v>
      </c>
      <c r="B11" s="17" t="n">
        <v>7053</v>
      </c>
      <c r="C11" s="18">
        <f>(229.0/B11*100)</f>
        <v/>
      </c>
      <c r="D11" s="19" t="n">
        <v>6824</v>
      </c>
      <c r="E11" s="18" t="n">
        <v>403.66659599</v>
      </c>
      <c r="F11" s="20" t="n">
        <v>8.80731611</v>
      </c>
      <c r="G11" s="18" t="n">
        <v>439.70501161</v>
      </c>
      <c r="H11" s="20" t="n">
        <v>5.7172657</v>
      </c>
      <c r="I11" s="18" t="n">
        <v>439.57954064</v>
      </c>
      <c r="J11" s="20" t="n">
        <v>4.23955888</v>
      </c>
      <c r="K11" s="18" t="n">
        <v>452.92886799</v>
      </c>
      <c r="L11" s="20" t="n">
        <v>6.54112784</v>
      </c>
      <c r="M11" s="18" t="s">
        <v>481</v>
      </c>
      <c r="N11" s="20" t="s">
        <v>481</v>
      </c>
      <c r="O11" s="18" t="s">
        <v>481</v>
      </c>
      <c r="P11" s="20" t="s">
        <v>481</v>
      </c>
      <c r="Q11" s="18" t="s">
        <v>481</v>
      </c>
      <c r="R11" s="20" t="s">
        <v>481</v>
      </c>
      <c r="S11" s="18" t="s">
        <v>481</v>
      </c>
      <c r="T11" s="20" t="s">
        <v>481</v>
      </c>
      <c r="U11" s="18" t="n">
        <v>392.432478</v>
      </c>
      <c r="V11" s="20" t="n">
        <v>8.23639947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(295.0/B23*100)</f>
        <v/>
      </c>
      <c r="D23" s="19" t="n">
        <v>11288</v>
      </c>
      <c r="E23" s="18" t="n">
        <v>448.22631154</v>
      </c>
      <c r="F23" s="20" t="n">
        <v>8.31194837</v>
      </c>
      <c r="G23" s="18" t="n">
        <v>475.23841669</v>
      </c>
      <c r="H23" s="20" t="n">
        <v>5.05050821</v>
      </c>
      <c r="I23" s="18" t="n">
        <v>491.20209095</v>
      </c>
      <c r="J23" s="20" t="n">
        <v>2.5422338</v>
      </c>
      <c r="K23" s="18" t="n">
        <v>506.52992525</v>
      </c>
      <c r="L23" s="20" t="n">
        <v>5.42850003</v>
      </c>
      <c r="M23" s="18" t="s">
        <v>481</v>
      </c>
      <c r="N23" s="20" t="s">
        <v>481</v>
      </c>
      <c r="O23" s="18" t="s">
        <v>481</v>
      </c>
      <c r="P23" s="20" t="s">
        <v>481</v>
      </c>
      <c r="Q23" s="18" t="s">
        <v>481</v>
      </c>
      <c r="R23" s="20" t="s">
        <v>481</v>
      </c>
      <c r="S23" s="18" t="s">
        <v>481</v>
      </c>
      <c r="T23" s="20" t="s">
        <v>481</v>
      </c>
      <c r="U23" s="18" t="n">
        <v>428.34320062</v>
      </c>
      <c r="V23" s="20" t="n">
        <v>9.314334880000001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430.95692776</v>
      </c>
      <c r="F29" s="20" t="n">
        <v>9.62130992</v>
      </c>
      <c r="G29" s="18" t="n">
        <v>503.89823076</v>
      </c>
      <c r="H29" s="20" t="n">
        <v>4.60505838</v>
      </c>
      <c r="I29" s="18" t="n">
        <v>527.83037655</v>
      </c>
      <c r="J29" s="20" t="n">
        <v>3.27260502</v>
      </c>
      <c r="K29" s="18" t="n">
        <v>540.6801693</v>
      </c>
      <c r="L29" s="20" t="n">
        <v>7.39103211</v>
      </c>
      <c r="M29" s="18" t="s">
        <v>481</v>
      </c>
      <c r="N29" s="20" t="s">
        <v>481</v>
      </c>
      <c r="O29" s="18" t="s">
        <v>481</v>
      </c>
      <c r="P29" s="20" t="s">
        <v>481</v>
      </c>
      <c r="Q29" s="18" t="n">
        <v>312.41250141</v>
      </c>
      <c r="R29" s="20" t="n">
        <v>62.61666854</v>
      </c>
      <c r="S29" s="18" t="s">
        <v>481</v>
      </c>
      <c r="T29" s="20" t="s">
        <v>481</v>
      </c>
      <c r="U29" s="18" t="n">
        <v>399.58515952</v>
      </c>
      <c r="V29" s="20" t="n">
        <v>12.76744971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437.65233933</v>
      </c>
      <c r="F32" s="20" t="n">
        <v>7.56901049</v>
      </c>
      <c r="G32" s="18" t="n">
        <v>445.25766625</v>
      </c>
      <c r="H32" s="20" t="n">
        <v>5.39531216</v>
      </c>
      <c r="I32" s="18" t="n">
        <v>494.76813685</v>
      </c>
      <c r="J32" s="20" t="n">
        <v>2.92554808</v>
      </c>
      <c r="K32" s="18" t="n">
        <v>509.52434504</v>
      </c>
      <c r="L32" s="20" t="n">
        <v>5.16567737</v>
      </c>
      <c r="M32" s="18" t="s">
        <v>481</v>
      </c>
      <c r="N32" s="20" t="s">
        <v>481</v>
      </c>
      <c r="O32" s="18" t="s">
        <v>481</v>
      </c>
      <c r="P32" s="20" t="s">
        <v>481</v>
      </c>
      <c r="Q32" s="18" t="s">
        <v>481</v>
      </c>
      <c r="R32" s="20" t="s">
        <v>481</v>
      </c>
      <c r="S32" s="18" t="s">
        <v>481</v>
      </c>
      <c r="T32" s="20" t="s">
        <v>481</v>
      </c>
      <c r="U32" s="18" t="n">
        <v>371.07181428</v>
      </c>
      <c r="V32" s="20" t="n">
        <v>14.59158935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(107.0/B34*100)</f>
        <v/>
      </c>
      <c r="D34" s="19" t="n">
        <v>6243</v>
      </c>
      <c r="E34" s="18" t="n">
        <v>382.30583567</v>
      </c>
      <c r="F34" s="20" t="n">
        <v>9.17242952</v>
      </c>
      <c r="G34" s="18" t="n">
        <v>433.80911859</v>
      </c>
      <c r="H34" s="20" t="n">
        <v>6.52139387</v>
      </c>
      <c r="I34" s="18" t="n">
        <v>468.75267456</v>
      </c>
      <c r="J34" s="20" t="n">
        <v>3.94190961</v>
      </c>
      <c r="K34" s="18" t="n">
        <v>452.73193074</v>
      </c>
      <c r="L34" s="20" t="n">
        <v>7.43165333</v>
      </c>
      <c r="M34" s="18" t="s">
        <v>481</v>
      </c>
      <c r="N34" s="20" t="s">
        <v>481</v>
      </c>
      <c r="O34" s="18" t="s">
        <v>481</v>
      </c>
      <c r="P34" s="20" t="s">
        <v>481</v>
      </c>
      <c r="Q34" s="18" t="n">
        <v>425.79595373</v>
      </c>
      <c r="R34" s="20" t="n">
        <v>68.66277131</v>
      </c>
      <c r="S34" s="18" t="s">
        <v>481</v>
      </c>
      <c r="T34" s="20" t="s">
        <v>481</v>
      </c>
      <c r="U34" s="18" t="n">
        <v>358.73569155</v>
      </c>
      <c r="V34" s="20" t="n">
        <v>10.42710897</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(97.0/B36*100)</f>
        <v/>
      </c>
      <c r="D36" s="19" t="n">
        <v>6639</v>
      </c>
      <c r="E36" s="18" t="n">
        <v>426.42629414</v>
      </c>
      <c r="F36" s="20" t="n">
        <v>9.709694000000001</v>
      </c>
      <c r="G36" s="18" t="n">
        <v>460.03474512</v>
      </c>
      <c r="H36" s="20" t="n">
        <v>5.26701182</v>
      </c>
      <c r="I36" s="18" t="n">
        <v>472.7400585</v>
      </c>
      <c r="J36" s="20" t="n">
        <v>3.59627793</v>
      </c>
      <c r="K36" s="18" t="n">
        <v>499.22745084</v>
      </c>
      <c r="L36" s="20" t="n">
        <v>4.22309551</v>
      </c>
      <c r="M36" s="18" t="s">
        <v>481</v>
      </c>
      <c r="N36" s="20" t="s">
        <v>481</v>
      </c>
      <c r="O36" s="18" t="s">
        <v>481</v>
      </c>
      <c r="P36" s="20" t="s">
        <v>481</v>
      </c>
      <c r="Q36" s="18" t="s">
        <v>481</v>
      </c>
      <c r="R36" s="20" t="s">
        <v>481</v>
      </c>
      <c r="S36" s="18" t="s">
        <v>481</v>
      </c>
      <c r="T36" s="20" t="s">
        <v>481</v>
      </c>
      <c r="U36" s="18" t="n">
        <v>391.73476973</v>
      </c>
      <c r="V36" s="20" t="n">
        <v>8.33529444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(71.0/B41*100)</f>
        <v/>
      </c>
      <c r="D41" s="19" t="n">
        <v>5641</v>
      </c>
      <c r="E41" s="18" t="n">
        <v>452.05105125</v>
      </c>
      <c r="F41" s="20" t="n">
        <v>7.81942976</v>
      </c>
      <c r="G41" s="18" t="n">
        <v>451.45549639</v>
      </c>
      <c r="H41" s="20" t="n">
        <v>6.33053781</v>
      </c>
      <c r="I41" s="18" t="n">
        <v>486.55040129</v>
      </c>
      <c r="J41" s="20" t="n">
        <v>3.63182767</v>
      </c>
      <c r="K41" s="18" t="n">
        <v>535.18038706</v>
      </c>
      <c r="L41" s="20" t="n">
        <v>4.89151521</v>
      </c>
      <c r="M41" s="18" t="s">
        <v>481</v>
      </c>
      <c r="N41" s="20" t="s">
        <v>481</v>
      </c>
      <c r="O41" s="18" t="s">
        <v>481</v>
      </c>
      <c r="P41" s="20" t="s">
        <v>481</v>
      </c>
      <c r="Q41" s="18" t="n">
        <v>394.70031876</v>
      </c>
      <c r="R41" s="20" t="n">
        <v>62.09586627</v>
      </c>
      <c r="S41" s="18" t="s">
        <v>481</v>
      </c>
      <c r="T41" s="20" t="s">
        <v>481</v>
      </c>
      <c r="U41" s="18" t="n">
        <v>382.35112096</v>
      </c>
      <c r="V41" s="20" t="n">
        <v>12.1904813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(2327.0/B46*100)</f>
        <v/>
      </c>
      <c r="D46" s="19" t="n">
        <v>20814</v>
      </c>
      <c r="E46" s="18" t="n">
        <v>346.25333493</v>
      </c>
      <c r="F46" s="20" t="n">
        <v>9.42580274</v>
      </c>
      <c r="G46" s="18" t="n">
        <v>399.87086084</v>
      </c>
      <c r="H46" s="20" t="n">
        <v>6.3090839</v>
      </c>
      <c r="I46" s="18" t="n">
        <v>412.27398239</v>
      </c>
      <c r="J46" s="20" t="n">
        <v>4.97769035</v>
      </c>
      <c r="K46" s="18" t="n">
        <v>426.00993729</v>
      </c>
      <c r="L46" s="20" t="n">
        <v>6.63068785</v>
      </c>
      <c r="M46" s="18" t="s">
        <v>481</v>
      </c>
      <c r="N46" s="20" t="s">
        <v>481</v>
      </c>
      <c r="O46" s="18" t="s">
        <v>481</v>
      </c>
      <c r="P46" s="20" t="s">
        <v>481</v>
      </c>
      <c r="Q46" s="18" t="s">
        <v>481</v>
      </c>
      <c r="R46" s="20" t="s">
        <v>481</v>
      </c>
      <c r="S46" s="18" t="s">
        <v>481</v>
      </c>
      <c r="T46" s="20" t="s">
        <v>481</v>
      </c>
      <c r="U46" s="18" t="n">
        <v>370.9144232</v>
      </c>
      <c r="V46" s="20" t="n">
        <v>4.2643271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530.71385111</v>
      </c>
      <c r="F48" s="20" t="n">
        <v>11.80270323</v>
      </c>
      <c r="G48" s="18" t="n">
        <v>557.00923832</v>
      </c>
      <c r="H48" s="20" t="n">
        <v>8.709884690000001</v>
      </c>
      <c r="I48" s="18" t="n">
        <v>566.70774447</v>
      </c>
      <c r="J48" s="20" t="n">
        <v>5.93375871</v>
      </c>
      <c r="K48" s="18" t="n">
        <v>596.11475303</v>
      </c>
      <c r="L48" s="20" t="n">
        <v>10.52570103</v>
      </c>
      <c r="M48" s="18" t="s">
        <v>481</v>
      </c>
      <c r="N48" s="20" t="s">
        <v>481</v>
      </c>
      <c r="O48" s="18" t="s">
        <v>481</v>
      </c>
      <c r="P48" s="20" t="s">
        <v>481</v>
      </c>
      <c r="Q48" s="18" t="s">
        <v>481</v>
      </c>
      <c r="R48" s="20" t="s">
        <v>481</v>
      </c>
      <c r="S48" s="18" t="s">
        <v>481</v>
      </c>
      <c r="T48" s="20" t="s">
        <v>481</v>
      </c>
      <c r="U48" s="18" t="n">
        <v>481.37379714</v>
      </c>
      <c r="V48" s="20" t="n">
        <v>32.32369663</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(184.0/B61*100)</f>
        <v/>
      </c>
      <c r="D61" s="19" t="n">
        <v>6341</v>
      </c>
      <c r="E61" s="18" t="n">
        <v>416.17113669</v>
      </c>
      <c r="F61" s="20" t="n">
        <v>7.51317341</v>
      </c>
      <c r="G61" s="18" t="n">
        <v>438.84514659</v>
      </c>
      <c r="H61" s="20" t="n">
        <v>4.84333037</v>
      </c>
      <c r="I61" s="18" t="n">
        <v>456.747143</v>
      </c>
      <c r="J61" s="20" t="n">
        <v>3.49258406</v>
      </c>
      <c r="K61" s="18" t="n">
        <v>469.64685634</v>
      </c>
      <c r="L61" s="20" t="n">
        <v>4.2405385</v>
      </c>
      <c r="M61" s="18" t="s">
        <v>481</v>
      </c>
      <c r="N61" s="20" t="s">
        <v>481</v>
      </c>
      <c r="O61" s="18" t="s">
        <v>481</v>
      </c>
      <c r="P61" s="20" t="s">
        <v>481</v>
      </c>
      <c r="Q61" s="18" t="s">
        <v>481</v>
      </c>
      <c r="R61" s="20" t="s">
        <v>481</v>
      </c>
      <c r="S61" s="18" t="s">
        <v>481</v>
      </c>
      <c r="T61" s="20" t="s">
        <v>481</v>
      </c>
      <c r="U61" s="18" t="n">
        <v>355.36181729</v>
      </c>
      <c r="V61" s="20" t="n">
        <v>11.61431348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(1164.0/B67*100)</f>
        <v/>
      </c>
      <c r="D67" s="19" t="n">
        <v>5807</v>
      </c>
      <c r="E67" s="18" t="n">
        <v>383.54985807</v>
      </c>
      <c r="F67" s="20" t="n">
        <v>8.84277191</v>
      </c>
      <c r="G67" s="18" t="n">
        <v>411.63711378</v>
      </c>
      <c r="H67" s="20" t="n">
        <v>4.97912852</v>
      </c>
      <c r="I67" s="18" t="n">
        <v>428.78279203</v>
      </c>
      <c r="J67" s="20" t="n">
        <v>3.40109959</v>
      </c>
      <c r="K67" s="18" t="n">
        <v>431.3812653</v>
      </c>
      <c r="L67" s="20" t="n">
        <v>6.34529386</v>
      </c>
      <c r="M67" s="18" t="s">
        <v>481</v>
      </c>
      <c r="N67" s="20" t="s">
        <v>481</v>
      </c>
      <c r="O67" s="18" t="s">
        <v>481</v>
      </c>
      <c r="P67" s="20" t="s">
        <v>481</v>
      </c>
      <c r="Q67" s="18" t="s">
        <v>481</v>
      </c>
      <c r="R67" s="20" t="s">
        <v>481</v>
      </c>
      <c r="S67" s="18" t="s">
        <v>481</v>
      </c>
      <c r="T67" s="20" t="s">
        <v>481</v>
      </c>
      <c r="U67" s="18" t="n">
        <v>346.16135598</v>
      </c>
      <c r="V67" s="20" t="n">
        <v>8.19112528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482.53761918</v>
      </c>
      <c r="F70" s="20" t="n">
        <v>8.60525498</v>
      </c>
      <c r="G70" s="18" t="n">
        <v>510.60689839</v>
      </c>
      <c r="H70" s="20" t="n">
        <v>4.95666491</v>
      </c>
      <c r="I70" s="18" t="n">
        <v>518.49753173</v>
      </c>
      <c r="J70" s="20" t="n">
        <v>3.2136501</v>
      </c>
      <c r="K70" s="18" t="n">
        <v>534.93006456</v>
      </c>
      <c r="L70" s="20" t="n">
        <v>7.02128487</v>
      </c>
      <c r="M70" s="18" t="s">
        <v>481</v>
      </c>
      <c r="N70" s="20" t="s">
        <v>481</v>
      </c>
      <c r="O70" s="18" t="s">
        <v>481</v>
      </c>
      <c r="P70" s="20" t="s">
        <v>481</v>
      </c>
      <c r="Q70" s="18" t="s">
        <v>481</v>
      </c>
      <c r="R70" s="20" t="s">
        <v>481</v>
      </c>
      <c r="S70" s="18" t="s">
        <v>481</v>
      </c>
      <c r="T70" s="20" t="s">
        <v>481</v>
      </c>
      <c r="U70" s="18" t="n">
        <v>460.08189651</v>
      </c>
      <c r="V70" s="20" t="n">
        <v>7.94137257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880</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485.16741596</v>
      </c>
      <c r="F7" s="20" t="n">
        <v>6.96392874</v>
      </c>
      <c r="G7" s="18" t="n">
        <v>530.29838455</v>
      </c>
      <c r="H7" s="20" t="n">
        <v>4.72769105</v>
      </c>
      <c r="I7" s="18" t="n">
        <v>526.8164379900001</v>
      </c>
      <c r="J7" s="20" t="n">
        <v>2.36218953</v>
      </c>
      <c r="K7" s="18" t="n">
        <v>489.38019004</v>
      </c>
      <c r="L7" s="20" t="n">
        <v>2.52405968</v>
      </c>
      <c r="M7" s="18" t="s">
        <v>481</v>
      </c>
      <c r="N7" s="20" t="s">
        <v>481</v>
      </c>
      <c r="O7" s="18" t="s">
        <v>481</v>
      </c>
      <c r="P7" s="20" t="s">
        <v>481</v>
      </c>
      <c r="Q7" s="18" t="s">
        <v>481</v>
      </c>
      <c r="R7" s="20" t="s">
        <v>481</v>
      </c>
      <c r="S7" s="18" t="s">
        <v>481</v>
      </c>
      <c r="T7" s="20" t="s">
        <v>481</v>
      </c>
      <c r="U7" s="18" t="n">
        <v>450.22725448</v>
      </c>
      <c r="V7" s="20" t="n">
        <v>6.06876882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544.45933729</v>
      </c>
      <c r="F9" s="20" t="n">
        <v>6.56463589</v>
      </c>
      <c r="G9" s="18" t="n">
        <v>563.1839030899999</v>
      </c>
      <c r="H9" s="20" t="n">
        <v>4.5199582</v>
      </c>
      <c r="I9" s="18" t="n">
        <v>567.18596394</v>
      </c>
      <c r="J9" s="20" t="n">
        <v>3.91632176</v>
      </c>
      <c r="K9" s="18" t="n">
        <v>529.14202103</v>
      </c>
      <c r="L9" s="20" t="n">
        <v>4.48779033</v>
      </c>
      <c r="M9" s="18" t="s">
        <v>481</v>
      </c>
      <c r="N9" s="20" t="s">
        <v>481</v>
      </c>
      <c r="O9" s="18" t="s">
        <v>481</v>
      </c>
      <c r="P9" s="20" t="s">
        <v>481</v>
      </c>
      <c r="Q9" s="18" t="n">
        <v>363.74174124</v>
      </c>
      <c r="R9" s="20" t="n">
        <v>33.3778787</v>
      </c>
      <c r="S9" s="18" t="s">
        <v>481</v>
      </c>
      <c r="T9" s="20" t="s">
        <v>481</v>
      </c>
      <c r="U9" s="18" t="n">
        <v>442.33589844</v>
      </c>
      <c r="V9" s="20" t="n">
        <v>12.23875354</v>
      </c>
    </row>
    <row r="10" spans="1:22">
      <c r="A10" s="15" t="s">
        <v>485</v>
      </c>
      <c r="B10" s="17" t="n">
        <v>13082</v>
      </c>
      <c r="C10" s="18">
        <f>(353.0/B10*100)</f>
        <v/>
      </c>
      <c r="D10" s="19" t="n">
        <v>12729</v>
      </c>
      <c r="E10" s="18" t="n">
        <v>520.167284</v>
      </c>
      <c r="F10" s="20" t="n">
        <v>9.255054769999999</v>
      </c>
      <c r="G10" s="18" t="n">
        <v>549.17447149</v>
      </c>
      <c r="H10" s="20" t="n">
        <v>7.26347926</v>
      </c>
      <c r="I10" s="18" t="n">
        <v>551.3980659</v>
      </c>
      <c r="J10" s="20" t="n">
        <v>5.13802333</v>
      </c>
      <c r="K10" s="18" t="n">
        <v>520.3708264099999</v>
      </c>
      <c r="L10" s="20" t="n">
        <v>6.3056336</v>
      </c>
      <c r="M10" s="18" t="s">
        <v>481</v>
      </c>
      <c r="N10" s="20" t="s">
        <v>481</v>
      </c>
      <c r="O10" s="18" t="s">
        <v>481</v>
      </c>
      <c r="P10" s="20" t="s">
        <v>481</v>
      </c>
      <c r="Q10" s="18" t="s">
        <v>481</v>
      </c>
      <c r="R10" s="20" t="s">
        <v>481</v>
      </c>
      <c r="S10" s="18" t="s">
        <v>481</v>
      </c>
      <c r="T10" s="20" t="s">
        <v>481</v>
      </c>
      <c r="U10" s="18" t="n">
        <v>451.93012022</v>
      </c>
      <c r="V10" s="20" t="n">
        <v>14.90095902</v>
      </c>
    </row>
    <row r="11" spans="1:22">
      <c r="A11" s="15" t="s">
        <v>486</v>
      </c>
      <c r="B11" s="17" t="n">
        <v>7053</v>
      </c>
      <c r="C11" s="18">
        <f>(242.0/B11*100)</f>
        <v/>
      </c>
      <c r="D11" s="19" t="n">
        <v>6811</v>
      </c>
      <c r="E11" s="18" t="n">
        <v>416.48013984</v>
      </c>
      <c r="F11" s="20" t="n">
        <v>7.52677617</v>
      </c>
      <c r="G11" s="18" t="n">
        <v>441.54800773</v>
      </c>
      <c r="H11" s="20" t="n">
        <v>5.94143505</v>
      </c>
      <c r="I11" s="18" t="n">
        <v>447.05450786</v>
      </c>
      <c r="J11" s="20" t="n">
        <v>4.34921154</v>
      </c>
      <c r="K11" s="18" t="n">
        <v>429.96057744</v>
      </c>
      <c r="L11" s="20" t="n">
        <v>4.9293207</v>
      </c>
      <c r="M11" s="18" t="s">
        <v>481</v>
      </c>
      <c r="N11" s="20" t="s">
        <v>481</v>
      </c>
      <c r="O11" s="18" t="s">
        <v>481</v>
      </c>
      <c r="P11" s="20" t="s">
        <v>481</v>
      </c>
      <c r="Q11" s="18" t="s">
        <v>481</v>
      </c>
      <c r="R11" s="20" t="s">
        <v>481</v>
      </c>
      <c r="S11" s="18" t="s">
        <v>481</v>
      </c>
      <c r="T11" s="20" t="s">
        <v>481</v>
      </c>
      <c r="U11" s="18" t="n">
        <v>393.47369135</v>
      </c>
      <c r="V11" s="20" t="n">
        <v>8.761778919999999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468.95836196</v>
      </c>
      <c r="F23" s="20" t="n">
        <v>6.07509273</v>
      </c>
      <c r="G23" s="18" t="n">
        <v>490.58163738</v>
      </c>
      <c r="H23" s="20" t="n">
        <v>4.60387745</v>
      </c>
      <c r="I23" s="18" t="n">
        <v>496.90186261</v>
      </c>
      <c r="J23" s="20" t="n">
        <v>3.51924621</v>
      </c>
      <c r="K23" s="18" t="n">
        <v>477.07472148</v>
      </c>
      <c r="L23" s="20" t="n">
        <v>4.57529682</v>
      </c>
      <c r="M23" s="18" t="s">
        <v>481</v>
      </c>
      <c r="N23" s="20" t="s">
        <v>481</v>
      </c>
      <c r="O23" s="18" t="s">
        <v>481</v>
      </c>
      <c r="P23" s="20" t="s">
        <v>481</v>
      </c>
      <c r="Q23" s="18" t="s">
        <v>481</v>
      </c>
      <c r="R23" s="20" t="s">
        <v>481</v>
      </c>
      <c r="S23" s="18" t="s">
        <v>481</v>
      </c>
      <c r="T23" s="20" t="s">
        <v>481</v>
      </c>
      <c r="U23" s="18" t="n">
        <v>416.41288144</v>
      </c>
      <c r="V23" s="20" t="n">
        <v>10.73827768</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514.54641598</v>
      </c>
      <c r="F29" s="20" t="n">
        <v>8.62959154</v>
      </c>
      <c r="G29" s="18" t="n">
        <v>523.5811465199999</v>
      </c>
      <c r="H29" s="20" t="n">
        <v>5.41395964</v>
      </c>
      <c r="I29" s="18" t="n">
        <v>531.45456325</v>
      </c>
      <c r="J29" s="20" t="n">
        <v>3.66234407</v>
      </c>
      <c r="K29" s="18" t="n">
        <v>503.68583851</v>
      </c>
      <c r="L29" s="20" t="n">
        <v>4.3347355</v>
      </c>
      <c r="M29" s="18" t="s">
        <v>481</v>
      </c>
      <c r="N29" s="20" t="s">
        <v>481</v>
      </c>
      <c r="O29" s="18" t="s">
        <v>481</v>
      </c>
      <c r="P29" s="20" t="s">
        <v>481</v>
      </c>
      <c r="Q29" s="18" t="n">
        <v>312.41250141</v>
      </c>
      <c r="R29" s="20" t="n">
        <v>62.61666854</v>
      </c>
      <c r="S29" s="18" t="s">
        <v>481</v>
      </c>
      <c r="T29" s="20" t="s">
        <v>481</v>
      </c>
      <c r="U29" s="18" t="n">
        <v>390.30650427</v>
      </c>
      <c r="V29" s="20" t="n">
        <v>12.89873454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471.4967528</v>
      </c>
      <c r="F32" s="20" t="n">
        <v>5.45033414</v>
      </c>
      <c r="G32" s="18" t="n">
        <v>498.02036555</v>
      </c>
      <c r="H32" s="20" t="n">
        <v>4.39898006</v>
      </c>
      <c r="I32" s="18" t="n">
        <v>488.89225358</v>
      </c>
      <c r="J32" s="20" t="n">
        <v>3.07034177</v>
      </c>
      <c r="K32" s="18" t="n">
        <v>479.89026956</v>
      </c>
      <c r="L32" s="20" t="n">
        <v>6.49833771</v>
      </c>
      <c r="M32" s="18" t="s">
        <v>481</v>
      </c>
      <c r="N32" s="20" t="s">
        <v>481</v>
      </c>
      <c r="O32" s="18" t="s">
        <v>481</v>
      </c>
      <c r="P32" s="20" t="s">
        <v>481</v>
      </c>
      <c r="Q32" s="18" t="s">
        <v>481</v>
      </c>
      <c r="R32" s="20" t="s">
        <v>481</v>
      </c>
      <c r="S32" s="18" t="s">
        <v>481</v>
      </c>
      <c r="T32" s="20" t="s">
        <v>481</v>
      </c>
      <c r="U32" s="18" t="n">
        <v>321.84712099</v>
      </c>
      <c r="V32" s="20" t="n">
        <v>18.51293774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398.53159022</v>
      </c>
      <c r="F34" s="20" t="n">
        <v>7.19516367</v>
      </c>
      <c r="G34" s="18" t="n">
        <v>441.71779036</v>
      </c>
      <c r="H34" s="20" t="n">
        <v>8.49740076</v>
      </c>
      <c r="I34" s="18" t="n">
        <v>467.64936801</v>
      </c>
      <c r="J34" s="20" t="n">
        <v>3.9663827</v>
      </c>
      <c r="K34" s="18" t="n">
        <v>451.43008556</v>
      </c>
      <c r="L34" s="20" t="n">
        <v>5.26984966</v>
      </c>
      <c r="M34" s="18" t="s">
        <v>481</v>
      </c>
      <c r="N34" s="20" t="s">
        <v>481</v>
      </c>
      <c r="O34" s="18" t="s">
        <v>481</v>
      </c>
      <c r="P34" s="20" t="s">
        <v>481</v>
      </c>
      <c r="Q34" s="18" t="n">
        <v>425.79595373</v>
      </c>
      <c r="R34" s="20" t="n">
        <v>68.66277131</v>
      </c>
      <c r="S34" s="18" t="s">
        <v>481</v>
      </c>
      <c r="T34" s="20" t="s">
        <v>481</v>
      </c>
      <c r="U34" s="18" t="n">
        <v>350.54709339</v>
      </c>
      <c r="V34" s="20" t="n">
        <v>11.44704898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448.20826593</v>
      </c>
      <c r="F36" s="20" t="n">
        <v>8.182771689999999</v>
      </c>
      <c r="G36" s="18" t="n">
        <v>487.17997887</v>
      </c>
      <c r="H36" s="20" t="n">
        <v>5.57317787</v>
      </c>
      <c r="I36" s="18" t="n">
        <v>481.23062216</v>
      </c>
      <c r="J36" s="20" t="n">
        <v>3.61593268</v>
      </c>
      <c r="K36" s="18" t="n">
        <v>466.58438453</v>
      </c>
      <c r="L36" s="20" t="n">
        <v>3.80348381</v>
      </c>
      <c r="M36" s="18" t="s">
        <v>481</v>
      </c>
      <c r="N36" s="20" t="s">
        <v>481</v>
      </c>
      <c r="O36" s="18" t="s">
        <v>481</v>
      </c>
      <c r="P36" s="20" t="s">
        <v>481</v>
      </c>
      <c r="Q36" s="18" t="s">
        <v>481</v>
      </c>
      <c r="R36" s="20" t="s">
        <v>481</v>
      </c>
      <c r="S36" s="18" t="s">
        <v>481</v>
      </c>
      <c r="T36" s="20" t="s">
        <v>481</v>
      </c>
      <c r="U36" s="18" t="n">
        <v>380.42426311</v>
      </c>
      <c r="V36" s="20" t="n">
        <v>10.81065616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480.07101229</v>
      </c>
      <c r="F41" s="20" t="n">
        <v>7.0916004</v>
      </c>
      <c r="G41" s="18" t="n">
        <v>496.63291716</v>
      </c>
      <c r="H41" s="20" t="n">
        <v>7.62455244</v>
      </c>
      <c r="I41" s="18" t="n">
        <v>505.14423861</v>
      </c>
      <c r="J41" s="20" t="n">
        <v>4.51255203</v>
      </c>
      <c r="K41" s="18" t="n">
        <v>479.47078002</v>
      </c>
      <c r="L41" s="20" t="n">
        <v>4.106482</v>
      </c>
      <c r="M41" s="18" t="s">
        <v>481</v>
      </c>
      <c r="N41" s="20" t="s">
        <v>481</v>
      </c>
      <c r="O41" s="18" t="s">
        <v>481</v>
      </c>
      <c r="P41" s="20" t="s">
        <v>481</v>
      </c>
      <c r="Q41" s="18" t="n">
        <v>394.70031876</v>
      </c>
      <c r="R41" s="20" t="n">
        <v>62.09586627</v>
      </c>
      <c r="S41" s="18" t="s">
        <v>481</v>
      </c>
      <c r="T41" s="20" t="s">
        <v>481</v>
      </c>
      <c r="U41" s="18" t="n">
        <v>380.02563456</v>
      </c>
      <c r="V41" s="20" t="n">
        <v>14.08921959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376.41523735</v>
      </c>
      <c r="F46" s="20" t="n">
        <v>6.49059302</v>
      </c>
      <c r="G46" s="18" t="n">
        <v>409.8550677</v>
      </c>
      <c r="H46" s="20" t="n">
        <v>6.26985946</v>
      </c>
      <c r="I46" s="18" t="n">
        <v>421.38201067</v>
      </c>
      <c r="J46" s="20" t="n">
        <v>5.57668307</v>
      </c>
      <c r="K46" s="18" t="n">
        <v>410.52463237</v>
      </c>
      <c r="L46" s="20" t="n">
        <v>5.66741878</v>
      </c>
      <c r="M46" s="18" t="s">
        <v>481</v>
      </c>
      <c r="N46" s="20" t="s">
        <v>481</v>
      </c>
      <c r="O46" s="18" t="s">
        <v>481</v>
      </c>
      <c r="P46" s="20" t="s">
        <v>481</v>
      </c>
      <c r="Q46" s="18" t="s">
        <v>481</v>
      </c>
      <c r="R46" s="20" t="s">
        <v>481</v>
      </c>
      <c r="S46" s="18" t="s">
        <v>481</v>
      </c>
      <c r="T46" s="20" t="s">
        <v>481</v>
      </c>
      <c r="U46" s="18" t="n">
        <v>371.30430108</v>
      </c>
      <c r="V46" s="20" t="n">
        <v>4.43425036</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580.5293640899999</v>
      </c>
      <c r="F48" s="20" t="n">
        <v>11.20034452</v>
      </c>
      <c r="G48" s="18" t="n">
        <v>568.77636083</v>
      </c>
      <c r="H48" s="20" t="n">
        <v>7.22784134</v>
      </c>
      <c r="I48" s="18" t="n">
        <v>566.71635738</v>
      </c>
      <c r="J48" s="20" t="n">
        <v>5.93420488</v>
      </c>
      <c r="K48" s="18" t="n">
        <v>559.32712727</v>
      </c>
      <c r="L48" s="20" t="n">
        <v>8.405897100000001</v>
      </c>
      <c r="M48" s="18" t="s">
        <v>481</v>
      </c>
      <c r="N48" s="20" t="s">
        <v>481</v>
      </c>
      <c r="O48" s="18" t="s">
        <v>481</v>
      </c>
      <c r="P48" s="20" t="s">
        <v>481</v>
      </c>
      <c r="Q48" s="18" t="s">
        <v>481</v>
      </c>
      <c r="R48" s="20" t="s">
        <v>481</v>
      </c>
      <c r="S48" s="18" t="s">
        <v>481</v>
      </c>
      <c r="T48" s="20" t="s">
        <v>481</v>
      </c>
      <c r="U48" s="18" t="n">
        <v>483.79321366</v>
      </c>
      <c r="V48" s="20" t="n">
        <v>42.1230879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405.22070234</v>
      </c>
      <c r="F61" s="20" t="n">
        <v>6.52946043</v>
      </c>
      <c r="G61" s="18" t="n">
        <v>440.9827389</v>
      </c>
      <c r="H61" s="20" t="n">
        <v>4.73985055</v>
      </c>
      <c r="I61" s="18" t="n">
        <v>464.0155519</v>
      </c>
      <c r="J61" s="20" t="n">
        <v>3.15377462</v>
      </c>
      <c r="K61" s="18" t="n">
        <v>466.91438588</v>
      </c>
      <c r="L61" s="20" t="n">
        <v>5.15695564</v>
      </c>
      <c r="M61" s="18" t="s">
        <v>481</v>
      </c>
      <c r="N61" s="20" t="s">
        <v>481</v>
      </c>
      <c r="O61" s="18" t="s">
        <v>481</v>
      </c>
      <c r="P61" s="20" t="s">
        <v>481</v>
      </c>
      <c r="Q61" s="18" t="s">
        <v>481</v>
      </c>
      <c r="R61" s="20" t="s">
        <v>481</v>
      </c>
      <c r="S61" s="18" t="s">
        <v>481</v>
      </c>
      <c r="T61" s="20" t="s">
        <v>481</v>
      </c>
      <c r="U61" s="18" t="n">
        <v>344.98022983</v>
      </c>
      <c r="V61" s="20" t="n">
        <v>14.25594628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370.70943644</v>
      </c>
      <c r="F67" s="20" t="n">
        <v>5.72288292</v>
      </c>
      <c r="G67" s="18" t="n">
        <v>431.29529112</v>
      </c>
      <c r="H67" s="20" t="n">
        <v>4.37380033</v>
      </c>
      <c r="I67" s="18" t="n">
        <v>434.399199</v>
      </c>
      <c r="J67" s="20" t="n">
        <v>3.79091178</v>
      </c>
      <c r="K67" s="18" t="n">
        <v>426.90552425</v>
      </c>
      <c r="L67" s="20" t="n">
        <v>6.44427769</v>
      </c>
      <c r="M67" s="18" t="s">
        <v>481</v>
      </c>
      <c r="N67" s="20" t="s">
        <v>481</v>
      </c>
      <c r="O67" s="18" t="s">
        <v>481</v>
      </c>
      <c r="P67" s="20" t="s">
        <v>481</v>
      </c>
      <c r="Q67" s="18" t="s">
        <v>481</v>
      </c>
      <c r="R67" s="20" t="s">
        <v>481</v>
      </c>
      <c r="S67" s="18" t="s">
        <v>481</v>
      </c>
      <c r="T67" s="20" t="s">
        <v>481</v>
      </c>
      <c r="U67" s="18" t="n">
        <v>333.21458068</v>
      </c>
      <c r="V67" s="20" t="n">
        <v>12.12841864</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497.65785556</v>
      </c>
      <c r="F70" s="20" t="n">
        <v>5.95533921</v>
      </c>
      <c r="G70" s="18" t="n">
        <v>526.71979046</v>
      </c>
      <c r="H70" s="20" t="n">
        <v>4.57935817</v>
      </c>
      <c r="I70" s="18" t="n">
        <v>517.92180498</v>
      </c>
      <c r="J70" s="20" t="n">
        <v>3.45203683</v>
      </c>
      <c r="K70" s="18" t="n">
        <v>505.12413181</v>
      </c>
      <c r="L70" s="20" t="n">
        <v>7.09917255</v>
      </c>
      <c r="M70" s="18" t="s">
        <v>481</v>
      </c>
      <c r="N70" s="20" t="s">
        <v>481</v>
      </c>
      <c r="O70" s="18" t="s">
        <v>481</v>
      </c>
      <c r="P70" s="20" t="s">
        <v>481</v>
      </c>
      <c r="Q70" s="18" t="s">
        <v>481</v>
      </c>
      <c r="R70" s="20" t="s">
        <v>481</v>
      </c>
      <c r="S70" s="18" t="s">
        <v>481</v>
      </c>
      <c r="T70" s="20" t="s">
        <v>481</v>
      </c>
      <c r="U70" s="18" t="n">
        <v>453.36556822</v>
      </c>
      <c r="V70" s="20" t="n">
        <v>11.26934189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884</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479.47044949</v>
      </c>
      <c r="F7" s="20" t="n">
        <v>10.93045484</v>
      </c>
      <c r="G7" s="18" t="n">
        <v>489.35645365</v>
      </c>
      <c r="H7" s="20" t="n">
        <v>7.25210736</v>
      </c>
      <c r="I7" s="18" t="n">
        <v>533.2322425900001</v>
      </c>
      <c r="J7" s="20" t="n">
        <v>3.56320327</v>
      </c>
      <c r="K7" s="18" t="n">
        <v>505.67759241</v>
      </c>
      <c r="L7" s="20" t="n">
        <v>2.0510496</v>
      </c>
      <c r="M7" s="18" t="s">
        <v>481</v>
      </c>
      <c r="N7" s="20" t="s">
        <v>481</v>
      </c>
      <c r="O7" s="18" t="s">
        <v>481</v>
      </c>
      <c r="P7" s="20" t="s">
        <v>481</v>
      </c>
      <c r="Q7" s="18" t="s">
        <v>481</v>
      </c>
      <c r="R7" s="20" t="s">
        <v>481</v>
      </c>
      <c r="S7" s="18" t="s">
        <v>481</v>
      </c>
      <c r="T7" s="20" t="s">
        <v>481</v>
      </c>
      <c r="U7" s="18" t="n">
        <v>450.60263309</v>
      </c>
      <c r="V7" s="20" t="n">
        <v>6.01742351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518.6852372</v>
      </c>
      <c r="F9" s="20" t="n">
        <v>12.5904948</v>
      </c>
      <c r="G9" s="18" t="n">
        <v>531.44439032</v>
      </c>
      <c r="H9" s="20" t="n">
        <v>8.31605059</v>
      </c>
      <c r="I9" s="18" t="n">
        <v>570.07466718</v>
      </c>
      <c r="J9" s="20" t="n">
        <v>5.0600806</v>
      </c>
      <c r="K9" s="18" t="n">
        <v>552.5616790300001</v>
      </c>
      <c r="L9" s="20" t="n">
        <v>3.02224616</v>
      </c>
      <c r="M9" s="18" t="s">
        <v>481</v>
      </c>
      <c r="N9" s="20" t="s">
        <v>481</v>
      </c>
      <c r="O9" s="18" t="s">
        <v>481</v>
      </c>
      <c r="P9" s="20" t="s">
        <v>481</v>
      </c>
      <c r="Q9" s="18" t="n">
        <v>363.74174124</v>
      </c>
      <c r="R9" s="20" t="n">
        <v>33.3778787</v>
      </c>
      <c r="S9" s="18" t="s">
        <v>481</v>
      </c>
      <c r="T9" s="20" t="s">
        <v>481</v>
      </c>
      <c r="U9" s="18" t="n">
        <v>443.20417326</v>
      </c>
      <c r="V9" s="20" t="n">
        <v>11.58046117</v>
      </c>
    </row>
    <row r="10" spans="1:22">
      <c r="A10" s="15" t="s">
        <v>485</v>
      </c>
      <c r="B10" s="17" t="n">
        <v>13082</v>
      </c>
      <c r="C10" s="18">
        <f>(353.0/B10*100)</f>
        <v/>
      </c>
      <c r="D10" s="19" t="n">
        <v>12729</v>
      </c>
      <c r="E10" s="18" t="n">
        <v>516.70073599</v>
      </c>
      <c r="F10" s="20" t="n">
        <v>10.0234152</v>
      </c>
      <c r="G10" s="18" t="n">
        <v>527.7512602</v>
      </c>
      <c r="H10" s="20" t="n">
        <v>10.60012598</v>
      </c>
      <c r="I10" s="18" t="n">
        <v>550.74922967</v>
      </c>
      <c r="J10" s="20" t="n">
        <v>5.92312006</v>
      </c>
      <c r="K10" s="18" t="n">
        <v>534.76061734</v>
      </c>
      <c r="L10" s="20" t="n">
        <v>4.72630636</v>
      </c>
      <c r="M10" s="18" t="s">
        <v>481</v>
      </c>
      <c r="N10" s="20" t="s">
        <v>481</v>
      </c>
      <c r="O10" s="18" t="s">
        <v>481</v>
      </c>
      <c r="P10" s="20" t="s">
        <v>481</v>
      </c>
      <c r="Q10" s="18" t="s">
        <v>481</v>
      </c>
      <c r="R10" s="20" t="s">
        <v>481</v>
      </c>
      <c r="S10" s="18" t="s">
        <v>481</v>
      </c>
      <c r="T10" s="20" t="s">
        <v>481</v>
      </c>
      <c r="U10" s="18" t="n">
        <v>454.93851973</v>
      </c>
      <c r="V10" s="20" t="n">
        <v>13.90825739</v>
      </c>
    </row>
    <row r="11" spans="1:22">
      <c r="A11" s="15" t="s">
        <v>486</v>
      </c>
      <c r="B11" s="17" t="n">
        <v>7053</v>
      </c>
      <c r="C11" s="18">
        <f>(242.0/B11*100)</f>
        <v/>
      </c>
      <c r="D11" s="19" t="n">
        <v>6811</v>
      </c>
      <c r="E11" s="18" t="n">
        <v>380.0585466</v>
      </c>
      <c r="F11" s="20" t="n">
        <v>11.04022553</v>
      </c>
      <c r="G11" s="18" t="n">
        <v>403.41076232</v>
      </c>
      <c r="H11" s="20" t="n">
        <v>7.53875099</v>
      </c>
      <c r="I11" s="18" t="n">
        <v>433.64055546</v>
      </c>
      <c r="J11" s="20" t="n">
        <v>5.10264643</v>
      </c>
      <c r="K11" s="18" t="n">
        <v>449.97045211</v>
      </c>
      <c r="L11" s="20" t="n">
        <v>4.07418852</v>
      </c>
      <c r="M11" s="18" t="s">
        <v>481</v>
      </c>
      <c r="N11" s="20" t="s">
        <v>481</v>
      </c>
      <c r="O11" s="18" t="s">
        <v>481</v>
      </c>
      <c r="P11" s="20" t="s">
        <v>481</v>
      </c>
      <c r="Q11" s="18" t="s">
        <v>481</v>
      </c>
      <c r="R11" s="20" t="s">
        <v>481</v>
      </c>
      <c r="S11" s="18" t="s">
        <v>481</v>
      </c>
      <c r="T11" s="20" t="s">
        <v>481</v>
      </c>
      <c r="U11" s="18" t="n">
        <v>394.06937814</v>
      </c>
      <c r="V11" s="20" t="n">
        <v>8.36134008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454.58721188</v>
      </c>
      <c r="F23" s="20" t="n">
        <v>9.106295530000001</v>
      </c>
      <c r="G23" s="18" t="n">
        <v>468.88336438</v>
      </c>
      <c r="H23" s="20" t="n">
        <v>6.2148283</v>
      </c>
      <c r="I23" s="18" t="n">
        <v>495.90905452</v>
      </c>
      <c r="J23" s="20" t="n">
        <v>3.42204982</v>
      </c>
      <c r="K23" s="18" t="n">
        <v>488.98857575</v>
      </c>
      <c r="L23" s="20" t="n">
        <v>3.38296224</v>
      </c>
      <c r="M23" s="18" t="s">
        <v>481</v>
      </c>
      <c r="N23" s="20" t="s">
        <v>481</v>
      </c>
      <c r="O23" s="18" t="s">
        <v>481</v>
      </c>
      <c r="P23" s="20" t="s">
        <v>481</v>
      </c>
      <c r="Q23" s="18" t="s">
        <v>481</v>
      </c>
      <c r="R23" s="20" t="s">
        <v>481</v>
      </c>
      <c r="S23" s="18" t="s">
        <v>481</v>
      </c>
      <c r="T23" s="20" t="s">
        <v>481</v>
      </c>
      <c r="U23" s="18" t="n">
        <v>423.30758623</v>
      </c>
      <c r="V23" s="20" t="n">
        <v>9.76613577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414.76090979</v>
      </c>
      <c r="F29" s="20" t="n">
        <v>19.57563748</v>
      </c>
      <c r="G29" s="18" t="n">
        <v>452.8876567</v>
      </c>
      <c r="H29" s="20" t="n">
        <v>10.91239376</v>
      </c>
      <c r="I29" s="18" t="n">
        <v>519.59497287</v>
      </c>
      <c r="J29" s="20" t="n">
        <v>6.34932602</v>
      </c>
      <c r="K29" s="18" t="n">
        <v>524.38426402</v>
      </c>
      <c r="L29" s="20" t="n">
        <v>3.22668204</v>
      </c>
      <c r="M29" s="18" t="s">
        <v>481</v>
      </c>
      <c r="N29" s="20" t="s">
        <v>481</v>
      </c>
      <c r="O29" s="18" t="s">
        <v>481</v>
      </c>
      <c r="P29" s="20" t="s">
        <v>481</v>
      </c>
      <c r="Q29" s="18" t="n">
        <v>312.41250141</v>
      </c>
      <c r="R29" s="20" t="n">
        <v>62.61666854</v>
      </c>
      <c r="S29" s="18" t="s">
        <v>481</v>
      </c>
      <c r="T29" s="20" t="s">
        <v>481</v>
      </c>
      <c r="U29" s="18" t="n">
        <v>391.23821654</v>
      </c>
      <c r="V29" s="20" t="n">
        <v>11.89218864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445.43537382</v>
      </c>
      <c r="F32" s="20" t="n">
        <v>10.68665259</v>
      </c>
      <c r="G32" s="18" t="n">
        <v>470.94606967</v>
      </c>
      <c r="H32" s="20" t="n">
        <v>6.56589566</v>
      </c>
      <c r="I32" s="18" t="n">
        <v>494.32090773</v>
      </c>
      <c r="J32" s="20" t="n">
        <v>3.8033119</v>
      </c>
      <c r="K32" s="18" t="n">
        <v>490.68091652</v>
      </c>
      <c r="L32" s="20" t="n">
        <v>3.314574</v>
      </c>
      <c r="M32" s="18" t="s">
        <v>481</v>
      </c>
      <c r="N32" s="20" t="s">
        <v>481</v>
      </c>
      <c r="O32" s="18" t="s">
        <v>481</v>
      </c>
      <c r="P32" s="20" t="s">
        <v>481</v>
      </c>
      <c r="Q32" s="18" t="s">
        <v>481</v>
      </c>
      <c r="R32" s="20" t="s">
        <v>481</v>
      </c>
      <c r="S32" s="18" t="s">
        <v>481</v>
      </c>
      <c r="T32" s="20" t="s">
        <v>481</v>
      </c>
      <c r="U32" s="18" t="n">
        <v>354.95439579</v>
      </c>
      <c r="V32" s="20" t="n">
        <v>15.99231675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396.74194352</v>
      </c>
      <c r="F34" s="20" t="n">
        <v>9.430637900000001</v>
      </c>
      <c r="G34" s="18" t="n">
        <v>396.69133323</v>
      </c>
      <c r="H34" s="20" t="n">
        <v>10.42015821</v>
      </c>
      <c r="I34" s="18" t="n">
        <v>458.23953888</v>
      </c>
      <c r="J34" s="20" t="n">
        <v>5.08480187</v>
      </c>
      <c r="K34" s="18" t="n">
        <v>466.729227</v>
      </c>
      <c r="L34" s="20" t="n">
        <v>4.42056509</v>
      </c>
      <c r="M34" s="18" t="s">
        <v>481</v>
      </c>
      <c r="N34" s="20" t="s">
        <v>481</v>
      </c>
      <c r="O34" s="18" t="s">
        <v>481</v>
      </c>
      <c r="P34" s="20" t="s">
        <v>481</v>
      </c>
      <c r="Q34" s="18" t="n">
        <v>425.79595373</v>
      </c>
      <c r="R34" s="20" t="n">
        <v>68.66277131</v>
      </c>
      <c r="S34" s="18" t="s">
        <v>481</v>
      </c>
      <c r="T34" s="20" t="s">
        <v>481</v>
      </c>
      <c r="U34" s="18" t="n">
        <v>346.72293286</v>
      </c>
      <c r="V34" s="20" t="n">
        <v>12.05511183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431.62686039</v>
      </c>
      <c r="F36" s="20" t="n">
        <v>12.63279961</v>
      </c>
      <c r="G36" s="18" t="n">
        <v>449.99712776</v>
      </c>
      <c r="H36" s="20" t="n">
        <v>8.21935021</v>
      </c>
      <c r="I36" s="18" t="n">
        <v>485.95316177</v>
      </c>
      <c r="J36" s="20" t="n">
        <v>4.07230938</v>
      </c>
      <c r="K36" s="18" t="n">
        <v>473.32728628</v>
      </c>
      <c r="L36" s="20" t="n">
        <v>3.545552</v>
      </c>
      <c r="M36" s="18" t="s">
        <v>481</v>
      </c>
      <c r="N36" s="20" t="s">
        <v>481</v>
      </c>
      <c r="O36" s="18" t="s">
        <v>481</v>
      </c>
      <c r="P36" s="20" t="s">
        <v>481</v>
      </c>
      <c r="Q36" s="18" t="s">
        <v>481</v>
      </c>
      <c r="R36" s="20" t="s">
        <v>481</v>
      </c>
      <c r="S36" s="18" t="s">
        <v>481</v>
      </c>
      <c r="T36" s="20" t="s">
        <v>481</v>
      </c>
      <c r="U36" s="18" t="n">
        <v>385.08660298</v>
      </c>
      <c r="V36" s="20" t="n">
        <v>10.03087732</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457.5720069</v>
      </c>
      <c r="F41" s="20" t="n">
        <v>11.00069862</v>
      </c>
      <c r="G41" s="18" t="n">
        <v>474.15094064</v>
      </c>
      <c r="H41" s="20" t="n">
        <v>11.59673947</v>
      </c>
      <c r="I41" s="18" t="n">
        <v>500.40274501</v>
      </c>
      <c r="J41" s="20" t="n">
        <v>4.61166704</v>
      </c>
      <c r="K41" s="18" t="n">
        <v>494.66503938</v>
      </c>
      <c r="L41" s="20" t="n">
        <v>3.45048461</v>
      </c>
      <c r="M41" s="18" t="s">
        <v>481</v>
      </c>
      <c r="N41" s="20" t="s">
        <v>481</v>
      </c>
      <c r="O41" s="18" t="s">
        <v>481</v>
      </c>
      <c r="P41" s="20" t="s">
        <v>481</v>
      </c>
      <c r="Q41" s="18" t="n">
        <v>394.70031876</v>
      </c>
      <c r="R41" s="20" t="n">
        <v>62.09586627</v>
      </c>
      <c r="S41" s="18" t="s">
        <v>481</v>
      </c>
      <c r="T41" s="20" t="s">
        <v>481</v>
      </c>
      <c r="U41" s="18" t="n">
        <v>384.04022091</v>
      </c>
      <c r="V41" s="20" t="n">
        <v>12.91678495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362.64323511</v>
      </c>
      <c r="F46" s="20" t="n">
        <v>7.12866667</v>
      </c>
      <c r="G46" s="18" t="n">
        <v>386.97495847</v>
      </c>
      <c r="H46" s="20" t="n">
        <v>7.51062879</v>
      </c>
      <c r="I46" s="18" t="n">
        <v>417.10053452</v>
      </c>
      <c r="J46" s="20" t="n">
        <v>6.1368237</v>
      </c>
      <c r="K46" s="18" t="n">
        <v>425.23417113</v>
      </c>
      <c r="L46" s="20" t="n">
        <v>5.19698097</v>
      </c>
      <c r="M46" s="18" t="s">
        <v>481</v>
      </c>
      <c r="N46" s="20" t="s">
        <v>481</v>
      </c>
      <c r="O46" s="18" t="s">
        <v>481</v>
      </c>
      <c r="P46" s="20" t="s">
        <v>481</v>
      </c>
      <c r="Q46" s="18" t="s">
        <v>481</v>
      </c>
      <c r="R46" s="20" t="s">
        <v>481</v>
      </c>
      <c r="S46" s="18" t="s">
        <v>481</v>
      </c>
      <c r="T46" s="20" t="s">
        <v>481</v>
      </c>
      <c r="U46" s="18" t="n">
        <v>370.1341021</v>
      </c>
      <c r="V46" s="20" t="n">
        <v>4.40372147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572.53575466</v>
      </c>
      <c r="F48" s="20" t="n">
        <v>13.59389893</v>
      </c>
      <c r="G48" s="18" t="n">
        <v>568.15315258</v>
      </c>
      <c r="H48" s="20" t="n">
        <v>8.06276068</v>
      </c>
      <c r="I48" s="18" t="n">
        <v>566.90244576</v>
      </c>
      <c r="J48" s="20" t="n">
        <v>6.26573054</v>
      </c>
      <c r="K48" s="18" t="n">
        <v>566.84773862</v>
      </c>
      <c r="L48" s="20" t="n">
        <v>6.69080053</v>
      </c>
      <c r="M48" s="18" t="s">
        <v>481</v>
      </c>
      <c r="N48" s="20" t="s">
        <v>481</v>
      </c>
      <c r="O48" s="18" t="s">
        <v>481</v>
      </c>
      <c r="P48" s="20" t="s">
        <v>481</v>
      </c>
      <c r="Q48" s="18" t="s">
        <v>481</v>
      </c>
      <c r="R48" s="20" t="s">
        <v>481</v>
      </c>
      <c r="S48" s="18" t="s">
        <v>481</v>
      </c>
      <c r="T48" s="20" t="s">
        <v>481</v>
      </c>
      <c r="U48" s="18" t="n">
        <v>482.1186021</v>
      </c>
      <c r="V48" s="20" t="n">
        <v>38.98117339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399.92059375</v>
      </c>
      <c r="F61" s="20" t="n">
        <v>7.54791211</v>
      </c>
      <c r="G61" s="18" t="n">
        <v>416.84203183</v>
      </c>
      <c r="H61" s="20" t="n">
        <v>7.11075579</v>
      </c>
      <c r="I61" s="18" t="n">
        <v>460.93383305</v>
      </c>
      <c r="J61" s="20" t="n">
        <v>3.98211761</v>
      </c>
      <c r="K61" s="18" t="n">
        <v>465.27587616</v>
      </c>
      <c r="L61" s="20" t="n">
        <v>3.11695267</v>
      </c>
      <c r="M61" s="18" t="s">
        <v>481</v>
      </c>
      <c r="N61" s="20" t="s">
        <v>481</v>
      </c>
      <c r="O61" s="18" t="s">
        <v>481</v>
      </c>
      <c r="P61" s="20" t="s">
        <v>481</v>
      </c>
      <c r="Q61" s="18" t="s">
        <v>481</v>
      </c>
      <c r="R61" s="20" t="s">
        <v>481</v>
      </c>
      <c r="S61" s="18" t="s">
        <v>481</v>
      </c>
      <c r="T61" s="20" t="s">
        <v>481</v>
      </c>
      <c r="U61" s="18" t="n">
        <v>352.52014019</v>
      </c>
      <c r="V61" s="20" t="n">
        <v>13.03863151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354.72786258</v>
      </c>
      <c r="F67" s="20" t="n">
        <v>7.15080686</v>
      </c>
      <c r="G67" s="18" t="n">
        <v>403.63279606</v>
      </c>
      <c r="H67" s="20" t="n">
        <v>5.19375328</v>
      </c>
      <c r="I67" s="18" t="n">
        <v>427.90790527</v>
      </c>
      <c r="J67" s="20" t="n">
        <v>3.86054205</v>
      </c>
      <c r="K67" s="18" t="n">
        <v>450.9243124</v>
      </c>
      <c r="L67" s="20" t="n">
        <v>4.50147235</v>
      </c>
      <c r="M67" s="18" t="s">
        <v>481</v>
      </c>
      <c r="N67" s="20" t="s">
        <v>481</v>
      </c>
      <c r="O67" s="18" t="s">
        <v>481</v>
      </c>
      <c r="P67" s="20" t="s">
        <v>481</v>
      </c>
      <c r="Q67" s="18" t="s">
        <v>481</v>
      </c>
      <c r="R67" s="20" t="s">
        <v>481</v>
      </c>
      <c r="S67" s="18" t="s">
        <v>481</v>
      </c>
      <c r="T67" s="20" t="s">
        <v>481</v>
      </c>
      <c r="U67" s="18" t="n">
        <v>337.17393534</v>
      </c>
      <c r="V67" s="20" t="n">
        <v>9.66885768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500.61564544</v>
      </c>
      <c r="F70" s="20" t="n">
        <v>6.94542498</v>
      </c>
      <c r="G70" s="18" t="n">
        <v>516.9325353200001</v>
      </c>
      <c r="H70" s="20" t="n">
        <v>5.29877987</v>
      </c>
      <c r="I70" s="18" t="n">
        <v>516.7632185799999</v>
      </c>
      <c r="J70" s="20" t="n">
        <v>3.62081212</v>
      </c>
      <c r="K70" s="18" t="n">
        <v>520.6755289</v>
      </c>
      <c r="L70" s="20" t="n">
        <v>4.1034763</v>
      </c>
      <c r="M70" s="18" t="s">
        <v>481</v>
      </c>
      <c r="N70" s="20" t="s">
        <v>481</v>
      </c>
      <c r="O70" s="18" t="s">
        <v>481</v>
      </c>
      <c r="P70" s="20" t="s">
        <v>481</v>
      </c>
      <c r="Q70" s="18" t="s">
        <v>481</v>
      </c>
      <c r="R70" s="20" t="s">
        <v>481</v>
      </c>
      <c r="S70" s="18" t="s">
        <v>481</v>
      </c>
      <c r="T70" s="20" t="s">
        <v>481</v>
      </c>
      <c r="U70" s="18" t="n">
        <v>459.40694438</v>
      </c>
      <c r="V70" s="20" t="n">
        <v>10.23832693</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885</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531.9303528200001</v>
      </c>
      <c r="F7" s="20" t="n">
        <v>6.53668369</v>
      </c>
      <c r="G7" s="18" t="n">
        <v>550.6049835</v>
      </c>
      <c r="H7" s="20" t="n">
        <v>4.14945713</v>
      </c>
      <c r="I7" s="18" t="n">
        <v>525.23598399</v>
      </c>
      <c r="J7" s="20" t="n">
        <v>2.60232691</v>
      </c>
      <c r="K7" s="18" t="n">
        <v>485.0169145</v>
      </c>
      <c r="L7" s="20" t="n">
        <v>2.33315228</v>
      </c>
      <c r="M7" s="18" t="s">
        <v>481</v>
      </c>
      <c r="N7" s="20" t="s">
        <v>481</v>
      </c>
      <c r="O7" s="18" t="s">
        <v>481</v>
      </c>
      <c r="P7" s="20" t="s">
        <v>481</v>
      </c>
      <c r="Q7" s="18" t="s">
        <v>481</v>
      </c>
      <c r="R7" s="20" t="s">
        <v>481</v>
      </c>
      <c r="S7" s="18" t="s">
        <v>481</v>
      </c>
      <c r="T7" s="20" t="s">
        <v>481</v>
      </c>
      <c r="U7" s="18" t="n">
        <v>448.98840411</v>
      </c>
      <c r="V7" s="20" t="n">
        <v>6.05342863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547.93936314</v>
      </c>
      <c r="F9" s="20" t="n">
        <v>8.782662200000001</v>
      </c>
      <c r="G9" s="18" t="n">
        <v>555.94033441</v>
      </c>
      <c r="H9" s="20" t="n">
        <v>7.02138061</v>
      </c>
      <c r="I9" s="18" t="n">
        <v>566.96134636</v>
      </c>
      <c r="J9" s="20" t="n">
        <v>4.10180115</v>
      </c>
      <c r="K9" s="18" t="n">
        <v>546.95665287</v>
      </c>
      <c r="L9" s="20" t="n">
        <v>3.34071883</v>
      </c>
      <c r="M9" s="18" t="s">
        <v>481</v>
      </c>
      <c r="N9" s="20" t="s">
        <v>481</v>
      </c>
      <c r="O9" s="18" t="s">
        <v>481</v>
      </c>
      <c r="P9" s="20" t="s">
        <v>481</v>
      </c>
      <c r="Q9" s="18" t="n">
        <v>363.74174124</v>
      </c>
      <c r="R9" s="20" t="n">
        <v>33.3778787</v>
      </c>
      <c r="S9" s="18" t="s">
        <v>481</v>
      </c>
      <c r="T9" s="20" t="s">
        <v>481</v>
      </c>
      <c r="U9" s="18" t="n">
        <v>449.30067158</v>
      </c>
      <c r="V9" s="20" t="n">
        <v>11.1861641</v>
      </c>
    </row>
    <row r="10" spans="1:22">
      <c r="A10" s="15" t="s">
        <v>485</v>
      </c>
      <c r="B10" s="17" t="n">
        <v>13082</v>
      </c>
      <c r="C10" s="18">
        <f>(353.0/B10*100)</f>
        <v/>
      </c>
      <c r="D10" s="19" t="n">
        <v>12729</v>
      </c>
      <c r="E10" s="18" t="n">
        <v>566.89003255</v>
      </c>
      <c r="F10" s="20" t="n">
        <v>8.41633444</v>
      </c>
      <c r="G10" s="18" t="n">
        <v>550.64751126</v>
      </c>
      <c r="H10" s="20" t="n">
        <v>7.89884263</v>
      </c>
      <c r="I10" s="18" t="n">
        <v>545.40466656</v>
      </c>
      <c r="J10" s="20" t="n">
        <v>5.36210204</v>
      </c>
      <c r="K10" s="18" t="n">
        <v>522.8662451</v>
      </c>
      <c r="L10" s="20" t="n">
        <v>5.1979074</v>
      </c>
      <c r="M10" s="18" t="s">
        <v>481</v>
      </c>
      <c r="N10" s="20" t="s">
        <v>481</v>
      </c>
      <c r="O10" s="18" t="s">
        <v>481</v>
      </c>
      <c r="P10" s="20" t="s">
        <v>481</v>
      </c>
      <c r="Q10" s="18" t="s">
        <v>481</v>
      </c>
      <c r="R10" s="20" t="s">
        <v>481</v>
      </c>
      <c r="S10" s="18" t="s">
        <v>481</v>
      </c>
      <c r="T10" s="20" t="s">
        <v>481</v>
      </c>
      <c r="U10" s="18" t="n">
        <v>450.77905412</v>
      </c>
      <c r="V10" s="20" t="n">
        <v>13.83537181</v>
      </c>
    </row>
    <row r="11" spans="1:22">
      <c r="A11" s="15" t="s">
        <v>486</v>
      </c>
      <c r="B11" s="17" t="n">
        <v>7053</v>
      </c>
      <c r="C11" s="18">
        <f>(242.0/B11*100)</f>
        <v/>
      </c>
      <c r="D11" s="19" t="n">
        <v>6811</v>
      </c>
      <c r="E11" s="18" t="n">
        <v>444.77999149</v>
      </c>
      <c r="F11" s="20" t="n">
        <v>8.324214509999999</v>
      </c>
      <c r="G11" s="18" t="n">
        <v>443.53068144</v>
      </c>
      <c r="H11" s="20" t="n">
        <v>6.35163596</v>
      </c>
      <c r="I11" s="18" t="n">
        <v>444.99774737</v>
      </c>
      <c r="J11" s="20" t="n">
        <v>4.01070885</v>
      </c>
      <c r="K11" s="18" t="n">
        <v>427.78426777</v>
      </c>
      <c r="L11" s="20" t="n">
        <v>4.90699039</v>
      </c>
      <c r="M11" s="18" t="s">
        <v>481</v>
      </c>
      <c r="N11" s="20" t="s">
        <v>481</v>
      </c>
      <c r="O11" s="18" t="s">
        <v>481</v>
      </c>
      <c r="P11" s="20" t="s">
        <v>481</v>
      </c>
      <c r="Q11" s="18" t="s">
        <v>481</v>
      </c>
      <c r="R11" s="20" t="s">
        <v>481</v>
      </c>
      <c r="S11" s="18" t="s">
        <v>481</v>
      </c>
      <c r="T11" s="20" t="s">
        <v>481</v>
      </c>
      <c r="U11" s="18" t="n">
        <v>390.36860058</v>
      </c>
      <c r="V11" s="20" t="n">
        <v>8.3535849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489.48459707</v>
      </c>
      <c r="F23" s="20" t="n">
        <v>6.63096672</v>
      </c>
      <c r="G23" s="18" t="n">
        <v>493.4200707</v>
      </c>
      <c r="H23" s="20" t="n">
        <v>4.7092822</v>
      </c>
      <c r="I23" s="18" t="n">
        <v>498.03527941</v>
      </c>
      <c r="J23" s="20" t="n">
        <v>3.31575632</v>
      </c>
      <c r="K23" s="18" t="n">
        <v>471.41723471</v>
      </c>
      <c r="L23" s="20" t="n">
        <v>4.32841678</v>
      </c>
      <c r="M23" s="18" t="s">
        <v>481</v>
      </c>
      <c r="N23" s="20" t="s">
        <v>481</v>
      </c>
      <c r="O23" s="18" t="s">
        <v>481</v>
      </c>
      <c r="P23" s="20" t="s">
        <v>481</v>
      </c>
      <c r="Q23" s="18" t="s">
        <v>481</v>
      </c>
      <c r="R23" s="20" t="s">
        <v>481</v>
      </c>
      <c r="S23" s="18" t="s">
        <v>481</v>
      </c>
      <c r="T23" s="20" t="s">
        <v>481</v>
      </c>
      <c r="U23" s="18" t="n">
        <v>421.50947751</v>
      </c>
      <c r="V23" s="20" t="n">
        <v>10.18310742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501.98807117</v>
      </c>
      <c r="F29" s="20" t="n">
        <v>16.49333472</v>
      </c>
      <c r="G29" s="18" t="n">
        <v>521.82413587</v>
      </c>
      <c r="H29" s="20" t="n">
        <v>7.89847182</v>
      </c>
      <c r="I29" s="18" t="n">
        <v>532.29033913</v>
      </c>
      <c r="J29" s="20" t="n">
        <v>4.47759138</v>
      </c>
      <c r="K29" s="18" t="n">
        <v>513.585296</v>
      </c>
      <c r="L29" s="20" t="n">
        <v>3.51646809</v>
      </c>
      <c r="M29" s="18" t="s">
        <v>481</v>
      </c>
      <c r="N29" s="20" t="s">
        <v>481</v>
      </c>
      <c r="O29" s="18" t="s">
        <v>481</v>
      </c>
      <c r="P29" s="20" t="s">
        <v>481</v>
      </c>
      <c r="Q29" s="18" t="n">
        <v>312.41250141</v>
      </c>
      <c r="R29" s="20" t="n">
        <v>62.61666854</v>
      </c>
      <c r="S29" s="18" t="s">
        <v>481</v>
      </c>
      <c r="T29" s="20" t="s">
        <v>481</v>
      </c>
      <c r="U29" s="18" t="n">
        <v>409.15601694</v>
      </c>
      <c r="V29" s="20" t="n">
        <v>11.12180086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479.93352394</v>
      </c>
      <c r="F32" s="20" t="n">
        <v>7.4023043</v>
      </c>
      <c r="G32" s="18" t="n">
        <v>495.2301332</v>
      </c>
      <c r="H32" s="20" t="n">
        <v>5.36557075</v>
      </c>
      <c r="I32" s="18" t="n">
        <v>491.23708146</v>
      </c>
      <c r="J32" s="20" t="n">
        <v>3.42720088</v>
      </c>
      <c r="K32" s="18" t="n">
        <v>482.69042512</v>
      </c>
      <c r="L32" s="20" t="n">
        <v>3.98389057</v>
      </c>
      <c r="M32" s="18" t="s">
        <v>481</v>
      </c>
      <c r="N32" s="20" t="s">
        <v>481</v>
      </c>
      <c r="O32" s="18" t="s">
        <v>481</v>
      </c>
      <c r="P32" s="20" t="s">
        <v>481</v>
      </c>
      <c r="Q32" s="18" t="s">
        <v>481</v>
      </c>
      <c r="R32" s="20" t="s">
        <v>481</v>
      </c>
      <c r="S32" s="18" t="s">
        <v>481</v>
      </c>
      <c r="T32" s="20" t="s">
        <v>481</v>
      </c>
      <c r="U32" s="18" t="n">
        <v>365.97426396</v>
      </c>
      <c r="V32" s="20" t="n">
        <v>13.7480019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420.94189344</v>
      </c>
      <c r="F34" s="20" t="n">
        <v>10.43970264</v>
      </c>
      <c r="G34" s="18" t="n">
        <v>432.68194932</v>
      </c>
      <c r="H34" s="20" t="n">
        <v>8.262331379999999</v>
      </c>
      <c r="I34" s="18" t="n">
        <v>457.40390753</v>
      </c>
      <c r="J34" s="20" t="n">
        <v>4.89801644</v>
      </c>
      <c r="K34" s="18" t="n">
        <v>461.51550046</v>
      </c>
      <c r="L34" s="20" t="n">
        <v>4.42151749</v>
      </c>
      <c r="M34" s="18" t="s">
        <v>481</v>
      </c>
      <c r="N34" s="20" t="s">
        <v>481</v>
      </c>
      <c r="O34" s="18" t="s">
        <v>481</v>
      </c>
      <c r="P34" s="20" t="s">
        <v>481</v>
      </c>
      <c r="Q34" s="18" t="n">
        <v>425.79595373</v>
      </c>
      <c r="R34" s="20" t="n">
        <v>68.66277131</v>
      </c>
      <c r="S34" s="18" t="s">
        <v>481</v>
      </c>
      <c r="T34" s="20" t="s">
        <v>481</v>
      </c>
      <c r="U34" s="18" t="n">
        <v>351.61538651</v>
      </c>
      <c r="V34" s="20" t="n">
        <v>10.93630981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477.71896432</v>
      </c>
      <c r="F36" s="20" t="n">
        <v>8.29071076</v>
      </c>
      <c r="G36" s="18" t="n">
        <v>495.34985017</v>
      </c>
      <c r="H36" s="20" t="n">
        <v>6.25813944</v>
      </c>
      <c r="I36" s="18" t="n">
        <v>486.43621798</v>
      </c>
      <c r="J36" s="20" t="n">
        <v>3.43942554</v>
      </c>
      <c r="K36" s="18" t="n">
        <v>462.21558234</v>
      </c>
      <c r="L36" s="20" t="n">
        <v>3.74762665</v>
      </c>
      <c r="M36" s="18" t="s">
        <v>481</v>
      </c>
      <c r="N36" s="20" t="s">
        <v>481</v>
      </c>
      <c r="O36" s="18" t="s">
        <v>481</v>
      </c>
      <c r="P36" s="20" t="s">
        <v>481</v>
      </c>
      <c r="Q36" s="18" t="s">
        <v>481</v>
      </c>
      <c r="R36" s="20" t="s">
        <v>481</v>
      </c>
      <c r="S36" s="18" t="s">
        <v>481</v>
      </c>
      <c r="T36" s="20" t="s">
        <v>481</v>
      </c>
      <c r="U36" s="18" t="n">
        <v>389.48535954</v>
      </c>
      <c r="V36" s="20" t="n">
        <v>10.07248327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504.57692557</v>
      </c>
      <c r="F41" s="20" t="n">
        <v>9.109459879999999</v>
      </c>
      <c r="G41" s="18" t="n">
        <v>506.03675797</v>
      </c>
      <c r="H41" s="20" t="n">
        <v>6.8067397</v>
      </c>
      <c r="I41" s="18" t="n">
        <v>503.28920635</v>
      </c>
      <c r="J41" s="20" t="n">
        <v>4.3602479</v>
      </c>
      <c r="K41" s="18" t="n">
        <v>480.91352434</v>
      </c>
      <c r="L41" s="20" t="n">
        <v>3.75568048</v>
      </c>
      <c r="M41" s="18" t="s">
        <v>481</v>
      </c>
      <c r="N41" s="20" t="s">
        <v>481</v>
      </c>
      <c r="O41" s="18" t="s">
        <v>481</v>
      </c>
      <c r="P41" s="20" t="s">
        <v>481</v>
      </c>
      <c r="Q41" s="18" t="n">
        <v>394.70031876</v>
      </c>
      <c r="R41" s="20" t="n">
        <v>62.09586627</v>
      </c>
      <c r="S41" s="18" t="s">
        <v>481</v>
      </c>
      <c r="T41" s="20" t="s">
        <v>481</v>
      </c>
      <c r="U41" s="18" t="n">
        <v>387.57211551</v>
      </c>
      <c r="V41" s="20" t="n">
        <v>13.22101483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404.30944523</v>
      </c>
      <c r="F46" s="20" t="n">
        <v>6.76076789</v>
      </c>
      <c r="G46" s="18" t="n">
        <v>409.47390896</v>
      </c>
      <c r="H46" s="20" t="n">
        <v>6.82754694</v>
      </c>
      <c r="I46" s="18" t="n">
        <v>417.92578123</v>
      </c>
      <c r="J46" s="20" t="n">
        <v>6.05306764</v>
      </c>
      <c r="K46" s="18" t="n">
        <v>409.05561029</v>
      </c>
      <c r="L46" s="20" t="n">
        <v>4.6755689</v>
      </c>
      <c r="M46" s="18" t="s">
        <v>481</v>
      </c>
      <c r="N46" s="20" t="s">
        <v>481</v>
      </c>
      <c r="O46" s="18" t="s">
        <v>481</v>
      </c>
      <c r="P46" s="20" t="s">
        <v>481</v>
      </c>
      <c r="Q46" s="18" t="s">
        <v>481</v>
      </c>
      <c r="R46" s="20" t="s">
        <v>481</v>
      </c>
      <c r="S46" s="18" t="s">
        <v>481</v>
      </c>
      <c r="T46" s="20" t="s">
        <v>481</v>
      </c>
      <c r="U46" s="18" t="n">
        <v>369.26539921</v>
      </c>
      <c r="V46" s="20" t="n">
        <v>4.60195623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574.04155515</v>
      </c>
      <c r="F48" s="20" t="n">
        <v>13.85735012</v>
      </c>
      <c r="G48" s="18" t="n">
        <v>559.51327171</v>
      </c>
      <c r="H48" s="20" t="n">
        <v>9.0064875</v>
      </c>
      <c r="I48" s="18" t="n">
        <v>566.65819253</v>
      </c>
      <c r="J48" s="20" t="n">
        <v>5.66971369</v>
      </c>
      <c r="K48" s="18" t="n">
        <v>569.5367775</v>
      </c>
      <c r="L48" s="20" t="n">
        <v>7.23257552</v>
      </c>
      <c r="M48" s="18" t="s">
        <v>481</v>
      </c>
      <c r="N48" s="20" t="s">
        <v>481</v>
      </c>
      <c r="O48" s="18" t="s">
        <v>481</v>
      </c>
      <c r="P48" s="20" t="s">
        <v>481</v>
      </c>
      <c r="Q48" s="18" t="s">
        <v>481</v>
      </c>
      <c r="R48" s="20" t="s">
        <v>481</v>
      </c>
      <c r="S48" s="18" t="s">
        <v>481</v>
      </c>
      <c r="T48" s="20" t="s">
        <v>481</v>
      </c>
      <c r="U48" s="18" t="n">
        <v>506.5424012</v>
      </c>
      <c r="V48" s="20" t="n">
        <v>29.61616864</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448.56548543</v>
      </c>
      <c r="F61" s="20" t="n">
        <v>5.93475801</v>
      </c>
      <c r="G61" s="18" t="n">
        <v>450.10842556</v>
      </c>
      <c r="H61" s="20" t="n">
        <v>5.55312441</v>
      </c>
      <c r="I61" s="18" t="n">
        <v>458.81227568</v>
      </c>
      <c r="J61" s="20" t="n">
        <v>3.85950977</v>
      </c>
      <c r="K61" s="18" t="n">
        <v>452.88147086</v>
      </c>
      <c r="L61" s="20" t="n">
        <v>4.34409161</v>
      </c>
      <c r="M61" s="18" t="s">
        <v>481</v>
      </c>
      <c r="N61" s="20" t="s">
        <v>481</v>
      </c>
      <c r="O61" s="18" t="s">
        <v>481</v>
      </c>
      <c r="P61" s="20" t="s">
        <v>481</v>
      </c>
      <c r="Q61" s="18" t="s">
        <v>481</v>
      </c>
      <c r="R61" s="20" t="s">
        <v>481</v>
      </c>
      <c r="S61" s="18" t="s">
        <v>481</v>
      </c>
      <c r="T61" s="20" t="s">
        <v>481</v>
      </c>
      <c r="U61" s="18" t="n">
        <v>352.27523024</v>
      </c>
      <c r="V61" s="20" t="n">
        <v>12.11302617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383.74630198</v>
      </c>
      <c r="F67" s="20" t="n">
        <v>6.69170674</v>
      </c>
      <c r="G67" s="18" t="n">
        <v>422.31568451</v>
      </c>
      <c r="H67" s="20" t="n">
        <v>5.00681446</v>
      </c>
      <c r="I67" s="18" t="n">
        <v>431.11660416</v>
      </c>
      <c r="J67" s="20" t="n">
        <v>3.51508835</v>
      </c>
      <c r="K67" s="18" t="n">
        <v>432.45271655</v>
      </c>
      <c r="L67" s="20" t="n">
        <v>4.79131392</v>
      </c>
      <c r="M67" s="18" t="s">
        <v>481</v>
      </c>
      <c r="N67" s="20" t="s">
        <v>481</v>
      </c>
      <c r="O67" s="18" t="s">
        <v>481</v>
      </c>
      <c r="P67" s="20" t="s">
        <v>481</v>
      </c>
      <c r="Q67" s="18" t="s">
        <v>481</v>
      </c>
      <c r="R67" s="20" t="s">
        <v>481</v>
      </c>
      <c r="S67" s="18" t="s">
        <v>481</v>
      </c>
      <c r="T67" s="20" t="s">
        <v>481</v>
      </c>
      <c r="U67" s="18" t="n">
        <v>334.8262733</v>
      </c>
      <c r="V67" s="20" t="n">
        <v>8.249609449999999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506.42012414</v>
      </c>
      <c r="F70" s="20" t="n">
        <v>6.7482099</v>
      </c>
      <c r="G70" s="18" t="n">
        <v>528.74457742</v>
      </c>
      <c r="H70" s="20" t="n">
        <v>4.90654813</v>
      </c>
      <c r="I70" s="18" t="n">
        <v>513.09869931</v>
      </c>
      <c r="J70" s="20" t="n">
        <v>3.99523839</v>
      </c>
      <c r="K70" s="18" t="n">
        <v>513.47238997</v>
      </c>
      <c r="L70" s="20" t="n">
        <v>5.37516684</v>
      </c>
      <c r="M70" s="18" t="s">
        <v>481</v>
      </c>
      <c r="N70" s="20" t="s">
        <v>481</v>
      </c>
      <c r="O70" s="18" t="s">
        <v>481</v>
      </c>
      <c r="P70" s="20" t="s">
        <v>481</v>
      </c>
      <c r="Q70" s="18" t="s">
        <v>481</v>
      </c>
      <c r="R70" s="20" t="s">
        <v>481</v>
      </c>
      <c r="S70" s="18" t="s">
        <v>481</v>
      </c>
      <c r="T70" s="20" t="s">
        <v>481</v>
      </c>
      <c r="U70" s="18" t="n">
        <v>454.5388289</v>
      </c>
      <c r="V70" s="20" t="n">
        <v>10.43617912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886</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488.93244754</v>
      </c>
      <c r="F7" s="20" t="n">
        <v>10.96439384</v>
      </c>
      <c r="G7" s="18" t="n">
        <v>528.31446924</v>
      </c>
      <c r="H7" s="20" t="n">
        <v>6.91424394</v>
      </c>
      <c r="I7" s="18" t="n">
        <v>531.68987903</v>
      </c>
      <c r="J7" s="20" t="n">
        <v>3.27715806</v>
      </c>
      <c r="K7" s="18" t="n">
        <v>501.73835283</v>
      </c>
      <c r="L7" s="20" t="n">
        <v>2.0832423</v>
      </c>
      <c r="M7" s="18" t="s">
        <v>481</v>
      </c>
      <c r="N7" s="20" t="s">
        <v>481</v>
      </c>
      <c r="O7" s="18" t="s">
        <v>481</v>
      </c>
      <c r="P7" s="20" t="s">
        <v>481</v>
      </c>
      <c r="Q7" s="18" t="s">
        <v>481</v>
      </c>
      <c r="R7" s="20" t="s">
        <v>481</v>
      </c>
      <c r="S7" s="18" t="s">
        <v>481</v>
      </c>
      <c r="T7" s="20" t="s">
        <v>481</v>
      </c>
      <c r="U7" s="18" t="n">
        <v>448.48100655</v>
      </c>
      <c r="V7" s="20" t="n">
        <v>5.94052956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549.1509463800001</v>
      </c>
      <c r="F9" s="20" t="n">
        <v>9.23082456</v>
      </c>
      <c r="G9" s="18" t="n">
        <v>565.85923765</v>
      </c>
      <c r="H9" s="20" t="n">
        <v>7.64104604</v>
      </c>
      <c r="I9" s="18" t="n">
        <v>573.2512294000001</v>
      </c>
      <c r="J9" s="20" t="n">
        <v>4.20104484</v>
      </c>
      <c r="K9" s="18" t="n">
        <v>540.72424491</v>
      </c>
      <c r="L9" s="20" t="n">
        <v>3.58009084</v>
      </c>
      <c r="M9" s="18" t="s">
        <v>481</v>
      </c>
      <c r="N9" s="20" t="s">
        <v>481</v>
      </c>
      <c r="O9" s="18" t="s">
        <v>481</v>
      </c>
      <c r="P9" s="20" t="s">
        <v>481</v>
      </c>
      <c r="Q9" s="18" t="n">
        <v>363.74174124</v>
      </c>
      <c r="R9" s="20" t="n">
        <v>33.3778787</v>
      </c>
      <c r="S9" s="18" t="s">
        <v>481</v>
      </c>
      <c r="T9" s="20" t="s">
        <v>481</v>
      </c>
      <c r="U9" s="18" t="n">
        <v>442.11140714</v>
      </c>
      <c r="V9" s="20" t="n">
        <v>11.07456533</v>
      </c>
    </row>
    <row r="10" spans="1:22">
      <c r="A10" s="15" t="s">
        <v>485</v>
      </c>
      <c r="B10" s="17" t="n">
        <v>13082</v>
      </c>
      <c r="C10" s="18">
        <f>(353.0/B10*100)</f>
        <v/>
      </c>
      <c r="D10" s="19" t="n">
        <v>12729</v>
      </c>
      <c r="E10" s="18" t="n">
        <v>537.03293289</v>
      </c>
      <c r="F10" s="20" t="n">
        <v>11.88741317</v>
      </c>
      <c r="G10" s="18" t="n">
        <v>546.62000753</v>
      </c>
      <c r="H10" s="20" t="n">
        <v>8.58350941</v>
      </c>
      <c r="I10" s="18" t="n">
        <v>548.14814155</v>
      </c>
      <c r="J10" s="20" t="n">
        <v>6.09471971</v>
      </c>
      <c r="K10" s="18" t="n">
        <v>530.87678493</v>
      </c>
      <c r="L10" s="20" t="n">
        <v>5.22931273</v>
      </c>
      <c r="M10" s="18" t="s">
        <v>481</v>
      </c>
      <c r="N10" s="20" t="s">
        <v>481</v>
      </c>
      <c r="O10" s="18" t="s">
        <v>481</v>
      </c>
      <c r="P10" s="20" t="s">
        <v>481</v>
      </c>
      <c r="Q10" s="18" t="s">
        <v>481</v>
      </c>
      <c r="R10" s="20" t="s">
        <v>481</v>
      </c>
      <c r="S10" s="18" t="s">
        <v>481</v>
      </c>
      <c r="T10" s="20" t="s">
        <v>481</v>
      </c>
      <c r="U10" s="18" t="n">
        <v>453.10505913</v>
      </c>
      <c r="V10" s="20" t="n">
        <v>13.79295872</v>
      </c>
    </row>
    <row r="11" spans="1:22">
      <c r="A11" s="15" t="s">
        <v>486</v>
      </c>
      <c r="B11" s="17" t="n">
        <v>7053</v>
      </c>
      <c r="C11" s="18">
        <f>(242.0/B11*100)</f>
        <v/>
      </c>
      <c r="D11" s="19" t="n">
        <v>6811</v>
      </c>
      <c r="E11" s="18" t="n">
        <v>404.62965293</v>
      </c>
      <c r="F11" s="20" t="n">
        <v>10.51185835</v>
      </c>
      <c r="G11" s="18" t="n">
        <v>432.02402163</v>
      </c>
      <c r="H11" s="20" t="n">
        <v>6.36092003</v>
      </c>
      <c r="I11" s="18" t="n">
        <v>442.28840432</v>
      </c>
      <c r="J11" s="20" t="n">
        <v>5.17855567</v>
      </c>
      <c r="K11" s="18" t="n">
        <v>442.19261097</v>
      </c>
      <c r="L11" s="20" t="n">
        <v>4.38199529</v>
      </c>
      <c r="M11" s="18" t="s">
        <v>481</v>
      </c>
      <c r="N11" s="20" t="s">
        <v>481</v>
      </c>
      <c r="O11" s="18" t="s">
        <v>481</v>
      </c>
      <c r="P11" s="20" t="s">
        <v>481</v>
      </c>
      <c r="Q11" s="18" t="s">
        <v>481</v>
      </c>
      <c r="R11" s="20" t="s">
        <v>481</v>
      </c>
      <c r="S11" s="18" t="s">
        <v>481</v>
      </c>
      <c r="T11" s="20" t="s">
        <v>481</v>
      </c>
      <c r="U11" s="18" t="n">
        <v>391.50217404</v>
      </c>
      <c r="V11" s="20" t="n">
        <v>8.18138559</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483.16722928</v>
      </c>
      <c r="F23" s="20" t="n">
        <v>8.32387827</v>
      </c>
      <c r="G23" s="18" t="n">
        <v>489.71726422</v>
      </c>
      <c r="H23" s="20" t="n">
        <v>5.2952821</v>
      </c>
      <c r="I23" s="18" t="n">
        <v>497.63558894</v>
      </c>
      <c r="J23" s="20" t="n">
        <v>3.34395395</v>
      </c>
      <c r="K23" s="18" t="n">
        <v>479.33720767</v>
      </c>
      <c r="L23" s="20" t="n">
        <v>3.87038512</v>
      </c>
      <c r="M23" s="18" t="s">
        <v>481</v>
      </c>
      <c r="N23" s="20" t="s">
        <v>481</v>
      </c>
      <c r="O23" s="18" t="s">
        <v>481</v>
      </c>
      <c r="P23" s="20" t="s">
        <v>481</v>
      </c>
      <c r="Q23" s="18" t="s">
        <v>481</v>
      </c>
      <c r="R23" s="20" t="s">
        <v>481</v>
      </c>
      <c r="S23" s="18" t="s">
        <v>481</v>
      </c>
      <c r="T23" s="20" t="s">
        <v>481</v>
      </c>
      <c r="U23" s="18" t="n">
        <v>421.37287592</v>
      </c>
      <c r="V23" s="20" t="n">
        <v>10.2909332</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491.31336392</v>
      </c>
      <c r="F29" s="20" t="n">
        <v>13.71185768</v>
      </c>
      <c r="G29" s="18" t="n">
        <v>530.62237992</v>
      </c>
      <c r="H29" s="20" t="n">
        <v>9.14904598</v>
      </c>
      <c r="I29" s="18" t="n">
        <v>525.84133458</v>
      </c>
      <c r="J29" s="20" t="n">
        <v>5.33440264</v>
      </c>
      <c r="K29" s="18" t="n">
        <v>515.53842629</v>
      </c>
      <c r="L29" s="20" t="n">
        <v>3.40838918</v>
      </c>
      <c r="M29" s="18" t="s">
        <v>481</v>
      </c>
      <c r="N29" s="20" t="s">
        <v>481</v>
      </c>
      <c r="O29" s="18" t="s">
        <v>481</v>
      </c>
      <c r="P29" s="20" t="s">
        <v>481</v>
      </c>
      <c r="Q29" s="18" t="n">
        <v>312.41250141</v>
      </c>
      <c r="R29" s="20" t="n">
        <v>62.61666854</v>
      </c>
      <c r="S29" s="18" t="s">
        <v>481</v>
      </c>
      <c r="T29" s="20" t="s">
        <v>481</v>
      </c>
      <c r="U29" s="18" t="n">
        <v>390.39455915</v>
      </c>
      <c r="V29" s="20" t="n">
        <v>13.29260564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480.05944132</v>
      </c>
      <c r="F32" s="20" t="n">
        <v>7.74352776</v>
      </c>
      <c r="G32" s="18" t="n">
        <v>491.58816801</v>
      </c>
      <c r="H32" s="20" t="n">
        <v>5.58788711</v>
      </c>
      <c r="I32" s="18" t="n">
        <v>494.60492145</v>
      </c>
      <c r="J32" s="20" t="n">
        <v>3.5159595</v>
      </c>
      <c r="K32" s="18" t="n">
        <v>481.41503185</v>
      </c>
      <c r="L32" s="20" t="n">
        <v>3.64637783</v>
      </c>
      <c r="M32" s="18" t="s">
        <v>481</v>
      </c>
      <c r="N32" s="20" t="s">
        <v>481</v>
      </c>
      <c r="O32" s="18" t="s">
        <v>481</v>
      </c>
      <c r="P32" s="20" t="s">
        <v>481</v>
      </c>
      <c r="Q32" s="18" t="s">
        <v>481</v>
      </c>
      <c r="R32" s="20" t="s">
        <v>481</v>
      </c>
      <c r="S32" s="18" t="s">
        <v>481</v>
      </c>
      <c r="T32" s="20" t="s">
        <v>481</v>
      </c>
      <c r="U32" s="18" t="n">
        <v>353.33405327</v>
      </c>
      <c r="V32" s="20" t="n">
        <v>16.62106406</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423.02576786</v>
      </c>
      <c r="F34" s="20" t="n">
        <v>10.50560959</v>
      </c>
      <c r="G34" s="18" t="n">
        <v>447.109426</v>
      </c>
      <c r="H34" s="20" t="n">
        <v>8.37882145</v>
      </c>
      <c r="I34" s="18" t="n">
        <v>460.39302489</v>
      </c>
      <c r="J34" s="20" t="n">
        <v>5.13228742</v>
      </c>
      <c r="K34" s="18" t="n">
        <v>454.43396784</v>
      </c>
      <c r="L34" s="20" t="n">
        <v>4.62490383</v>
      </c>
      <c r="M34" s="18" t="s">
        <v>481</v>
      </c>
      <c r="N34" s="20" t="s">
        <v>481</v>
      </c>
      <c r="O34" s="18" t="s">
        <v>481</v>
      </c>
      <c r="P34" s="20" t="s">
        <v>481</v>
      </c>
      <c r="Q34" s="18" t="n">
        <v>425.79595373</v>
      </c>
      <c r="R34" s="20" t="n">
        <v>68.66277131</v>
      </c>
      <c r="S34" s="18" t="s">
        <v>481</v>
      </c>
      <c r="T34" s="20" t="s">
        <v>481</v>
      </c>
      <c r="U34" s="18" t="n">
        <v>346.41449557</v>
      </c>
      <c r="V34" s="20" t="n">
        <v>11.17318213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460.70393931</v>
      </c>
      <c r="F36" s="20" t="n">
        <v>10.03619466</v>
      </c>
      <c r="G36" s="18" t="n">
        <v>488.21569682</v>
      </c>
      <c r="H36" s="20" t="n">
        <v>5.8128182</v>
      </c>
      <c r="I36" s="18" t="n">
        <v>486.08666917</v>
      </c>
      <c r="J36" s="20" t="n">
        <v>3.92915146</v>
      </c>
      <c r="K36" s="18" t="n">
        <v>467.32531907</v>
      </c>
      <c r="L36" s="20" t="n">
        <v>3.42681101</v>
      </c>
      <c r="M36" s="18" t="s">
        <v>481</v>
      </c>
      <c r="N36" s="20" t="s">
        <v>481</v>
      </c>
      <c r="O36" s="18" t="s">
        <v>481</v>
      </c>
      <c r="P36" s="20" t="s">
        <v>481</v>
      </c>
      <c r="Q36" s="18" t="s">
        <v>481</v>
      </c>
      <c r="R36" s="20" t="s">
        <v>481</v>
      </c>
      <c r="S36" s="18" t="s">
        <v>481</v>
      </c>
      <c r="T36" s="20" t="s">
        <v>481</v>
      </c>
      <c r="U36" s="18" t="n">
        <v>386.67373697</v>
      </c>
      <c r="V36" s="20" t="n">
        <v>9.810521550000001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476.90251937</v>
      </c>
      <c r="F41" s="20" t="n">
        <v>10.15999494</v>
      </c>
      <c r="G41" s="18" t="n">
        <v>496.79629624</v>
      </c>
      <c r="H41" s="20" t="n">
        <v>8.533378300000001</v>
      </c>
      <c r="I41" s="18" t="n">
        <v>504.45406912</v>
      </c>
      <c r="J41" s="20" t="n">
        <v>4.5696322</v>
      </c>
      <c r="K41" s="18" t="n">
        <v>488.17738272</v>
      </c>
      <c r="L41" s="20" t="n">
        <v>3.52751573</v>
      </c>
      <c r="M41" s="18" t="s">
        <v>481</v>
      </c>
      <c r="N41" s="20" t="s">
        <v>481</v>
      </c>
      <c r="O41" s="18" t="s">
        <v>481</v>
      </c>
      <c r="P41" s="20" t="s">
        <v>481</v>
      </c>
      <c r="Q41" s="18" t="n">
        <v>394.70031876</v>
      </c>
      <c r="R41" s="20" t="n">
        <v>62.09586627</v>
      </c>
      <c r="S41" s="18" t="s">
        <v>481</v>
      </c>
      <c r="T41" s="20" t="s">
        <v>481</v>
      </c>
      <c r="U41" s="18" t="n">
        <v>379.08678237</v>
      </c>
      <c r="V41" s="20" t="n">
        <v>13.88313952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379.72955513</v>
      </c>
      <c r="F46" s="20" t="n">
        <v>7.18200038</v>
      </c>
      <c r="G46" s="18" t="n">
        <v>404.16153579</v>
      </c>
      <c r="H46" s="20" t="n">
        <v>7.07317524</v>
      </c>
      <c r="I46" s="18" t="n">
        <v>416.42785477</v>
      </c>
      <c r="J46" s="20" t="n">
        <v>5.76665442</v>
      </c>
      <c r="K46" s="18" t="n">
        <v>418.65862211</v>
      </c>
      <c r="L46" s="20" t="n">
        <v>5.01527938</v>
      </c>
      <c r="M46" s="18" t="s">
        <v>481</v>
      </c>
      <c r="N46" s="20" t="s">
        <v>481</v>
      </c>
      <c r="O46" s="18" t="s">
        <v>481</v>
      </c>
      <c r="P46" s="20" t="s">
        <v>481</v>
      </c>
      <c r="Q46" s="18" t="s">
        <v>481</v>
      </c>
      <c r="R46" s="20" t="s">
        <v>481</v>
      </c>
      <c r="S46" s="18" t="s">
        <v>481</v>
      </c>
      <c r="T46" s="20" t="s">
        <v>481</v>
      </c>
      <c r="U46" s="18" t="n">
        <v>369.86024665</v>
      </c>
      <c r="V46" s="20" t="n">
        <v>4.45484902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589.30455299</v>
      </c>
      <c r="F48" s="20" t="n">
        <v>12.1448101</v>
      </c>
      <c r="G48" s="18" t="n">
        <v>578.29156834</v>
      </c>
      <c r="H48" s="20" t="n">
        <v>7.2675627</v>
      </c>
      <c r="I48" s="18" t="n">
        <v>567.5806343</v>
      </c>
      <c r="J48" s="20" t="n">
        <v>5.95570339</v>
      </c>
      <c r="K48" s="18" t="n">
        <v>555.7696261</v>
      </c>
      <c r="L48" s="20" t="n">
        <v>7.68912983</v>
      </c>
      <c r="M48" s="18" t="s">
        <v>481</v>
      </c>
      <c r="N48" s="20" t="s">
        <v>481</v>
      </c>
      <c r="O48" s="18" t="s">
        <v>481</v>
      </c>
      <c r="P48" s="20" t="s">
        <v>481</v>
      </c>
      <c r="Q48" s="18" t="s">
        <v>481</v>
      </c>
      <c r="R48" s="20" t="s">
        <v>481</v>
      </c>
      <c r="S48" s="18" t="s">
        <v>481</v>
      </c>
      <c r="T48" s="20" t="s">
        <v>481</v>
      </c>
      <c r="U48" s="18" t="n">
        <v>477.17189631</v>
      </c>
      <c r="V48" s="20" t="n">
        <v>35.38761252</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443.98640981</v>
      </c>
      <c r="F61" s="20" t="n">
        <v>6.57398585</v>
      </c>
      <c r="G61" s="18" t="n">
        <v>442.7139977</v>
      </c>
      <c r="H61" s="20" t="n">
        <v>6.79433414</v>
      </c>
      <c r="I61" s="18" t="n">
        <v>464.37228204</v>
      </c>
      <c r="J61" s="20" t="n">
        <v>3.45369368</v>
      </c>
      <c r="K61" s="18" t="n">
        <v>451.09263849</v>
      </c>
      <c r="L61" s="20" t="n">
        <v>3.52845925</v>
      </c>
      <c r="M61" s="18" t="s">
        <v>481</v>
      </c>
      <c r="N61" s="20" t="s">
        <v>481</v>
      </c>
      <c r="O61" s="18" t="s">
        <v>481</v>
      </c>
      <c r="P61" s="20" t="s">
        <v>481</v>
      </c>
      <c r="Q61" s="18" t="s">
        <v>481</v>
      </c>
      <c r="R61" s="20" t="s">
        <v>481</v>
      </c>
      <c r="S61" s="18" t="s">
        <v>481</v>
      </c>
      <c r="T61" s="20" t="s">
        <v>481</v>
      </c>
      <c r="U61" s="18" t="n">
        <v>348.19872903</v>
      </c>
      <c r="V61" s="20" t="n">
        <v>12.16504461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372.69766988</v>
      </c>
      <c r="F67" s="20" t="n">
        <v>7.7607913</v>
      </c>
      <c r="G67" s="18" t="n">
        <v>417.04484176</v>
      </c>
      <c r="H67" s="20" t="n">
        <v>4.95800997</v>
      </c>
      <c r="I67" s="18" t="n">
        <v>432.09759111</v>
      </c>
      <c r="J67" s="20" t="n">
        <v>3.89675079</v>
      </c>
      <c r="K67" s="18" t="n">
        <v>438.90374653</v>
      </c>
      <c r="L67" s="20" t="n">
        <v>4.64137657</v>
      </c>
      <c r="M67" s="18" t="s">
        <v>481</v>
      </c>
      <c r="N67" s="20" t="s">
        <v>481</v>
      </c>
      <c r="O67" s="18" t="s">
        <v>481</v>
      </c>
      <c r="P67" s="20" t="s">
        <v>481</v>
      </c>
      <c r="Q67" s="18" t="s">
        <v>481</v>
      </c>
      <c r="R67" s="20" t="s">
        <v>481</v>
      </c>
      <c r="S67" s="18" t="s">
        <v>481</v>
      </c>
      <c r="T67" s="20" t="s">
        <v>481</v>
      </c>
      <c r="U67" s="18" t="n">
        <v>339.81612039</v>
      </c>
      <c r="V67" s="20" t="n">
        <v>8.74885961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493.38662873</v>
      </c>
      <c r="F70" s="20" t="n">
        <v>5.79013402</v>
      </c>
      <c r="G70" s="18" t="n">
        <v>521.80786197</v>
      </c>
      <c r="H70" s="20" t="n">
        <v>5.30949375</v>
      </c>
      <c r="I70" s="18" t="n">
        <v>517.55585949</v>
      </c>
      <c r="J70" s="20" t="n">
        <v>3.97302577</v>
      </c>
      <c r="K70" s="18" t="n">
        <v>518.4698323600001</v>
      </c>
      <c r="L70" s="20" t="n">
        <v>4.24100664</v>
      </c>
      <c r="M70" s="18" t="s">
        <v>481</v>
      </c>
      <c r="N70" s="20" t="s">
        <v>481</v>
      </c>
      <c r="O70" s="18" t="s">
        <v>481</v>
      </c>
      <c r="P70" s="20" t="s">
        <v>481</v>
      </c>
      <c r="Q70" s="18" t="s">
        <v>481</v>
      </c>
      <c r="R70" s="20" t="s">
        <v>481</v>
      </c>
      <c r="S70" s="18" t="s">
        <v>481</v>
      </c>
      <c r="T70" s="20" t="s">
        <v>481</v>
      </c>
      <c r="U70" s="18" t="n">
        <v>455.42851551</v>
      </c>
      <c r="V70" s="20" t="n">
        <v>10.06213061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887</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432.45469003</v>
      </c>
      <c r="F7" s="20" t="n">
        <v>12.42705758</v>
      </c>
      <c r="G7" s="18" t="n">
        <v>414.82436466</v>
      </c>
      <c r="H7" s="20" t="n">
        <v>10.55397321</v>
      </c>
      <c r="I7" s="18" t="n">
        <v>476.73147677</v>
      </c>
      <c r="J7" s="20" t="n">
        <v>5.7419481</v>
      </c>
      <c r="K7" s="18" t="n">
        <v>517.21197024</v>
      </c>
      <c r="L7" s="20" t="n">
        <v>2.10909255</v>
      </c>
      <c r="M7" s="18" t="s">
        <v>481</v>
      </c>
      <c r="N7" s="20" t="s">
        <v>481</v>
      </c>
      <c r="O7" s="18" t="s">
        <v>481</v>
      </c>
      <c r="P7" s="20" t="s">
        <v>481</v>
      </c>
      <c r="Q7" s="18" t="s">
        <v>481</v>
      </c>
      <c r="R7" s="20" t="s">
        <v>481</v>
      </c>
      <c r="S7" s="18" t="s">
        <v>481</v>
      </c>
      <c r="T7" s="20" t="s">
        <v>481</v>
      </c>
      <c r="U7" s="18" t="n">
        <v>450.01029072</v>
      </c>
      <c r="V7" s="20" t="n">
        <v>6.05141719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486.81238782</v>
      </c>
      <c r="F9" s="20" t="n">
        <v>14.04121179</v>
      </c>
      <c r="G9" s="18" t="n">
        <v>463.43849866</v>
      </c>
      <c r="H9" s="20" t="n">
        <v>11.52271748</v>
      </c>
      <c r="I9" s="18" t="n">
        <v>507.52394673</v>
      </c>
      <c r="J9" s="20" t="n">
        <v>7.86082877</v>
      </c>
      <c r="K9" s="18" t="n">
        <v>563.43367554</v>
      </c>
      <c r="L9" s="20" t="n">
        <v>2.84308634</v>
      </c>
      <c r="M9" s="18" t="s">
        <v>481</v>
      </c>
      <c r="N9" s="20" t="s">
        <v>481</v>
      </c>
      <c r="O9" s="18" t="s">
        <v>481</v>
      </c>
      <c r="P9" s="20" t="s">
        <v>481</v>
      </c>
      <c r="Q9" s="18" t="n">
        <v>363.74174124</v>
      </c>
      <c r="R9" s="20" t="n">
        <v>33.3778787</v>
      </c>
      <c r="S9" s="18" t="s">
        <v>481</v>
      </c>
      <c r="T9" s="20" t="s">
        <v>481</v>
      </c>
      <c r="U9" s="18" t="n">
        <v>442.76733787</v>
      </c>
      <c r="V9" s="20" t="n">
        <v>10.82393116</v>
      </c>
    </row>
    <row r="10" spans="1:22">
      <c r="A10" s="15" t="s">
        <v>485</v>
      </c>
      <c r="B10" s="17" t="n">
        <v>13082</v>
      </c>
      <c r="C10" s="18">
        <f>(353.0/B10*100)</f>
        <v/>
      </c>
      <c r="D10" s="19" t="n">
        <v>12729</v>
      </c>
      <c r="E10" s="18" t="n">
        <v>470.23455817</v>
      </c>
      <c r="F10" s="20" t="n">
        <v>15.65656059</v>
      </c>
      <c r="G10" s="18" t="n">
        <v>487.07684618</v>
      </c>
      <c r="H10" s="20" t="n">
        <v>14.06573538</v>
      </c>
      <c r="I10" s="18" t="n">
        <v>514.25277317</v>
      </c>
      <c r="J10" s="20" t="n">
        <v>7.88431015</v>
      </c>
      <c r="K10" s="18" t="n">
        <v>547.31012529</v>
      </c>
      <c r="L10" s="20" t="n">
        <v>4.05218882</v>
      </c>
      <c r="M10" s="18" t="s">
        <v>481</v>
      </c>
      <c r="N10" s="20" t="s">
        <v>481</v>
      </c>
      <c r="O10" s="18" t="s">
        <v>481</v>
      </c>
      <c r="P10" s="20" t="s">
        <v>481</v>
      </c>
      <c r="Q10" s="18" t="s">
        <v>481</v>
      </c>
      <c r="R10" s="20" t="s">
        <v>481</v>
      </c>
      <c r="S10" s="18" t="s">
        <v>481</v>
      </c>
      <c r="T10" s="20" t="s">
        <v>481</v>
      </c>
      <c r="U10" s="18" t="n">
        <v>454.4101734</v>
      </c>
      <c r="V10" s="20" t="n">
        <v>13.1508913</v>
      </c>
    </row>
    <row r="11" spans="1:22">
      <c r="A11" s="15" t="s">
        <v>486</v>
      </c>
      <c r="B11" s="17" t="n">
        <v>7053</v>
      </c>
      <c r="C11" s="18">
        <f>(242.0/B11*100)</f>
        <v/>
      </c>
      <c r="D11" s="19" t="n">
        <v>6811</v>
      </c>
      <c r="E11" s="18" t="n">
        <v>383.40646586</v>
      </c>
      <c r="F11" s="20" t="n">
        <v>13.85662975</v>
      </c>
      <c r="G11" s="18" t="n">
        <v>374.77487797</v>
      </c>
      <c r="H11" s="20" t="n">
        <v>9.409035360000001</v>
      </c>
      <c r="I11" s="18" t="n">
        <v>404.93346747</v>
      </c>
      <c r="J11" s="20" t="n">
        <v>6.98354249</v>
      </c>
      <c r="K11" s="18" t="n">
        <v>452.49466066</v>
      </c>
      <c r="L11" s="20" t="n">
        <v>3.91042388</v>
      </c>
      <c r="M11" s="18" t="s">
        <v>481</v>
      </c>
      <c r="N11" s="20" t="s">
        <v>481</v>
      </c>
      <c r="O11" s="18" t="s">
        <v>481</v>
      </c>
      <c r="P11" s="20" t="s">
        <v>481</v>
      </c>
      <c r="Q11" s="18" t="s">
        <v>481</v>
      </c>
      <c r="R11" s="20" t="s">
        <v>481</v>
      </c>
      <c r="S11" s="18" t="s">
        <v>481</v>
      </c>
      <c r="T11" s="20" t="s">
        <v>481</v>
      </c>
      <c r="U11" s="18" t="n">
        <v>389.66987428</v>
      </c>
      <c r="V11" s="20" t="n">
        <v>8.30451364</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439.34928298</v>
      </c>
      <c r="F23" s="20" t="n">
        <v>11.22614912</v>
      </c>
      <c r="G23" s="18" t="n">
        <v>446.08147441</v>
      </c>
      <c r="H23" s="20" t="n">
        <v>6.198864</v>
      </c>
      <c r="I23" s="18" t="n">
        <v>474.90099217</v>
      </c>
      <c r="J23" s="20" t="n">
        <v>5.04382434</v>
      </c>
      <c r="K23" s="18" t="n">
        <v>497.62930484</v>
      </c>
      <c r="L23" s="20" t="n">
        <v>3.06210713</v>
      </c>
      <c r="M23" s="18" t="s">
        <v>481</v>
      </c>
      <c r="N23" s="20" t="s">
        <v>481</v>
      </c>
      <c r="O23" s="18" t="s">
        <v>481</v>
      </c>
      <c r="P23" s="20" t="s">
        <v>481</v>
      </c>
      <c r="Q23" s="18" t="s">
        <v>481</v>
      </c>
      <c r="R23" s="20" t="s">
        <v>481</v>
      </c>
      <c r="S23" s="18" t="s">
        <v>481</v>
      </c>
      <c r="T23" s="20" t="s">
        <v>481</v>
      </c>
      <c r="U23" s="18" t="n">
        <v>422.56610377</v>
      </c>
      <c r="V23" s="20" t="n">
        <v>10.11601077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411.25875302</v>
      </c>
      <c r="F29" s="20" t="n">
        <v>23.54112054</v>
      </c>
      <c r="G29" s="18" t="n">
        <v>396.63327389</v>
      </c>
      <c r="H29" s="20" t="n">
        <v>12.49745484</v>
      </c>
      <c r="I29" s="18" t="n">
        <v>434.76667116</v>
      </c>
      <c r="J29" s="20" t="n">
        <v>8.04749827</v>
      </c>
      <c r="K29" s="18" t="n">
        <v>530.36554129</v>
      </c>
      <c r="L29" s="20" t="n">
        <v>2.99066081</v>
      </c>
      <c r="M29" s="18" t="s">
        <v>481</v>
      </c>
      <c r="N29" s="20" t="s">
        <v>481</v>
      </c>
      <c r="O29" s="18" t="s">
        <v>481</v>
      </c>
      <c r="P29" s="20" t="s">
        <v>481</v>
      </c>
      <c r="Q29" s="18" t="n">
        <v>312.41250141</v>
      </c>
      <c r="R29" s="20" t="n">
        <v>62.61666854</v>
      </c>
      <c r="S29" s="18" t="s">
        <v>481</v>
      </c>
      <c r="T29" s="20" t="s">
        <v>481</v>
      </c>
      <c r="U29" s="18" t="n">
        <v>390.46201933</v>
      </c>
      <c r="V29" s="20" t="n">
        <v>12.45995328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475.26205323</v>
      </c>
      <c r="F32" s="20" t="n">
        <v>10.64660724</v>
      </c>
      <c r="G32" s="18" t="n">
        <v>485.01254529</v>
      </c>
      <c r="H32" s="20" t="n">
        <v>7.17366133</v>
      </c>
      <c r="I32" s="18" t="n">
        <v>477.30575079</v>
      </c>
      <c r="J32" s="20" t="n">
        <v>4.09909807</v>
      </c>
      <c r="K32" s="18" t="n">
        <v>494.58245912</v>
      </c>
      <c r="L32" s="20" t="n">
        <v>3.03548995</v>
      </c>
      <c r="M32" s="18" t="s">
        <v>481</v>
      </c>
      <c r="N32" s="20" t="s">
        <v>481</v>
      </c>
      <c r="O32" s="18" t="s">
        <v>481</v>
      </c>
      <c r="P32" s="20" t="s">
        <v>481</v>
      </c>
      <c r="Q32" s="18" t="s">
        <v>481</v>
      </c>
      <c r="R32" s="20" t="s">
        <v>481</v>
      </c>
      <c r="S32" s="18" t="s">
        <v>481</v>
      </c>
      <c r="T32" s="20" t="s">
        <v>481</v>
      </c>
      <c r="U32" s="18" t="n">
        <v>343.39795704</v>
      </c>
      <c r="V32" s="20" t="n">
        <v>16.31655869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388.58623879</v>
      </c>
      <c r="F34" s="20" t="n">
        <v>9.872090549999999</v>
      </c>
      <c r="G34" s="18" t="n">
        <v>405.99345341</v>
      </c>
      <c r="H34" s="20" t="n">
        <v>12.25059932</v>
      </c>
      <c r="I34" s="18" t="n">
        <v>408.95238715</v>
      </c>
      <c r="J34" s="20" t="n">
        <v>6.93752261</v>
      </c>
      <c r="K34" s="18" t="n">
        <v>474.83241832</v>
      </c>
      <c r="L34" s="20" t="n">
        <v>3.87448332</v>
      </c>
      <c r="M34" s="18" t="s">
        <v>481</v>
      </c>
      <c r="N34" s="20" t="s">
        <v>481</v>
      </c>
      <c r="O34" s="18" t="s">
        <v>481</v>
      </c>
      <c r="P34" s="20" t="s">
        <v>481</v>
      </c>
      <c r="Q34" s="18" t="n">
        <v>425.79595373</v>
      </c>
      <c r="R34" s="20" t="n">
        <v>68.66277131</v>
      </c>
      <c r="S34" s="18" t="s">
        <v>481</v>
      </c>
      <c r="T34" s="20" t="s">
        <v>481</v>
      </c>
      <c r="U34" s="18" t="n">
        <v>344.25587643</v>
      </c>
      <c r="V34" s="20" t="n">
        <v>11.63685121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418.23403493</v>
      </c>
      <c r="F36" s="20" t="n">
        <v>16.38978594</v>
      </c>
      <c r="G36" s="18" t="n">
        <v>435.30033367</v>
      </c>
      <c r="H36" s="20" t="n">
        <v>9.270309340000001</v>
      </c>
      <c r="I36" s="18" t="n">
        <v>481.25982525</v>
      </c>
      <c r="J36" s="20" t="n">
        <v>5.00437866</v>
      </c>
      <c r="K36" s="18" t="n">
        <v>476.23688742</v>
      </c>
      <c r="L36" s="20" t="n">
        <v>3.41264654</v>
      </c>
      <c r="M36" s="18" t="s">
        <v>481</v>
      </c>
      <c r="N36" s="20" t="s">
        <v>481</v>
      </c>
      <c r="O36" s="18" t="s">
        <v>481</v>
      </c>
      <c r="P36" s="20" t="s">
        <v>481</v>
      </c>
      <c r="Q36" s="18" t="s">
        <v>481</v>
      </c>
      <c r="R36" s="20" t="s">
        <v>481</v>
      </c>
      <c r="S36" s="18" t="s">
        <v>481</v>
      </c>
      <c r="T36" s="20" t="s">
        <v>481</v>
      </c>
      <c r="U36" s="18" t="n">
        <v>385.79999874</v>
      </c>
      <c r="V36" s="20" t="n">
        <v>9.127838840000001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462.82461443</v>
      </c>
      <c r="F41" s="20" t="n">
        <v>13.07116098</v>
      </c>
      <c r="G41" s="18" t="n">
        <v>455.84922052</v>
      </c>
      <c r="H41" s="20" t="n">
        <v>11.52949736</v>
      </c>
      <c r="I41" s="18" t="n">
        <v>466.92581601</v>
      </c>
      <c r="J41" s="20" t="n">
        <v>6.57875884</v>
      </c>
      <c r="K41" s="18" t="n">
        <v>502.14335435</v>
      </c>
      <c r="L41" s="20" t="n">
        <v>3.31203346</v>
      </c>
      <c r="M41" s="18" t="s">
        <v>481</v>
      </c>
      <c r="N41" s="20" t="s">
        <v>481</v>
      </c>
      <c r="O41" s="18" t="s">
        <v>481</v>
      </c>
      <c r="P41" s="20" t="s">
        <v>481</v>
      </c>
      <c r="Q41" s="18" t="n">
        <v>394.70031876</v>
      </c>
      <c r="R41" s="20" t="n">
        <v>62.09586627</v>
      </c>
      <c r="S41" s="18" t="s">
        <v>481</v>
      </c>
      <c r="T41" s="20" t="s">
        <v>481</v>
      </c>
      <c r="U41" s="18" t="n">
        <v>385.32002331</v>
      </c>
      <c r="V41" s="20" t="n">
        <v>13.4462029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341.27914964</v>
      </c>
      <c r="F46" s="20" t="n">
        <v>7.37648326</v>
      </c>
      <c r="G46" s="18" t="n">
        <v>364.93040302</v>
      </c>
      <c r="H46" s="20" t="n">
        <v>8.01839116</v>
      </c>
      <c r="I46" s="18" t="n">
        <v>397.85140583</v>
      </c>
      <c r="J46" s="20" t="n">
        <v>7.09528078</v>
      </c>
      <c r="K46" s="18" t="n">
        <v>433.33105201</v>
      </c>
      <c r="L46" s="20" t="n">
        <v>5.00856655</v>
      </c>
      <c r="M46" s="18" t="s">
        <v>481</v>
      </c>
      <c r="N46" s="20" t="s">
        <v>481</v>
      </c>
      <c r="O46" s="18" t="s">
        <v>481</v>
      </c>
      <c r="P46" s="20" t="s">
        <v>481</v>
      </c>
      <c r="Q46" s="18" t="s">
        <v>481</v>
      </c>
      <c r="R46" s="20" t="s">
        <v>481</v>
      </c>
      <c r="S46" s="18" t="s">
        <v>481</v>
      </c>
      <c r="T46" s="20" t="s">
        <v>481</v>
      </c>
      <c r="U46" s="18" t="n">
        <v>369.64500752</v>
      </c>
      <c r="V46" s="20" t="n">
        <v>4.39345574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545.17190489</v>
      </c>
      <c r="F48" s="20" t="n">
        <v>11.26968436</v>
      </c>
      <c r="G48" s="18" t="n">
        <v>510.52112532</v>
      </c>
      <c r="H48" s="20" t="n">
        <v>9.29525727</v>
      </c>
      <c r="I48" s="18" t="n">
        <v>550.25648538</v>
      </c>
      <c r="J48" s="20" t="n">
        <v>7.37523061</v>
      </c>
      <c r="K48" s="18" t="n">
        <v>584.34578321</v>
      </c>
      <c r="L48" s="20" t="n">
        <v>6.13852093</v>
      </c>
      <c r="M48" s="18" t="s">
        <v>481</v>
      </c>
      <c r="N48" s="20" t="s">
        <v>481</v>
      </c>
      <c r="O48" s="18" t="s">
        <v>481</v>
      </c>
      <c r="P48" s="20" t="s">
        <v>481</v>
      </c>
      <c r="Q48" s="18" t="s">
        <v>481</v>
      </c>
      <c r="R48" s="20" t="s">
        <v>481</v>
      </c>
      <c r="S48" s="18" t="s">
        <v>481</v>
      </c>
      <c r="T48" s="20" t="s">
        <v>481</v>
      </c>
      <c r="U48" s="18" t="n">
        <v>487.19900128</v>
      </c>
      <c r="V48" s="20" t="n">
        <v>37.12710531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399.39299314</v>
      </c>
      <c r="F61" s="20" t="n">
        <v>10.0917682</v>
      </c>
      <c r="G61" s="18" t="n">
        <v>408.77311261</v>
      </c>
      <c r="H61" s="20" t="n">
        <v>7.15514062</v>
      </c>
      <c r="I61" s="18" t="n">
        <v>425.95533474</v>
      </c>
      <c r="J61" s="20" t="n">
        <v>5.57291863</v>
      </c>
      <c r="K61" s="18" t="n">
        <v>469.98728068</v>
      </c>
      <c r="L61" s="20" t="n">
        <v>2.84232575</v>
      </c>
      <c r="M61" s="18" t="s">
        <v>481</v>
      </c>
      <c r="N61" s="20" t="s">
        <v>481</v>
      </c>
      <c r="O61" s="18" t="s">
        <v>481</v>
      </c>
      <c r="P61" s="20" t="s">
        <v>481</v>
      </c>
      <c r="Q61" s="18" t="s">
        <v>481</v>
      </c>
      <c r="R61" s="20" t="s">
        <v>481</v>
      </c>
      <c r="S61" s="18" t="s">
        <v>481</v>
      </c>
      <c r="T61" s="20" t="s">
        <v>481</v>
      </c>
      <c r="U61" s="18" t="n">
        <v>348.78908271</v>
      </c>
      <c r="V61" s="20" t="n">
        <v>12.60792508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336.3812752</v>
      </c>
      <c r="F67" s="20" t="n">
        <v>8.201444670000001</v>
      </c>
      <c r="G67" s="18" t="n">
        <v>362.57454962</v>
      </c>
      <c r="H67" s="20" t="n">
        <v>6.1134894</v>
      </c>
      <c r="I67" s="18" t="n">
        <v>399.70991918</v>
      </c>
      <c r="J67" s="20" t="n">
        <v>5.5900718</v>
      </c>
      <c r="K67" s="18" t="n">
        <v>447.57619741</v>
      </c>
      <c r="L67" s="20" t="n">
        <v>3.51206354</v>
      </c>
      <c r="M67" s="18" t="s">
        <v>481</v>
      </c>
      <c r="N67" s="20" t="s">
        <v>481</v>
      </c>
      <c r="O67" s="18" t="s">
        <v>481</v>
      </c>
      <c r="P67" s="20" t="s">
        <v>481</v>
      </c>
      <c r="Q67" s="18" t="s">
        <v>481</v>
      </c>
      <c r="R67" s="20" t="s">
        <v>481</v>
      </c>
      <c r="S67" s="18" t="s">
        <v>481</v>
      </c>
      <c r="T67" s="20" t="s">
        <v>481</v>
      </c>
      <c r="U67" s="18" t="n">
        <v>332.8789369</v>
      </c>
      <c r="V67" s="20" t="n">
        <v>8.30380935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494.54062502</v>
      </c>
      <c r="F70" s="20" t="n">
        <v>7.49870431</v>
      </c>
      <c r="G70" s="18" t="n">
        <v>514.4782938</v>
      </c>
      <c r="H70" s="20" t="n">
        <v>6.03923423</v>
      </c>
      <c r="I70" s="18" t="n">
        <v>509.31894351</v>
      </c>
      <c r="J70" s="20" t="n">
        <v>4.70777806</v>
      </c>
      <c r="K70" s="18" t="n">
        <v>523.876831</v>
      </c>
      <c r="L70" s="20" t="n">
        <v>3.34345844</v>
      </c>
      <c r="M70" s="18" t="s">
        <v>481</v>
      </c>
      <c r="N70" s="20" t="s">
        <v>481</v>
      </c>
      <c r="O70" s="18" t="s">
        <v>481</v>
      </c>
      <c r="P70" s="20" t="s">
        <v>481</v>
      </c>
      <c r="Q70" s="18" t="s">
        <v>481</v>
      </c>
      <c r="R70" s="20" t="s">
        <v>481</v>
      </c>
      <c r="S70" s="18" t="s">
        <v>481</v>
      </c>
      <c r="T70" s="20" t="s">
        <v>481</v>
      </c>
      <c r="U70" s="18" t="n">
        <v>452.79589292</v>
      </c>
      <c r="V70" s="20" t="n">
        <v>10.45509906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888</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455.88826364</v>
      </c>
      <c r="F7" s="20" t="n">
        <v>10.77137776</v>
      </c>
      <c r="G7" s="18" t="n">
        <v>466.7532997</v>
      </c>
      <c r="H7" s="20" t="n">
        <v>10.04247499</v>
      </c>
      <c r="I7" s="18" t="n">
        <v>511.20159349</v>
      </c>
      <c r="J7" s="20" t="n">
        <v>4.58793973</v>
      </c>
      <c r="K7" s="18" t="n">
        <v>514.44030121</v>
      </c>
      <c r="L7" s="20" t="n">
        <v>1.94711794</v>
      </c>
      <c r="M7" s="18" t="s">
        <v>481</v>
      </c>
      <c r="N7" s="20" t="s">
        <v>481</v>
      </c>
      <c r="O7" s="18" t="s">
        <v>481</v>
      </c>
      <c r="P7" s="20" t="s">
        <v>481</v>
      </c>
      <c r="Q7" s="18" t="s">
        <v>481</v>
      </c>
      <c r="R7" s="20" t="s">
        <v>481</v>
      </c>
      <c r="S7" s="18" t="s">
        <v>481</v>
      </c>
      <c r="T7" s="20" t="s">
        <v>481</v>
      </c>
      <c r="U7" s="18" t="n">
        <v>447.31659154</v>
      </c>
      <c r="V7" s="20" t="n">
        <v>6.06491362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497.27162861</v>
      </c>
      <c r="F9" s="20" t="n">
        <v>12.66256143</v>
      </c>
      <c r="G9" s="18" t="n">
        <v>496.77353809</v>
      </c>
      <c r="H9" s="20" t="n">
        <v>8.871747320000001</v>
      </c>
      <c r="I9" s="18" t="n">
        <v>532.90259942</v>
      </c>
      <c r="J9" s="20" t="n">
        <v>6.48686066</v>
      </c>
      <c r="K9" s="18" t="n">
        <v>563.610214</v>
      </c>
      <c r="L9" s="20" t="n">
        <v>2.95233549</v>
      </c>
      <c r="M9" s="18" t="s">
        <v>481</v>
      </c>
      <c r="N9" s="20" t="s">
        <v>481</v>
      </c>
      <c r="O9" s="18" t="s">
        <v>481</v>
      </c>
      <c r="P9" s="20" t="s">
        <v>481</v>
      </c>
      <c r="Q9" s="18" t="n">
        <v>363.74174124</v>
      </c>
      <c r="R9" s="20" t="n">
        <v>33.3778787</v>
      </c>
      <c r="S9" s="18" t="s">
        <v>481</v>
      </c>
      <c r="T9" s="20" t="s">
        <v>481</v>
      </c>
      <c r="U9" s="18" t="n">
        <v>441.53179991</v>
      </c>
      <c r="V9" s="20" t="n">
        <v>10.88361872</v>
      </c>
    </row>
    <row r="10" spans="1:22">
      <c r="A10" s="15" t="s">
        <v>485</v>
      </c>
      <c r="B10" s="17" t="n">
        <v>13082</v>
      </c>
      <c r="C10" s="18">
        <f>(353.0/B10*100)</f>
        <v/>
      </c>
      <c r="D10" s="19" t="n">
        <v>12729</v>
      </c>
      <c r="E10" s="18" t="n">
        <v>505.09766066</v>
      </c>
      <c r="F10" s="20" t="n">
        <v>12.87947576</v>
      </c>
      <c r="G10" s="18" t="n">
        <v>503.36567254</v>
      </c>
      <c r="H10" s="20" t="n">
        <v>10.37363463</v>
      </c>
      <c r="I10" s="18" t="n">
        <v>538.04754222</v>
      </c>
      <c r="J10" s="20" t="n">
        <v>6.77886627</v>
      </c>
      <c r="K10" s="18" t="n">
        <v>543.49025952</v>
      </c>
      <c r="L10" s="20" t="n">
        <v>4.68405234</v>
      </c>
      <c r="M10" s="18" t="s">
        <v>481</v>
      </c>
      <c r="N10" s="20" t="s">
        <v>481</v>
      </c>
      <c r="O10" s="18" t="s">
        <v>481</v>
      </c>
      <c r="P10" s="20" t="s">
        <v>481</v>
      </c>
      <c r="Q10" s="18" t="s">
        <v>481</v>
      </c>
      <c r="R10" s="20" t="s">
        <v>481</v>
      </c>
      <c r="S10" s="18" t="s">
        <v>481</v>
      </c>
      <c r="T10" s="20" t="s">
        <v>481</v>
      </c>
      <c r="U10" s="18" t="n">
        <v>452.63439674</v>
      </c>
      <c r="V10" s="20" t="n">
        <v>13.87237838</v>
      </c>
    </row>
    <row r="11" spans="1:22">
      <c r="A11" s="15" t="s">
        <v>486</v>
      </c>
      <c r="B11" s="17" t="n">
        <v>7053</v>
      </c>
      <c r="C11" s="18">
        <f>(242.0/B11*100)</f>
        <v/>
      </c>
      <c r="D11" s="19" t="n">
        <v>6811</v>
      </c>
      <c r="E11" s="18" t="n">
        <v>377.1428094</v>
      </c>
      <c r="F11" s="20" t="n">
        <v>10.53950543</v>
      </c>
      <c r="G11" s="18" t="n">
        <v>396.23949217</v>
      </c>
      <c r="H11" s="20" t="n">
        <v>7.25329058</v>
      </c>
      <c r="I11" s="18" t="n">
        <v>411.93549867</v>
      </c>
      <c r="J11" s="20" t="n">
        <v>6.1646945</v>
      </c>
      <c r="K11" s="18" t="n">
        <v>456.96992181</v>
      </c>
      <c r="L11" s="20" t="n">
        <v>4.28365534</v>
      </c>
      <c r="M11" s="18" t="s">
        <v>481</v>
      </c>
      <c r="N11" s="20" t="s">
        <v>481</v>
      </c>
      <c r="O11" s="18" t="s">
        <v>481</v>
      </c>
      <c r="P11" s="20" t="s">
        <v>481</v>
      </c>
      <c r="Q11" s="18" t="s">
        <v>481</v>
      </c>
      <c r="R11" s="20" t="s">
        <v>481</v>
      </c>
      <c r="S11" s="18" t="s">
        <v>481</v>
      </c>
      <c r="T11" s="20" t="s">
        <v>481</v>
      </c>
      <c r="U11" s="18" t="n">
        <v>391.33885615</v>
      </c>
      <c r="V11" s="20" t="n">
        <v>8.499417830000001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455.80961225</v>
      </c>
      <c r="F23" s="20" t="n">
        <v>7.93592209</v>
      </c>
      <c r="G23" s="18" t="n">
        <v>450.49628809</v>
      </c>
      <c r="H23" s="20" t="n">
        <v>7.20560793</v>
      </c>
      <c r="I23" s="18" t="n">
        <v>474.90414743</v>
      </c>
      <c r="J23" s="20" t="n">
        <v>4.97114309</v>
      </c>
      <c r="K23" s="18" t="n">
        <v>498.95784882</v>
      </c>
      <c r="L23" s="20" t="n">
        <v>3.17693053</v>
      </c>
      <c r="M23" s="18" t="s">
        <v>481</v>
      </c>
      <c r="N23" s="20" t="s">
        <v>481</v>
      </c>
      <c r="O23" s="18" t="s">
        <v>481</v>
      </c>
      <c r="P23" s="20" t="s">
        <v>481</v>
      </c>
      <c r="Q23" s="18" t="s">
        <v>481</v>
      </c>
      <c r="R23" s="20" t="s">
        <v>481</v>
      </c>
      <c r="S23" s="18" t="s">
        <v>481</v>
      </c>
      <c r="T23" s="20" t="s">
        <v>481</v>
      </c>
      <c r="U23" s="18" t="n">
        <v>419.35079711</v>
      </c>
      <c r="V23" s="20" t="n">
        <v>9.83925797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433.19869439</v>
      </c>
      <c r="F29" s="20" t="n">
        <v>16.74548865</v>
      </c>
      <c r="G29" s="18" t="n">
        <v>442.72431378</v>
      </c>
      <c r="H29" s="20" t="n">
        <v>13.49643098</v>
      </c>
      <c r="I29" s="18" t="n">
        <v>493.54209323</v>
      </c>
      <c r="J29" s="20" t="n">
        <v>6.78094939</v>
      </c>
      <c r="K29" s="18" t="n">
        <v>527.77529163</v>
      </c>
      <c r="L29" s="20" t="n">
        <v>3.21965904</v>
      </c>
      <c r="M29" s="18" t="s">
        <v>481</v>
      </c>
      <c r="N29" s="20" t="s">
        <v>481</v>
      </c>
      <c r="O29" s="18" t="s">
        <v>481</v>
      </c>
      <c r="P29" s="20" t="s">
        <v>481</v>
      </c>
      <c r="Q29" s="18" t="n">
        <v>312.41250141</v>
      </c>
      <c r="R29" s="20" t="n">
        <v>62.61666854</v>
      </c>
      <c r="S29" s="18" t="s">
        <v>481</v>
      </c>
      <c r="T29" s="20" t="s">
        <v>481</v>
      </c>
      <c r="U29" s="18" t="n">
        <v>395.85051021</v>
      </c>
      <c r="V29" s="20" t="n">
        <v>12.54954658</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438.77046995</v>
      </c>
      <c r="F32" s="20" t="n">
        <v>11.11913283</v>
      </c>
      <c r="G32" s="18" t="n">
        <v>451.44856171</v>
      </c>
      <c r="H32" s="20" t="n">
        <v>6.70619381</v>
      </c>
      <c r="I32" s="18" t="n">
        <v>473.58793603</v>
      </c>
      <c r="J32" s="20" t="n">
        <v>5.03194859</v>
      </c>
      <c r="K32" s="18" t="n">
        <v>501.02111737</v>
      </c>
      <c r="L32" s="20" t="n">
        <v>3.20826993</v>
      </c>
      <c r="M32" s="18" t="s">
        <v>481</v>
      </c>
      <c r="N32" s="20" t="s">
        <v>481</v>
      </c>
      <c r="O32" s="18" t="s">
        <v>481</v>
      </c>
      <c r="P32" s="20" t="s">
        <v>481</v>
      </c>
      <c r="Q32" s="18" t="s">
        <v>481</v>
      </c>
      <c r="R32" s="20" t="s">
        <v>481</v>
      </c>
      <c r="S32" s="18" t="s">
        <v>481</v>
      </c>
      <c r="T32" s="20" t="s">
        <v>481</v>
      </c>
      <c r="U32" s="18" t="n">
        <v>344.67108381</v>
      </c>
      <c r="V32" s="20" t="n">
        <v>14.2515709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383.25225939</v>
      </c>
      <c r="F34" s="20" t="n">
        <v>10.4192335</v>
      </c>
      <c r="G34" s="18" t="n">
        <v>389.33257686</v>
      </c>
      <c r="H34" s="20" t="n">
        <v>11.75496141</v>
      </c>
      <c r="I34" s="18" t="n">
        <v>417.60121724</v>
      </c>
      <c r="J34" s="20" t="n">
        <v>6.65551285</v>
      </c>
      <c r="K34" s="18" t="n">
        <v>475.72460525</v>
      </c>
      <c r="L34" s="20" t="n">
        <v>3.67014897</v>
      </c>
      <c r="M34" s="18" t="s">
        <v>481</v>
      </c>
      <c r="N34" s="20" t="s">
        <v>481</v>
      </c>
      <c r="O34" s="18" t="s">
        <v>481</v>
      </c>
      <c r="P34" s="20" t="s">
        <v>481</v>
      </c>
      <c r="Q34" s="18" t="n">
        <v>425.79595373</v>
      </c>
      <c r="R34" s="20" t="n">
        <v>68.66277131</v>
      </c>
      <c r="S34" s="18" t="s">
        <v>481</v>
      </c>
      <c r="T34" s="20" t="s">
        <v>481</v>
      </c>
      <c r="U34" s="18" t="n">
        <v>348.2389112</v>
      </c>
      <c r="V34" s="20" t="n">
        <v>11.07036162</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430.0603329</v>
      </c>
      <c r="F36" s="20" t="n">
        <v>14.48149222</v>
      </c>
      <c r="G36" s="18" t="n">
        <v>458.95713448</v>
      </c>
      <c r="H36" s="20" t="n">
        <v>8.33577279</v>
      </c>
      <c r="I36" s="18" t="n">
        <v>469.09592421</v>
      </c>
      <c r="J36" s="20" t="n">
        <v>4.12258614</v>
      </c>
      <c r="K36" s="18" t="n">
        <v>478.08330935</v>
      </c>
      <c r="L36" s="20" t="n">
        <v>3.53275337</v>
      </c>
      <c r="M36" s="18" t="s">
        <v>481</v>
      </c>
      <c r="N36" s="20" t="s">
        <v>481</v>
      </c>
      <c r="O36" s="18" t="s">
        <v>481</v>
      </c>
      <c r="P36" s="20" t="s">
        <v>481</v>
      </c>
      <c r="Q36" s="18" t="s">
        <v>481</v>
      </c>
      <c r="R36" s="20" t="s">
        <v>481</v>
      </c>
      <c r="S36" s="18" t="s">
        <v>481</v>
      </c>
      <c r="T36" s="20" t="s">
        <v>481</v>
      </c>
      <c r="U36" s="18" t="n">
        <v>387.04766795</v>
      </c>
      <c r="V36" s="20" t="n">
        <v>9.45626337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465.64112498</v>
      </c>
      <c r="F41" s="20" t="n">
        <v>12.124926</v>
      </c>
      <c r="G41" s="18" t="n">
        <v>466.44990417</v>
      </c>
      <c r="H41" s="20" t="n">
        <v>9.292769290000001</v>
      </c>
      <c r="I41" s="18" t="n">
        <v>492.46441104</v>
      </c>
      <c r="J41" s="20" t="n">
        <v>5.05426762</v>
      </c>
      <c r="K41" s="18" t="n">
        <v>499.29792844</v>
      </c>
      <c r="L41" s="20" t="n">
        <v>3.40094352</v>
      </c>
      <c r="M41" s="18" t="s">
        <v>481</v>
      </c>
      <c r="N41" s="20" t="s">
        <v>481</v>
      </c>
      <c r="O41" s="18" t="s">
        <v>481</v>
      </c>
      <c r="P41" s="20" t="s">
        <v>481</v>
      </c>
      <c r="Q41" s="18" t="n">
        <v>394.70031876</v>
      </c>
      <c r="R41" s="20" t="n">
        <v>62.09586627</v>
      </c>
      <c r="S41" s="18" t="s">
        <v>481</v>
      </c>
      <c r="T41" s="20" t="s">
        <v>481</v>
      </c>
      <c r="U41" s="18" t="n">
        <v>380.80250971</v>
      </c>
      <c r="V41" s="20" t="n">
        <v>13.33918325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353.3681118</v>
      </c>
      <c r="F46" s="20" t="n">
        <v>7.74577302</v>
      </c>
      <c r="G46" s="18" t="n">
        <v>374.31067277</v>
      </c>
      <c r="H46" s="20" t="n">
        <v>7.78678451</v>
      </c>
      <c r="I46" s="18" t="n">
        <v>399.39072184</v>
      </c>
      <c r="J46" s="20" t="n">
        <v>6.27932585</v>
      </c>
      <c r="K46" s="18" t="n">
        <v>434.95308862</v>
      </c>
      <c r="L46" s="20" t="n">
        <v>5.18480314</v>
      </c>
      <c r="M46" s="18" t="s">
        <v>481</v>
      </c>
      <c r="N46" s="20" t="s">
        <v>481</v>
      </c>
      <c r="O46" s="18" t="s">
        <v>481</v>
      </c>
      <c r="P46" s="20" t="s">
        <v>481</v>
      </c>
      <c r="Q46" s="18" t="s">
        <v>481</v>
      </c>
      <c r="R46" s="20" t="s">
        <v>481</v>
      </c>
      <c r="S46" s="18" t="s">
        <v>481</v>
      </c>
      <c r="T46" s="20" t="s">
        <v>481</v>
      </c>
      <c r="U46" s="18" t="n">
        <v>369.78353975</v>
      </c>
      <c r="V46" s="20" t="n">
        <v>4.4726144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550.7718523</v>
      </c>
      <c r="F48" s="20" t="n">
        <v>10.12155584</v>
      </c>
      <c r="G48" s="18" t="n">
        <v>541.20736322</v>
      </c>
      <c r="H48" s="20" t="n">
        <v>9.54263315</v>
      </c>
      <c r="I48" s="18" t="n">
        <v>549.52560436</v>
      </c>
      <c r="J48" s="20" t="n">
        <v>7.29603684</v>
      </c>
      <c r="K48" s="18" t="n">
        <v>585.37900972</v>
      </c>
      <c r="L48" s="20" t="n">
        <v>6.0865485</v>
      </c>
      <c r="M48" s="18" t="s">
        <v>481</v>
      </c>
      <c r="N48" s="20" t="s">
        <v>481</v>
      </c>
      <c r="O48" s="18" t="s">
        <v>481</v>
      </c>
      <c r="P48" s="20" t="s">
        <v>481</v>
      </c>
      <c r="Q48" s="18" t="s">
        <v>481</v>
      </c>
      <c r="R48" s="20" t="s">
        <v>481</v>
      </c>
      <c r="S48" s="18" t="s">
        <v>481</v>
      </c>
      <c r="T48" s="20" t="s">
        <v>481</v>
      </c>
      <c r="U48" s="18" t="n">
        <v>479.00441975</v>
      </c>
      <c r="V48" s="20" t="n">
        <v>39.13672428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404.05274861</v>
      </c>
      <c r="F61" s="20" t="n">
        <v>7.38547113</v>
      </c>
      <c r="G61" s="18" t="n">
        <v>402.60834264</v>
      </c>
      <c r="H61" s="20" t="n">
        <v>6.47539121</v>
      </c>
      <c r="I61" s="18" t="n">
        <v>438.69997432</v>
      </c>
      <c r="J61" s="20" t="n">
        <v>4.67914441</v>
      </c>
      <c r="K61" s="18" t="n">
        <v>475.56722513</v>
      </c>
      <c r="L61" s="20" t="n">
        <v>3.04263153</v>
      </c>
      <c r="M61" s="18" t="s">
        <v>481</v>
      </c>
      <c r="N61" s="20" t="s">
        <v>481</v>
      </c>
      <c r="O61" s="18" t="s">
        <v>481</v>
      </c>
      <c r="P61" s="20" t="s">
        <v>481</v>
      </c>
      <c r="Q61" s="18" t="s">
        <v>481</v>
      </c>
      <c r="R61" s="20" t="s">
        <v>481</v>
      </c>
      <c r="S61" s="18" t="s">
        <v>481</v>
      </c>
      <c r="T61" s="20" t="s">
        <v>481</v>
      </c>
      <c r="U61" s="18" t="n">
        <v>347.24947685</v>
      </c>
      <c r="V61" s="20" t="n">
        <v>13.19734688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359.32264835</v>
      </c>
      <c r="F67" s="20" t="n">
        <v>8.18946848</v>
      </c>
      <c r="G67" s="18" t="n">
        <v>374.33790203</v>
      </c>
      <c r="H67" s="20" t="n">
        <v>6.3330457</v>
      </c>
      <c r="I67" s="18" t="n">
        <v>410.63993767</v>
      </c>
      <c r="J67" s="20" t="n">
        <v>4.42447238</v>
      </c>
      <c r="K67" s="18" t="n">
        <v>453.17764074</v>
      </c>
      <c r="L67" s="20" t="n">
        <v>3.6284272</v>
      </c>
      <c r="M67" s="18" t="s">
        <v>481</v>
      </c>
      <c r="N67" s="20" t="s">
        <v>481</v>
      </c>
      <c r="O67" s="18" t="s">
        <v>481</v>
      </c>
      <c r="P67" s="20" t="s">
        <v>481</v>
      </c>
      <c r="Q67" s="18" t="s">
        <v>481</v>
      </c>
      <c r="R67" s="20" t="s">
        <v>481</v>
      </c>
      <c r="S67" s="18" t="s">
        <v>481</v>
      </c>
      <c r="T67" s="20" t="s">
        <v>481</v>
      </c>
      <c r="U67" s="18" t="n">
        <v>342.96310854</v>
      </c>
      <c r="V67" s="20" t="n">
        <v>7.44068278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486.0749294</v>
      </c>
      <c r="F70" s="20" t="n">
        <v>6.66675972</v>
      </c>
      <c r="G70" s="18" t="n">
        <v>504.50162787</v>
      </c>
      <c r="H70" s="20" t="n">
        <v>6.02626386</v>
      </c>
      <c r="I70" s="18" t="n">
        <v>507.42485132</v>
      </c>
      <c r="J70" s="20" t="n">
        <v>4.50041438</v>
      </c>
      <c r="K70" s="18" t="n">
        <v>529.54040054</v>
      </c>
      <c r="L70" s="20" t="n">
        <v>3.44286207</v>
      </c>
      <c r="M70" s="18" t="s">
        <v>481</v>
      </c>
      <c r="N70" s="20" t="s">
        <v>481</v>
      </c>
      <c r="O70" s="18" t="s">
        <v>481</v>
      </c>
      <c r="P70" s="20" t="s">
        <v>481</v>
      </c>
      <c r="Q70" s="18" t="s">
        <v>481</v>
      </c>
      <c r="R70" s="20" t="s">
        <v>481</v>
      </c>
      <c r="S70" s="18" t="s">
        <v>481</v>
      </c>
      <c r="T70" s="20" t="s">
        <v>481</v>
      </c>
      <c r="U70" s="18" t="n">
        <v>457.63618812</v>
      </c>
      <c r="V70" s="20" t="n">
        <v>9.961294949999999</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889</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442.53756972</v>
      </c>
      <c r="F7" s="20" t="n">
        <v>10.67038114</v>
      </c>
      <c r="G7" s="18" t="n">
        <v>489.72981598</v>
      </c>
      <c r="H7" s="20" t="n">
        <v>8.599512880000001</v>
      </c>
      <c r="I7" s="18" t="n">
        <v>508.40137748</v>
      </c>
      <c r="J7" s="20" t="n">
        <v>4.4138763</v>
      </c>
      <c r="K7" s="18" t="n">
        <v>513.9829682</v>
      </c>
      <c r="L7" s="20" t="n">
        <v>1.98741342</v>
      </c>
      <c r="M7" s="18" t="s">
        <v>481</v>
      </c>
      <c r="N7" s="20" t="s">
        <v>481</v>
      </c>
      <c r="O7" s="18" t="s">
        <v>481</v>
      </c>
      <c r="P7" s="20" t="s">
        <v>481</v>
      </c>
      <c r="Q7" s="18" t="s">
        <v>481</v>
      </c>
      <c r="R7" s="20" t="s">
        <v>481</v>
      </c>
      <c r="S7" s="18" t="s">
        <v>481</v>
      </c>
      <c r="T7" s="20" t="s">
        <v>481</v>
      </c>
      <c r="U7" s="18" t="n">
        <v>451.94605608</v>
      </c>
      <c r="V7" s="20" t="n">
        <v>5.84908304</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486.01906893</v>
      </c>
      <c r="F9" s="20" t="n">
        <v>13.0175687</v>
      </c>
      <c r="G9" s="18" t="n">
        <v>498.42810421</v>
      </c>
      <c r="H9" s="20" t="n">
        <v>8.98683578</v>
      </c>
      <c r="I9" s="18" t="n">
        <v>537.58137097</v>
      </c>
      <c r="J9" s="20" t="n">
        <v>5.94845384</v>
      </c>
      <c r="K9" s="18" t="n">
        <v>563.3103929</v>
      </c>
      <c r="L9" s="20" t="n">
        <v>3.02323233</v>
      </c>
      <c r="M9" s="18" t="s">
        <v>481</v>
      </c>
      <c r="N9" s="20" t="s">
        <v>481</v>
      </c>
      <c r="O9" s="18" t="s">
        <v>481</v>
      </c>
      <c r="P9" s="20" t="s">
        <v>481</v>
      </c>
      <c r="Q9" s="18" t="n">
        <v>363.74174124</v>
      </c>
      <c r="R9" s="20" t="n">
        <v>33.3778787</v>
      </c>
      <c r="S9" s="18" t="s">
        <v>481</v>
      </c>
      <c r="T9" s="20" t="s">
        <v>481</v>
      </c>
      <c r="U9" s="18" t="n">
        <v>440.81236162</v>
      </c>
      <c r="V9" s="20" t="n">
        <v>10.5697999</v>
      </c>
    </row>
    <row r="10" spans="1:22">
      <c r="A10" s="15" t="s">
        <v>485</v>
      </c>
      <c r="B10" s="17" t="n">
        <v>13082</v>
      </c>
      <c r="C10" s="18">
        <f>(353.0/B10*100)</f>
        <v/>
      </c>
      <c r="D10" s="19" t="n">
        <v>12729</v>
      </c>
      <c r="E10" s="18" t="n">
        <v>505.36009293</v>
      </c>
      <c r="F10" s="20" t="n">
        <v>12.07462162</v>
      </c>
      <c r="G10" s="18" t="n">
        <v>511.92854075</v>
      </c>
      <c r="H10" s="20" t="n">
        <v>9.871641070000001</v>
      </c>
      <c r="I10" s="18" t="n">
        <v>537.20654207</v>
      </c>
      <c r="J10" s="20" t="n">
        <v>6.47133051</v>
      </c>
      <c r="K10" s="18" t="n">
        <v>543.03198313</v>
      </c>
      <c r="L10" s="20" t="n">
        <v>4.65606001</v>
      </c>
      <c r="M10" s="18" t="s">
        <v>481</v>
      </c>
      <c r="N10" s="20" t="s">
        <v>481</v>
      </c>
      <c r="O10" s="18" t="s">
        <v>481</v>
      </c>
      <c r="P10" s="20" t="s">
        <v>481</v>
      </c>
      <c r="Q10" s="18" t="s">
        <v>481</v>
      </c>
      <c r="R10" s="20" t="s">
        <v>481</v>
      </c>
      <c r="S10" s="18" t="s">
        <v>481</v>
      </c>
      <c r="T10" s="20" t="s">
        <v>481</v>
      </c>
      <c r="U10" s="18" t="n">
        <v>459.68022572</v>
      </c>
      <c r="V10" s="20" t="n">
        <v>13.77624326</v>
      </c>
    </row>
    <row r="11" spans="1:22">
      <c r="A11" s="15" t="s">
        <v>486</v>
      </c>
      <c r="B11" s="17" t="n">
        <v>7053</v>
      </c>
      <c r="C11" s="18">
        <f>(242.0/B11*100)</f>
        <v/>
      </c>
      <c r="D11" s="19" t="n">
        <v>6811</v>
      </c>
      <c r="E11" s="18" t="n">
        <v>369.84223165</v>
      </c>
      <c r="F11" s="20" t="n">
        <v>10.89512837</v>
      </c>
      <c r="G11" s="18" t="n">
        <v>388.12285029</v>
      </c>
      <c r="H11" s="20" t="n">
        <v>7.42453905</v>
      </c>
      <c r="I11" s="18" t="n">
        <v>412.99877378</v>
      </c>
      <c r="J11" s="20" t="n">
        <v>6.01214558</v>
      </c>
      <c r="K11" s="18" t="n">
        <v>456.48304787</v>
      </c>
      <c r="L11" s="20" t="n">
        <v>4.38126328</v>
      </c>
      <c r="M11" s="18" t="s">
        <v>481</v>
      </c>
      <c r="N11" s="20" t="s">
        <v>481</v>
      </c>
      <c r="O11" s="18" t="s">
        <v>481</v>
      </c>
      <c r="P11" s="20" t="s">
        <v>481</v>
      </c>
      <c r="Q11" s="18" t="s">
        <v>481</v>
      </c>
      <c r="R11" s="20" t="s">
        <v>481</v>
      </c>
      <c r="S11" s="18" t="s">
        <v>481</v>
      </c>
      <c r="T11" s="20" t="s">
        <v>481</v>
      </c>
      <c r="U11" s="18" t="n">
        <v>392.53881105</v>
      </c>
      <c r="V11" s="20" t="n">
        <v>8.35003217</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460.82578754</v>
      </c>
      <c r="F23" s="20" t="n">
        <v>8.95047688</v>
      </c>
      <c r="G23" s="18" t="n">
        <v>449.5413118</v>
      </c>
      <c r="H23" s="20" t="n">
        <v>6.48161466</v>
      </c>
      <c r="I23" s="18" t="n">
        <v>478.77506771</v>
      </c>
      <c r="J23" s="20" t="n">
        <v>4.64062728</v>
      </c>
      <c r="K23" s="18" t="n">
        <v>498.42061795</v>
      </c>
      <c r="L23" s="20" t="n">
        <v>3.25564241</v>
      </c>
      <c r="M23" s="18" t="s">
        <v>481</v>
      </c>
      <c r="N23" s="20" t="s">
        <v>481</v>
      </c>
      <c r="O23" s="18" t="s">
        <v>481</v>
      </c>
      <c r="P23" s="20" t="s">
        <v>481</v>
      </c>
      <c r="Q23" s="18" t="s">
        <v>481</v>
      </c>
      <c r="R23" s="20" t="s">
        <v>481</v>
      </c>
      <c r="S23" s="18" t="s">
        <v>481</v>
      </c>
      <c r="T23" s="20" t="s">
        <v>481</v>
      </c>
      <c r="U23" s="18" t="n">
        <v>427.54547596</v>
      </c>
      <c r="V23" s="20" t="n">
        <v>10.17784274</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448.39357876</v>
      </c>
      <c r="F29" s="20" t="n">
        <v>17.00214049</v>
      </c>
      <c r="G29" s="18" t="n">
        <v>464.52883011</v>
      </c>
      <c r="H29" s="20" t="n">
        <v>12.65959453</v>
      </c>
      <c r="I29" s="18" t="n">
        <v>498.02690957</v>
      </c>
      <c r="J29" s="20" t="n">
        <v>6.12305264</v>
      </c>
      <c r="K29" s="18" t="n">
        <v>526.7895955</v>
      </c>
      <c r="L29" s="20" t="n">
        <v>3.28024003</v>
      </c>
      <c r="M29" s="18" t="s">
        <v>481</v>
      </c>
      <c r="N29" s="20" t="s">
        <v>481</v>
      </c>
      <c r="O29" s="18" t="s">
        <v>481</v>
      </c>
      <c r="P29" s="20" t="s">
        <v>481</v>
      </c>
      <c r="Q29" s="18" t="n">
        <v>312.41250141</v>
      </c>
      <c r="R29" s="20" t="n">
        <v>62.61666854</v>
      </c>
      <c r="S29" s="18" t="s">
        <v>481</v>
      </c>
      <c r="T29" s="20" t="s">
        <v>481</v>
      </c>
      <c r="U29" s="18" t="n">
        <v>394.73140377</v>
      </c>
      <c r="V29" s="20" t="n">
        <v>11.82581616</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430.18784201</v>
      </c>
      <c r="F32" s="20" t="n">
        <v>10.35661188</v>
      </c>
      <c r="G32" s="18" t="n">
        <v>459.21077974</v>
      </c>
      <c r="H32" s="20" t="n">
        <v>6.16154824</v>
      </c>
      <c r="I32" s="18" t="n">
        <v>474.4676831</v>
      </c>
      <c r="J32" s="20" t="n">
        <v>5.03702966</v>
      </c>
      <c r="K32" s="18" t="n">
        <v>500.11651353</v>
      </c>
      <c r="L32" s="20" t="n">
        <v>3.22704018</v>
      </c>
      <c r="M32" s="18" t="s">
        <v>481</v>
      </c>
      <c r="N32" s="20" t="s">
        <v>481</v>
      </c>
      <c r="O32" s="18" t="s">
        <v>481</v>
      </c>
      <c r="P32" s="20" t="s">
        <v>481</v>
      </c>
      <c r="Q32" s="18" t="s">
        <v>481</v>
      </c>
      <c r="R32" s="20" t="s">
        <v>481</v>
      </c>
      <c r="S32" s="18" t="s">
        <v>481</v>
      </c>
      <c r="T32" s="20" t="s">
        <v>481</v>
      </c>
      <c r="U32" s="18" t="n">
        <v>369.72332759</v>
      </c>
      <c r="V32" s="20" t="n">
        <v>15.14604565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381.21451591</v>
      </c>
      <c r="F34" s="20" t="n">
        <v>10.43516387</v>
      </c>
      <c r="G34" s="18" t="n">
        <v>399.15592749</v>
      </c>
      <c r="H34" s="20" t="n">
        <v>11.5036926</v>
      </c>
      <c r="I34" s="18" t="n">
        <v>419.74129734</v>
      </c>
      <c r="J34" s="20" t="n">
        <v>6.18559981</v>
      </c>
      <c r="K34" s="18" t="n">
        <v>475.76062773</v>
      </c>
      <c r="L34" s="20" t="n">
        <v>3.7922584</v>
      </c>
      <c r="M34" s="18" t="s">
        <v>481</v>
      </c>
      <c r="N34" s="20" t="s">
        <v>481</v>
      </c>
      <c r="O34" s="18" t="s">
        <v>481</v>
      </c>
      <c r="P34" s="20" t="s">
        <v>481</v>
      </c>
      <c r="Q34" s="18" t="n">
        <v>425.79595373</v>
      </c>
      <c r="R34" s="20" t="n">
        <v>68.66277131</v>
      </c>
      <c r="S34" s="18" t="s">
        <v>481</v>
      </c>
      <c r="T34" s="20" t="s">
        <v>481</v>
      </c>
      <c r="U34" s="18" t="n">
        <v>350.5038529</v>
      </c>
      <c r="V34" s="20" t="n">
        <v>11.16814511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435.03430547</v>
      </c>
      <c r="F36" s="20" t="n">
        <v>13.58829295</v>
      </c>
      <c r="G36" s="18" t="n">
        <v>465.80887453</v>
      </c>
      <c r="H36" s="20" t="n">
        <v>8.40292138</v>
      </c>
      <c r="I36" s="18" t="n">
        <v>474.32921156</v>
      </c>
      <c r="J36" s="20" t="n">
        <v>4.46247888</v>
      </c>
      <c r="K36" s="18" t="n">
        <v>476.29049972</v>
      </c>
      <c r="L36" s="20" t="n">
        <v>3.51960206</v>
      </c>
      <c r="M36" s="18" t="s">
        <v>481</v>
      </c>
      <c r="N36" s="20" t="s">
        <v>481</v>
      </c>
      <c r="O36" s="18" t="s">
        <v>481</v>
      </c>
      <c r="P36" s="20" t="s">
        <v>481</v>
      </c>
      <c r="Q36" s="18" t="s">
        <v>481</v>
      </c>
      <c r="R36" s="20" t="s">
        <v>481</v>
      </c>
      <c r="S36" s="18" t="s">
        <v>481</v>
      </c>
      <c r="T36" s="20" t="s">
        <v>481</v>
      </c>
      <c r="U36" s="18" t="n">
        <v>386.7629198</v>
      </c>
      <c r="V36" s="20" t="n">
        <v>9.739312330000001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469.14813667</v>
      </c>
      <c r="F41" s="20" t="n">
        <v>11.65095479</v>
      </c>
      <c r="G41" s="18" t="n">
        <v>477.37551675</v>
      </c>
      <c r="H41" s="20" t="n">
        <v>9.793471459999999</v>
      </c>
      <c r="I41" s="18" t="n">
        <v>486.60530467</v>
      </c>
      <c r="J41" s="20" t="n">
        <v>4.91515493</v>
      </c>
      <c r="K41" s="18" t="n">
        <v>500.22945852</v>
      </c>
      <c r="L41" s="20" t="n">
        <v>3.32774666</v>
      </c>
      <c r="M41" s="18" t="s">
        <v>481</v>
      </c>
      <c r="N41" s="20" t="s">
        <v>481</v>
      </c>
      <c r="O41" s="18" t="s">
        <v>481</v>
      </c>
      <c r="P41" s="20" t="s">
        <v>481</v>
      </c>
      <c r="Q41" s="18" t="n">
        <v>394.70031876</v>
      </c>
      <c r="R41" s="20" t="n">
        <v>62.09586627</v>
      </c>
      <c r="S41" s="18" t="s">
        <v>481</v>
      </c>
      <c r="T41" s="20" t="s">
        <v>481</v>
      </c>
      <c r="U41" s="18" t="n">
        <v>388.69571987</v>
      </c>
      <c r="V41" s="20" t="n">
        <v>13.22722905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355.40263753</v>
      </c>
      <c r="F46" s="20" t="n">
        <v>7.62988608</v>
      </c>
      <c r="G46" s="18" t="n">
        <v>376.49623474</v>
      </c>
      <c r="H46" s="20" t="n">
        <v>8.39527281</v>
      </c>
      <c r="I46" s="18" t="n">
        <v>398.13777443</v>
      </c>
      <c r="J46" s="20" t="n">
        <v>7.11507657</v>
      </c>
      <c r="K46" s="18" t="n">
        <v>433.70812564</v>
      </c>
      <c r="L46" s="20" t="n">
        <v>5.15888503</v>
      </c>
      <c r="M46" s="18" t="s">
        <v>481</v>
      </c>
      <c r="N46" s="20" t="s">
        <v>481</v>
      </c>
      <c r="O46" s="18" t="s">
        <v>481</v>
      </c>
      <c r="P46" s="20" t="s">
        <v>481</v>
      </c>
      <c r="Q46" s="18" t="s">
        <v>481</v>
      </c>
      <c r="R46" s="20" t="s">
        <v>481</v>
      </c>
      <c r="S46" s="18" t="s">
        <v>481</v>
      </c>
      <c r="T46" s="20" t="s">
        <v>481</v>
      </c>
      <c r="U46" s="18" t="n">
        <v>369.74804887</v>
      </c>
      <c r="V46" s="20" t="n">
        <v>4.49092393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547.63623249</v>
      </c>
      <c r="F48" s="20" t="n">
        <v>10.07736668</v>
      </c>
      <c r="G48" s="18" t="n">
        <v>539.83028524</v>
      </c>
      <c r="H48" s="20" t="n">
        <v>10.69506296</v>
      </c>
      <c r="I48" s="18" t="n">
        <v>552.6058503100001</v>
      </c>
      <c r="J48" s="20" t="n">
        <v>7.25984376</v>
      </c>
      <c r="K48" s="18" t="n">
        <v>582.65124234</v>
      </c>
      <c r="L48" s="20" t="n">
        <v>6.10556872</v>
      </c>
      <c r="M48" s="18" t="s">
        <v>481</v>
      </c>
      <c r="N48" s="20" t="s">
        <v>481</v>
      </c>
      <c r="O48" s="18" t="s">
        <v>481</v>
      </c>
      <c r="P48" s="20" t="s">
        <v>481</v>
      </c>
      <c r="Q48" s="18" t="s">
        <v>481</v>
      </c>
      <c r="R48" s="20" t="s">
        <v>481</v>
      </c>
      <c r="S48" s="18" t="s">
        <v>481</v>
      </c>
      <c r="T48" s="20" t="s">
        <v>481</v>
      </c>
      <c r="U48" s="18" t="n">
        <v>499.30441119</v>
      </c>
      <c r="V48" s="20" t="n">
        <v>28.84427438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394.74166559</v>
      </c>
      <c r="F61" s="20" t="n">
        <v>7.94764517</v>
      </c>
      <c r="G61" s="18" t="n">
        <v>399.74473642</v>
      </c>
      <c r="H61" s="20" t="n">
        <v>6.90202038</v>
      </c>
      <c r="I61" s="18" t="n">
        <v>437.65189016</v>
      </c>
      <c r="J61" s="20" t="n">
        <v>4.56370999</v>
      </c>
      <c r="K61" s="18" t="n">
        <v>474.78665514</v>
      </c>
      <c r="L61" s="20" t="n">
        <v>2.98597796</v>
      </c>
      <c r="M61" s="18" t="s">
        <v>481</v>
      </c>
      <c r="N61" s="20" t="s">
        <v>481</v>
      </c>
      <c r="O61" s="18" t="s">
        <v>481</v>
      </c>
      <c r="P61" s="20" t="s">
        <v>481</v>
      </c>
      <c r="Q61" s="18" t="s">
        <v>481</v>
      </c>
      <c r="R61" s="20" t="s">
        <v>481</v>
      </c>
      <c r="S61" s="18" t="s">
        <v>481</v>
      </c>
      <c r="T61" s="20" t="s">
        <v>481</v>
      </c>
      <c r="U61" s="18" t="n">
        <v>355.28116364</v>
      </c>
      <c r="V61" s="20" t="n">
        <v>12.22871317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352.11474311</v>
      </c>
      <c r="F67" s="20" t="n">
        <v>7.73863686</v>
      </c>
      <c r="G67" s="18" t="n">
        <v>375.5402831</v>
      </c>
      <c r="H67" s="20" t="n">
        <v>6.28205522</v>
      </c>
      <c r="I67" s="18" t="n">
        <v>410.36768313</v>
      </c>
      <c r="J67" s="20" t="n">
        <v>4.46992518</v>
      </c>
      <c r="K67" s="18" t="n">
        <v>453.46209279</v>
      </c>
      <c r="L67" s="20" t="n">
        <v>3.47176866</v>
      </c>
      <c r="M67" s="18" t="s">
        <v>481</v>
      </c>
      <c r="N67" s="20" t="s">
        <v>481</v>
      </c>
      <c r="O67" s="18" t="s">
        <v>481</v>
      </c>
      <c r="P67" s="20" t="s">
        <v>481</v>
      </c>
      <c r="Q67" s="18" t="s">
        <v>481</v>
      </c>
      <c r="R67" s="20" t="s">
        <v>481</v>
      </c>
      <c r="S67" s="18" t="s">
        <v>481</v>
      </c>
      <c r="T67" s="20" t="s">
        <v>481</v>
      </c>
      <c r="U67" s="18" t="n">
        <v>343.39640977</v>
      </c>
      <c r="V67" s="20" t="n">
        <v>8.316205589999999</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490.37840589</v>
      </c>
      <c r="F70" s="20" t="n">
        <v>7.43332168</v>
      </c>
      <c r="G70" s="18" t="n">
        <v>515.26681376</v>
      </c>
      <c r="H70" s="20" t="n">
        <v>5.49269215</v>
      </c>
      <c r="I70" s="18" t="n">
        <v>506.75262553</v>
      </c>
      <c r="J70" s="20" t="n">
        <v>4.76226259</v>
      </c>
      <c r="K70" s="18" t="n">
        <v>527.27761736</v>
      </c>
      <c r="L70" s="20" t="n">
        <v>3.38134691</v>
      </c>
      <c r="M70" s="18" t="s">
        <v>481</v>
      </c>
      <c r="N70" s="20" t="s">
        <v>481</v>
      </c>
      <c r="O70" s="18" t="s">
        <v>481</v>
      </c>
      <c r="P70" s="20" t="s">
        <v>481</v>
      </c>
      <c r="Q70" s="18" t="s">
        <v>481</v>
      </c>
      <c r="R70" s="20" t="s">
        <v>481</v>
      </c>
      <c r="S70" s="18" t="s">
        <v>481</v>
      </c>
      <c r="T70" s="20" t="s">
        <v>481</v>
      </c>
      <c r="U70" s="18" t="n">
        <v>454.30192908</v>
      </c>
      <c r="V70" s="20" t="n">
        <v>10.12643708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890</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463.52370414</v>
      </c>
      <c r="F7" s="20" t="n">
        <v>9.33937334</v>
      </c>
      <c r="G7" s="18" t="n">
        <v>490.93637674</v>
      </c>
      <c r="H7" s="20" t="n">
        <v>7.62124172</v>
      </c>
      <c r="I7" s="18" t="n">
        <v>524.15941274</v>
      </c>
      <c r="J7" s="20" t="n">
        <v>3.41057196</v>
      </c>
      <c r="K7" s="18" t="n">
        <v>510.10813269</v>
      </c>
      <c r="L7" s="20" t="n">
        <v>2.03694683</v>
      </c>
      <c r="M7" s="18" t="s">
        <v>481</v>
      </c>
      <c r="N7" s="20" t="s">
        <v>481</v>
      </c>
      <c r="O7" s="18" t="s">
        <v>481</v>
      </c>
      <c r="P7" s="20" t="s">
        <v>481</v>
      </c>
      <c r="Q7" s="18" t="s">
        <v>481</v>
      </c>
      <c r="R7" s="20" t="s">
        <v>481</v>
      </c>
      <c r="S7" s="18" t="s">
        <v>481</v>
      </c>
      <c r="T7" s="20" t="s">
        <v>481</v>
      </c>
      <c r="U7" s="18" t="n">
        <v>453.00590826</v>
      </c>
      <c r="V7" s="20" t="n">
        <v>5.68655155</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498.23349331</v>
      </c>
      <c r="F9" s="20" t="n">
        <v>10.99345434</v>
      </c>
      <c r="G9" s="18" t="n">
        <v>514.4243269900001</v>
      </c>
      <c r="H9" s="20" t="n">
        <v>10.26708632</v>
      </c>
      <c r="I9" s="18" t="n">
        <v>556.2671747099999</v>
      </c>
      <c r="J9" s="20" t="n">
        <v>5.48757646</v>
      </c>
      <c r="K9" s="18" t="n">
        <v>558.36672987</v>
      </c>
      <c r="L9" s="20" t="n">
        <v>3.0006265</v>
      </c>
      <c r="M9" s="18" t="s">
        <v>481</v>
      </c>
      <c r="N9" s="20" t="s">
        <v>481</v>
      </c>
      <c r="O9" s="18" t="s">
        <v>481</v>
      </c>
      <c r="P9" s="20" t="s">
        <v>481</v>
      </c>
      <c r="Q9" s="18" t="n">
        <v>363.74174124</v>
      </c>
      <c r="R9" s="20" t="n">
        <v>33.3778787</v>
      </c>
      <c r="S9" s="18" t="s">
        <v>481</v>
      </c>
      <c r="T9" s="20" t="s">
        <v>481</v>
      </c>
      <c r="U9" s="18" t="n">
        <v>450.48861489</v>
      </c>
      <c r="V9" s="20" t="n">
        <v>10.72649316</v>
      </c>
    </row>
    <row r="10" spans="1:22">
      <c r="A10" s="15" t="s">
        <v>485</v>
      </c>
      <c r="B10" s="17" t="n">
        <v>13082</v>
      </c>
      <c r="C10" s="18">
        <f>(353.0/B10*100)</f>
        <v/>
      </c>
      <c r="D10" s="19" t="n">
        <v>12729</v>
      </c>
      <c r="E10" s="18" t="n">
        <v>524.00083532</v>
      </c>
      <c r="F10" s="20" t="n">
        <v>11.81056635</v>
      </c>
      <c r="G10" s="18" t="n">
        <v>509.07062408</v>
      </c>
      <c r="H10" s="20" t="n">
        <v>10.29891801</v>
      </c>
      <c r="I10" s="18" t="n">
        <v>541.01456107</v>
      </c>
      <c r="J10" s="20" t="n">
        <v>6.42619018</v>
      </c>
      <c r="K10" s="18" t="n">
        <v>541.3940174000001</v>
      </c>
      <c r="L10" s="20" t="n">
        <v>4.42502208</v>
      </c>
      <c r="M10" s="18" t="s">
        <v>481</v>
      </c>
      <c r="N10" s="20" t="s">
        <v>481</v>
      </c>
      <c r="O10" s="18" t="s">
        <v>481</v>
      </c>
      <c r="P10" s="20" t="s">
        <v>481</v>
      </c>
      <c r="Q10" s="18" t="s">
        <v>481</v>
      </c>
      <c r="R10" s="20" t="s">
        <v>481</v>
      </c>
      <c r="S10" s="18" t="s">
        <v>481</v>
      </c>
      <c r="T10" s="20" t="s">
        <v>481</v>
      </c>
      <c r="U10" s="18" t="n">
        <v>462.96177396</v>
      </c>
      <c r="V10" s="20" t="n">
        <v>13.36171051</v>
      </c>
    </row>
    <row r="11" spans="1:22">
      <c r="A11" s="15" t="s">
        <v>486</v>
      </c>
      <c r="B11" s="17" t="n">
        <v>7053</v>
      </c>
      <c r="C11" s="18">
        <f>(242.0/B11*100)</f>
        <v/>
      </c>
      <c r="D11" s="19" t="n">
        <v>6811</v>
      </c>
      <c r="E11" s="18" t="n">
        <v>403.85764697</v>
      </c>
      <c r="F11" s="20" t="n">
        <v>10.14756304</v>
      </c>
      <c r="G11" s="18" t="n">
        <v>404.33989947</v>
      </c>
      <c r="H11" s="20" t="n">
        <v>7.94322494</v>
      </c>
      <c r="I11" s="18" t="n">
        <v>436.58359543</v>
      </c>
      <c r="J11" s="20" t="n">
        <v>6.02327958</v>
      </c>
      <c r="K11" s="18" t="n">
        <v>448.30822872</v>
      </c>
      <c r="L11" s="20" t="n">
        <v>4.34335761</v>
      </c>
      <c r="M11" s="18" t="s">
        <v>481</v>
      </c>
      <c r="N11" s="20" t="s">
        <v>481</v>
      </c>
      <c r="O11" s="18" t="s">
        <v>481</v>
      </c>
      <c r="P11" s="20" t="s">
        <v>481</v>
      </c>
      <c r="Q11" s="18" t="s">
        <v>481</v>
      </c>
      <c r="R11" s="20" t="s">
        <v>481</v>
      </c>
      <c r="S11" s="18" t="s">
        <v>481</v>
      </c>
      <c r="T11" s="20" t="s">
        <v>481</v>
      </c>
      <c r="U11" s="18" t="n">
        <v>393.72002791</v>
      </c>
      <c r="V11" s="20" t="n">
        <v>8.267822730000001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460.66789681</v>
      </c>
      <c r="F23" s="20" t="n">
        <v>7.60067693</v>
      </c>
      <c r="G23" s="18" t="n">
        <v>467.8651227</v>
      </c>
      <c r="H23" s="20" t="n">
        <v>6.24140044</v>
      </c>
      <c r="I23" s="18" t="n">
        <v>485.3429642</v>
      </c>
      <c r="J23" s="20" t="n">
        <v>3.96128714</v>
      </c>
      <c r="K23" s="18" t="n">
        <v>496.28916971</v>
      </c>
      <c r="L23" s="20" t="n">
        <v>3.34033603</v>
      </c>
      <c r="M23" s="18" t="s">
        <v>481</v>
      </c>
      <c r="N23" s="20" t="s">
        <v>481</v>
      </c>
      <c r="O23" s="18" t="s">
        <v>481</v>
      </c>
      <c r="P23" s="20" t="s">
        <v>481</v>
      </c>
      <c r="Q23" s="18" t="s">
        <v>481</v>
      </c>
      <c r="R23" s="20" t="s">
        <v>481</v>
      </c>
      <c r="S23" s="18" t="s">
        <v>481</v>
      </c>
      <c r="T23" s="20" t="s">
        <v>481</v>
      </c>
      <c r="U23" s="18" t="n">
        <v>425.10432907</v>
      </c>
      <c r="V23" s="20" t="n">
        <v>8.686957850000001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431.91617895</v>
      </c>
      <c r="F29" s="20" t="n">
        <v>18.57457074</v>
      </c>
      <c r="G29" s="18" t="n">
        <v>453.26802595</v>
      </c>
      <c r="H29" s="20" t="n">
        <v>12.27658978</v>
      </c>
      <c r="I29" s="18" t="n">
        <v>508.11564786</v>
      </c>
      <c r="J29" s="20" t="n">
        <v>6.0520467</v>
      </c>
      <c r="K29" s="18" t="n">
        <v>525.50332589</v>
      </c>
      <c r="L29" s="20" t="n">
        <v>3.25078641</v>
      </c>
      <c r="M29" s="18" t="s">
        <v>481</v>
      </c>
      <c r="N29" s="20" t="s">
        <v>481</v>
      </c>
      <c r="O29" s="18" t="s">
        <v>481</v>
      </c>
      <c r="P29" s="20" t="s">
        <v>481</v>
      </c>
      <c r="Q29" s="18" t="n">
        <v>312.41250141</v>
      </c>
      <c r="R29" s="20" t="n">
        <v>62.61666854</v>
      </c>
      <c r="S29" s="18" t="s">
        <v>481</v>
      </c>
      <c r="T29" s="20" t="s">
        <v>481</v>
      </c>
      <c r="U29" s="18" t="n">
        <v>412.1672864</v>
      </c>
      <c r="V29" s="20" t="n">
        <v>12.64502687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450.15796029</v>
      </c>
      <c r="F32" s="20" t="n">
        <v>8.619132970000001</v>
      </c>
      <c r="G32" s="18" t="n">
        <v>466.97363095</v>
      </c>
      <c r="H32" s="20" t="n">
        <v>5.85049486</v>
      </c>
      <c r="I32" s="18" t="n">
        <v>483.99731241</v>
      </c>
      <c r="J32" s="20" t="n">
        <v>3.98996787</v>
      </c>
      <c r="K32" s="18" t="n">
        <v>499.05223666</v>
      </c>
      <c r="L32" s="20" t="n">
        <v>3.44284961</v>
      </c>
      <c r="M32" s="18" t="s">
        <v>481</v>
      </c>
      <c r="N32" s="20" t="s">
        <v>481</v>
      </c>
      <c r="O32" s="18" t="s">
        <v>481</v>
      </c>
      <c r="P32" s="20" t="s">
        <v>481</v>
      </c>
      <c r="Q32" s="18" t="s">
        <v>481</v>
      </c>
      <c r="R32" s="20" t="s">
        <v>481</v>
      </c>
      <c r="S32" s="18" t="s">
        <v>481</v>
      </c>
      <c r="T32" s="20" t="s">
        <v>481</v>
      </c>
      <c r="U32" s="18" t="n">
        <v>355.48606725</v>
      </c>
      <c r="V32" s="20" t="n">
        <v>13.62814221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399.21740885</v>
      </c>
      <c r="F34" s="20" t="n">
        <v>9.88928943</v>
      </c>
      <c r="G34" s="18" t="n">
        <v>389.65891064</v>
      </c>
      <c r="H34" s="20" t="n">
        <v>10.78223174</v>
      </c>
      <c r="I34" s="18" t="n">
        <v>447.86982389</v>
      </c>
      <c r="J34" s="20" t="n">
        <v>5.30064242</v>
      </c>
      <c r="K34" s="18" t="n">
        <v>470.21588624</v>
      </c>
      <c r="L34" s="20" t="n">
        <v>3.88132845</v>
      </c>
      <c r="M34" s="18" t="s">
        <v>481</v>
      </c>
      <c r="N34" s="20" t="s">
        <v>481</v>
      </c>
      <c r="O34" s="18" t="s">
        <v>481</v>
      </c>
      <c r="P34" s="20" t="s">
        <v>481</v>
      </c>
      <c r="Q34" s="18" t="n">
        <v>425.79595373</v>
      </c>
      <c r="R34" s="20" t="n">
        <v>68.66277131</v>
      </c>
      <c r="S34" s="18" t="s">
        <v>481</v>
      </c>
      <c r="T34" s="20" t="s">
        <v>481</v>
      </c>
      <c r="U34" s="18" t="n">
        <v>353.80835536</v>
      </c>
      <c r="V34" s="20" t="n">
        <v>11.30443143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439.00981167</v>
      </c>
      <c r="F36" s="20" t="n">
        <v>11.55115368</v>
      </c>
      <c r="G36" s="18" t="n">
        <v>457.87932295</v>
      </c>
      <c r="H36" s="20" t="n">
        <v>8.2818085</v>
      </c>
      <c r="I36" s="18" t="n">
        <v>475.87156151</v>
      </c>
      <c r="J36" s="20" t="n">
        <v>3.95761056</v>
      </c>
      <c r="K36" s="18" t="n">
        <v>476.33145455</v>
      </c>
      <c r="L36" s="20" t="n">
        <v>3.37908824</v>
      </c>
      <c r="M36" s="18" t="s">
        <v>481</v>
      </c>
      <c r="N36" s="20" t="s">
        <v>481</v>
      </c>
      <c r="O36" s="18" t="s">
        <v>481</v>
      </c>
      <c r="P36" s="20" t="s">
        <v>481</v>
      </c>
      <c r="Q36" s="18" t="s">
        <v>481</v>
      </c>
      <c r="R36" s="20" t="s">
        <v>481</v>
      </c>
      <c r="S36" s="18" t="s">
        <v>481</v>
      </c>
      <c r="T36" s="20" t="s">
        <v>481</v>
      </c>
      <c r="U36" s="18" t="n">
        <v>393.82918717</v>
      </c>
      <c r="V36" s="20" t="n">
        <v>9.06345535</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458.84727525</v>
      </c>
      <c r="F41" s="20" t="n">
        <v>10.34291105</v>
      </c>
      <c r="G41" s="18" t="n">
        <v>478.68520558</v>
      </c>
      <c r="H41" s="20" t="n">
        <v>9.61713503</v>
      </c>
      <c r="I41" s="18" t="n">
        <v>494.95914414</v>
      </c>
      <c r="J41" s="20" t="n">
        <v>4.82840679</v>
      </c>
      <c r="K41" s="18" t="n">
        <v>497.38164407</v>
      </c>
      <c r="L41" s="20" t="n">
        <v>3.41440811</v>
      </c>
      <c r="M41" s="18" t="s">
        <v>481</v>
      </c>
      <c r="N41" s="20" t="s">
        <v>481</v>
      </c>
      <c r="O41" s="18" t="s">
        <v>481</v>
      </c>
      <c r="P41" s="20" t="s">
        <v>481</v>
      </c>
      <c r="Q41" s="18" t="n">
        <v>394.70031876</v>
      </c>
      <c r="R41" s="20" t="n">
        <v>62.09586627</v>
      </c>
      <c r="S41" s="18" t="s">
        <v>481</v>
      </c>
      <c r="T41" s="20" t="s">
        <v>481</v>
      </c>
      <c r="U41" s="18" t="n">
        <v>394.38149248</v>
      </c>
      <c r="V41" s="20" t="n">
        <v>13.05405285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371.99390336</v>
      </c>
      <c r="F46" s="20" t="n">
        <v>7.21485204</v>
      </c>
      <c r="G46" s="18" t="n">
        <v>390.80973209</v>
      </c>
      <c r="H46" s="20" t="n">
        <v>8.63493038</v>
      </c>
      <c r="I46" s="18" t="n">
        <v>418.70833993</v>
      </c>
      <c r="J46" s="20" t="n">
        <v>6.60973352</v>
      </c>
      <c r="K46" s="18" t="n">
        <v>421.96636928</v>
      </c>
      <c r="L46" s="20" t="n">
        <v>4.682264</v>
      </c>
      <c r="M46" s="18" t="s">
        <v>481</v>
      </c>
      <c r="N46" s="20" t="s">
        <v>481</v>
      </c>
      <c r="O46" s="18" t="s">
        <v>481</v>
      </c>
      <c r="P46" s="20" t="s">
        <v>481</v>
      </c>
      <c r="Q46" s="18" t="s">
        <v>481</v>
      </c>
      <c r="R46" s="20" t="s">
        <v>481</v>
      </c>
      <c r="S46" s="18" t="s">
        <v>481</v>
      </c>
      <c r="T46" s="20" t="s">
        <v>481</v>
      </c>
      <c r="U46" s="18" t="n">
        <v>369.38991412</v>
      </c>
      <c r="V46" s="20" t="n">
        <v>4.39363868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562.55777978</v>
      </c>
      <c r="F48" s="20" t="n">
        <v>10.76301678</v>
      </c>
      <c r="G48" s="18" t="n">
        <v>545.54384152</v>
      </c>
      <c r="H48" s="20" t="n">
        <v>9.204385670000001</v>
      </c>
      <c r="I48" s="18" t="n">
        <v>566.00942357</v>
      </c>
      <c r="J48" s="20" t="n">
        <v>6.22445931</v>
      </c>
      <c r="K48" s="18" t="n">
        <v>573.42522118</v>
      </c>
      <c r="L48" s="20" t="n">
        <v>6.81701434</v>
      </c>
      <c r="M48" s="18" t="s">
        <v>481</v>
      </c>
      <c r="N48" s="20" t="s">
        <v>481</v>
      </c>
      <c r="O48" s="18" t="s">
        <v>481</v>
      </c>
      <c r="P48" s="20" t="s">
        <v>481</v>
      </c>
      <c r="Q48" s="18" t="s">
        <v>481</v>
      </c>
      <c r="R48" s="20" t="s">
        <v>481</v>
      </c>
      <c r="S48" s="18" t="s">
        <v>481</v>
      </c>
      <c r="T48" s="20" t="s">
        <v>481</v>
      </c>
      <c r="U48" s="18" t="n">
        <v>498.93306643</v>
      </c>
      <c r="V48" s="20" t="n">
        <v>22.99461769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398.0318481</v>
      </c>
      <c r="F61" s="20" t="n">
        <v>8.40873989</v>
      </c>
      <c r="G61" s="18" t="n">
        <v>408.38472582</v>
      </c>
      <c r="H61" s="20" t="n">
        <v>6.99401837</v>
      </c>
      <c r="I61" s="18" t="n">
        <v>443.50570901</v>
      </c>
      <c r="J61" s="20" t="n">
        <v>5.10121594</v>
      </c>
      <c r="K61" s="18" t="n">
        <v>472.25748018</v>
      </c>
      <c r="L61" s="20" t="n">
        <v>2.86692508</v>
      </c>
      <c r="M61" s="18" t="s">
        <v>481</v>
      </c>
      <c r="N61" s="20" t="s">
        <v>481</v>
      </c>
      <c r="O61" s="18" t="s">
        <v>481</v>
      </c>
      <c r="P61" s="20" t="s">
        <v>481</v>
      </c>
      <c r="Q61" s="18" t="s">
        <v>481</v>
      </c>
      <c r="R61" s="20" t="s">
        <v>481</v>
      </c>
      <c r="S61" s="18" t="s">
        <v>481</v>
      </c>
      <c r="T61" s="20" t="s">
        <v>481</v>
      </c>
      <c r="U61" s="18" t="n">
        <v>354.17510832</v>
      </c>
      <c r="V61" s="20" t="n">
        <v>12.25318066</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372.05622441</v>
      </c>
      <c r="F67" s="20" t="n">
        <v>7.89908102</v>
      </c>
      <c r="G67" s="18" t="n">
        <v>404.8105229</v>
      </c>
      <c r="H67" s="20" t="n">
        <v>6.48019109</v>
      </c>
      <c r="I67" s="18" t="n">
        <v>426.48893139</v>
      </c>
      <c r="J67" s="20" t="n">
        <v>3.83133985</v>
      </c>
      <c r="K67" s="18" t="n">
        <v>443.68383846</v>
      </c>
      <c r="L67" s="20" t="n">
        <v>3.8235536</v>
      </c>
      <c r="M67" s="18" t="s">
        <v>481</v>
      </c>
      <c r="N67" s="20" t="s">
        <v>481</v>
      </c>
      <c r="O67" s="18" t="s">
        <v>481</v>
      </c>
      <c r="P67" s="20" t="s">
        <v>481</v>
      </c>
      <c r="Q67" s="18" t="s">
        <v>481</v>
      </c>
      <c r="R67" s="20" t="s">
        <v>481</v>
      </c>
      <c r="S67" s="18" t="s">
        <v>481</v>
      </c>
      <c r="T67" s="20" t="s">
        <v>481</v>
      </c>
      <c r="U67" s="18" t="n">
        <v>345.78713819</v>
      </c>
      <c r="V67" s="20" t="n">
        <v>7.49507085</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500.10172362</v>
      </c>
      <c r="F70" s="20" t="n">
        <v>7.0027461</v>
      </c>
      <c r="G70" s="18" t="n">
        <v>512.24000258</v>
      </c>
      <c r="H70" s="20" t="n">
        <v>5.55577671</v>
      </c>
      <c r="I70" s="18" t="n">
        <v>515.01645474</v>
      </c>
      <c r="J70" s="20" t="n">
        <v>4.41932991</v>
      </c>
      <c r="K70" s="18" t="n">
        <v>522.65177682</v>
      </c>
      <c r="L70" s="20" t="n">
        <v>3.66980964</v>
      </c>
      <c r="M70" s="18" t="s">
        <v>481</v>
      </c>
      <c r="N70" s="20" t="s">
        <v>481</v>
      </c>
      <c r="O70" s="18" t="s">
        <v>481</v>
      </c>
      <c r="P70" s="20" t="s">
        <v>481</v>
      </c>
      <c r="Q70" s="18" t="s">
        <v>481</v>
      </c>
      <c r="R70" s="20" t="s">
        <v>481</v>
      </c>
      <c r="S70" s="18" t="s">
        <v>481</v>
      </c>
      <c r="T70" s="20" t="s">
        <v>481</v>
      </c>
      <c r="U70" s="18" t="n">
        <v>460.211273</v>
      </c>
      <c r="V70" s="20" t="n">
        <v>9.65686182</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891</v>
      </c>
    </row>
    <row customHeight="1" ht="30" r="4" spans="1:22">
      <c r="A4" s="6" t="n"/>
      <c r="B4" s="7" t="s">
        <v>462</v>
      </c>
      <c r="C4" s="7" t="s">
        <v>463</v>
      </c>
      <c r="D4" s="8" t="s">
        <v>462</v>
      </c>
      <c r="E4" s="9" t="s">
        <v>881</v>
      </c>
      <c r="F4" s="10" t="n"/>
      <c r="G4" s="9" t="s">
        <v>882</v>
      </c>
      <c r="H4" s="10" t="n"/>
      <c r="I4" s="9" t="s">
        <v>883</v>
      </c>
      <c r="J4" s="10" t="n"/>
      <c r="K4" s="9" t="s">
        <v>784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527.95614258</v>
      </c>
      <c r="F7" s="20" t="n">
        <v>7.97294246</v>
      </c>
      <c r="G7" s="18" t="n">
        <v>535.58857796</v>
      </c>
      <c r="H7" s="20" t="n">
        <v>4.94971024</v>
      </c>
      <c r="I7" s="18" t="n">
        <v>522.95045427</v>
      </c>
      <c r="J7" s="20" t="n">
        <v>3.20289448</v>
      </c>
      <c r="K7" s="18" t="n">
        <v>503.03678104</v>
      </c>
      <c r="L7" s="20" t="n">
        <v>2.10771175</v>
      </c>
      <c r="M7" s="18" t="s">
        <v>481</v>
      </c>
      <c r="N7" s="20" t="s">
        <v>481</v>
      </c>
      <c r="O7" s="18" t="s">
        <v>481</v>
      </c>
      <c r="P7" s="20" t="s">
        <v>481</v>
      </c>
      <c r="Q7" s="18" t="s">
        <v>481</v>
      </c>
      <c r="R7" s="20" t="s">
        <v>481</v>
      </c>
      <c r="S7" s="18" t="s">
        <v>481</v>
      </c>
      <c r="T7" s="20" t="s">
        <v>481</v>
      </c>
      <c r="U7" s="18" t="n">
        <v>447.72322909</v>
      </c>
      <c r="V7" s="20" t="n">
        <v>5.6552762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(193.0/B9*100)</f>
        <v/>
      </c>
      <c r="D9" s="19" t="n">
        <v>5482</v>
      </c>
      <c r="E9" s="18" t="n">
        <v>538.88309133</v>
      </c>
      <c r="F9" s="20" t="n">
        <v>9.10475377</v>
      </c>
      <c r="G9" s="18" t="n">
        <v>537.48850834</v>
      </c>
      <c r="H9" s="20" t="n">
        <v>7.27936262</v>
      </c>
      <c r="I9" s="18" t="n">
        <v>551.4182548</v>
      </c>
      <c r="J9" s="20" t="n">
        <v>5.28298541</v>
      </c>
      <c r="K9" s="18" t="n">
        <v>557.87511741</v>
      </c>
      <c r="L9" s="20" t="n">
        <v>3.10862814</v>
      </c>
      <c r="M9" s="18" t="s">
        <v>481</v>
      </c>
      <c r="N9" s="20" t="s">
        <v>481</v>
      </c>
      <c r="O9" s="18" t="s">
        <v>481</v>
      </c>
      <c r="P9" s="20" t="s">
        <v>481</v>
      </c>
      <c r="Q9" s="18" t="n">
        <v>363.74174124</v>
      </c>
      <c r="R9" s="20" t="n">
        <v>33.3778787</v>
      </c>
      <c r="S9" s="18" t="s">
        <v>481</v>
      </c>
      <c r="T9" s="20" t="s">
        <v>481</v>
      </c>
      <c r="U9" s="18" t="n">
        <v>445.52731094</v>
      </c>
      <c r="V9" s="20" t="n">
        <v>9.423049219999999</v>
      </c>
    </row>
    <row r="10" spans="1:22">
      <c r="A10" s="15" t="s">
        <v>485</v>
      </c>
      <c r="B10" s="17" t="n">
        <v>13082</v>
      </c>
      <c r="C10" s="18">
        <f>(353.0/B10*100)</f>
        <v/>
      </c>
      <c r="D10" s="19" t="n">
        <v>12729</v>
      </c>
      <c r="E10" s="18" t="n">
        <v>551.76658599</v>
      </c>
      <c r="F10" s="20" t="n">
        <v>9.55256052</v>
      </c>
      <c r="G10" s="18" t="n">
        <v>545.87555246</v>
      </c>
      <c r="H10" s="20" t="n">
        <v>8.732388569999999</v>
      </c>
      <c r="I10" s="18" t="n">
        <v>542.85166909</v>
      </c>
      <c r="J10" s="20" t="n">
        <v>5.54087011</v>
      </c>
      <c r="K10" s="18" t="n">
        <v>533.45107877</v>
      </c>
      <c r="L10" s="20" t="n">
        <v>4.9901461</v>
      </c>
      <c r="M10" s="18" t="s">
        <v>481</v>
      </c>
      <c r="N10" s="20" t="s">
        <v>481</v>
      </c>
      <c r="O10" s="18" t="s">
        <v>481</v>
      </c>
      <c r="P10" s="20" t="s">
        <v>481</v>
      </c>
      <c r="Q10" s="18" t="s">
        <v>481</v>
      </c>
      <c r="R10" s="20" t="s">
        <v>481</v>
      </c>
      <c r="S10" s="18" t="s">
        <v>481</v>
      </c>
      <c r="T10" s="20" t="s">
        <v>481</v>
      </c>
      <c r="U10" s="18" t="n">
        <v>458.15613421</v>
      </c>
      <c r="V10" s="20" t="n">
        <v>12.63663975</v>
      </c>
    </row>
    <row r="11" spans="1:22">
      <c r="A11" s="15" t="s">
        <v>486</v>
      </c>
      <c r="B11" s="17" t="n">
        <v>7053</v>
      </c>
      <c r="C11" s="18">
        <f>(242.0/B11*100)</f>
        <v/>
      </c>
      <c r="D11" s="19" t="n">
        <v>6811</v>
      </c>
      <c r="E11" s="18" t="n">
        <v>430.40466808</v>
      </c>
      <c r="F11" s="20" t="n">
        <v>10.18535742</v>
      </c>
      <c r="G11" s="18" t="n">
        <v>430.09769082</v>
      </c>
      <c r="H11" s="20" t="n">
        <v>6.84040361</v>
      </c>
      <c r="I11" s="18" t="n">
        <v>433.44555339</v>
      </c>
      <c r="J11" s="20" t="n">
        <v>5.83240382</v>
      </c>
      <c r="K11" s="18" t="n">
        <v>445.03303459</v>
      </c>
      <c r="L11" s="20" t="n">
        <v>4.44657275</v>
      </c>
      <c r="M11" s="18" t="s">
        <v>481</v>
      </c>
      <c r="N11" s="20" t="s">
        <v>481</v>
      </c>
      <c r="O11" s="18" t="s">
        <v>481</v>
      </c>
      <c r="P11" s="20" t="s">
        <v>481</v>
      </c>
      <c r="Q11" s="18" t="s">
        <v>481</v>
      </c>
      <c r="R11" s="20" t="s">
        <v>481</v>
      </c>
      <c r="S11" s="18" t="s">
        <v>481</v>
      </c>
      <c r="T11" s="20" t="s">
        <v>481</v>
      </c>
      <c r="U11" s="18" t="n">
        <v>391.48462898</v>
      </c>
      <c r="V11" s="20" t="n">
        <v>8.33964158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(307.0/B23*100)</f>
        <v/>
      </c>
      <c r="D23" s="19" t="n">
        <v>11276</v>
      </c>
      <c r="E23" s="18" t="n">
        <v>487.81323088</v>
      </c>
      <c r="F23" s="20" t="n">
        <v>6.56366579</v>
      </c>
      <c r="G23" s="18" t="n">
        <v>484.90031295</v>
      </c>
      <c r="H23" s="20" t="n">
        <v>5.43446041</v>
      </c>
      <c r="I23" s="18" t="n">
        <v>491.82725516</v>
      </c>
      <c r="J23" s="20" t="n">
        <v>3.24856842</v>
      </c>
      <c r="K23" s="18" t="n">
        <v>486.68457549</v>
      </c>
      <c r="L23" s="20" t="n">
        <v>3.87940335</v>
      </c>
      <c r="M23" s="18" t="s">
        <v>481</v>
      </c>
      <c r="N23" s="20" t="s">
        <v>481</v>
      </c>
      <c r="O23" s="18" t="s">
        <v>481</v>
      </c>
      <c r="P23" s="20" t="s">
        <v>481</v>
      </c>
      <c r="Q23" s="18" t="s">
        <v>481</v>
      </c>
      <c r="R23" s="20" t="s">
        <v>481</v>
      </c>
      <c r="S23" s="18" t="s">
        <v>481</v>
      </c>
      <c r="T23" s="20" t="s">
        <v>481</v>
      </c>
      <c r="U23" s="18" t="n">
        <v>420.06422793</v>
      </c>
      <c r="V23" s="20" t="n">
        <v>9.1545957</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504.26593144</v>
      </c>
      <c r="F29" s="20" t="n">
        <v>15.89354005</v>
      </c>
      <c r="G29" s="18" t="n">
        <v>517.88229762</v>
      </c>
      <c r="H29" s="20" t="n">
        <v>7.87890408</v>
      </c>
      <c r="I29" s="18" t="n">
        <v>524.57462447</v>
      </c>
      <c r="J29" s="20" t="n">
        <v>5.55632658</v>
      </c>
      <c r="K29" s="18" t="n">
        <v>517.56656968</v>
      </c>
      <c r="L29" s="20" t="n">
        <v>3.55490685</v>
      </c>
      <c r="M29" s="18" t="s">
        <v>481</v>
      </c>
      <c r="N29" s="20" t="s">
        <v>481</v>
      </c>
      <c r="O29" s="18" t="s">
        <v>481</v>
      </c>
      <c r="P29" s="20" t="s">
        <v>481</v>
      </c>
      <c r="Q29" s="18" t="n">
        <v>312.41250141</v>
      </c>
      <c r="R29" s="20" t="n">
        <v>62.61666854</v>
      </c>
      <c r="S29" s="18" t="s">
        <v>481</v>
      </c>
      <c r="T29" s="20" t="s">
        <v>481</v>
      </c>
      <c r="U29" s="18" t="n">
        <v>400.74091185</v>
      </c>
      <c r="V29" s="20" t="n">
        <v>11.76852031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(6.0/B32*100)</f>
        <v/>
      </c>
      <c r="D32" s="19" t="n">
        <v>4472</v>
      </c>
      <c r="E32" s="18" t="n">
        <v>476.20388126</v>
      </c>
      <c r="F32" s="20" t="n">
        <v>7.97537856</v>
      </c>
      <c r="G32" s="18" t="n">
        <v>487.52403534</v>
      </c>
      <c r="H32" s="20" t="n">
        <v>5.62635494</v>
      </c>
      <c r="I32" s="18" t="n">
        <v>487.61496824</v>
      </c>
      <c r="J32" s="20" t="n">
        <v>3.89279502</v>
      </c>
      <c r="K32" s="18" t="n">
        <v>490.99318593</v>
      </c>
      <c r="L32" s="20" t="n">
        <v>3.59510384</v>
      </c>
      <c r="M32" s="18" t="s">
        <v>481</v>
      </c>
      <c r="N32" s="20" t="s">
        <v>481</v>
      </c>
      <c r="O32" s="18" t="s">
        <v>481</v>
      </c>
      <c r="P32" s="20" t="s">
        <v>481</v>
      </c>
      <c r="Q32" s="18" t="s">
        <v>481</v>
      </c>
      <c r="R32" s="20" t="s">
        <v>481</v>
      </c>
      <c r="S32" s="18" t="s">
        <v>481</v>
      </c>
      <c r="T32" s="20" t="s">
        <v>481</v>
      </c>
      <c r="U32" s="18" t="n">
        <v>338.80891925</v>
      </c>
      <c r="V32" s="20" t="n">
        <v>15.23396949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(113.0/B34*100)</f>
        <v/>
      </c>
      <c r="D34" s="19" t="n">
        <v>6237</v>
      </c>
      <c r="E34" s="18" t="n">
        <v>404.60974427</v>
      </c>
      <c r="F34" s="20" t="n">
        <v>8.90064175</v>
      </c>
      <c r="G34" s="18" t="n">
        <v>428.61483468</v>
      </c>
      <c r="H34" s="20" t="n">
        <v>11.38105046</v>
      </c>
      <c r="I34" s="18" t="n">
        <v>448.44805774</v>
      </c>
      <c r="J34" s="20" t="n">
        <v>5.09859538</v>
      </c>
      <c r="K34" s="18" t="n">
        <v>465.61059594</v>
      </c>
      <c r="L34" s="20" t="n">
        <v>3.88492797</v>
      </c>
      <c r="M34" s="18" t="s">
        <v>481</v>
      </c>
      <c r="N34" s="20" t="s">
        <v>481</v>
      </c>
      <c r="O34" s="18" t="s">
        <v>481</v>
      </c>
      <c r="P34" s="20" t="s">
        <v>481</v>
      </c>
      <c r="Q34" s="18" t="n">
        <v>425.79595373</v>
      </c>
      <c r="R34" s="20" t="n">
        <v>68.66277131</v>
      </c>
      <c r="S34" s="18" t="s">
        <v>481</v>
      </c>
      <c r="T34" s="20" t="s">
        <v>481</v>
      </c>
      <c r="U34" s="18" t="n">
        <v>349.95677343</v>
      </c>
      <c r="V34" s="20" t="n">
        <v>10.64698508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(107.0/B36*100)</f>
        <v/>
      </c>
      <c r="D36" s="19" t="n">
        <v>6629</v>
      </c>
      <c r="E36" s="18" t="n">
        <v>457.18262877</v>
      </c>
      <c r="F36" s="20" t="n">
        <v>9.260756410000001</v>
      </c>
      <c r="G36" s="18" t="n">
        <v>492.98815442</v>
      </c>
      <c r="H36" s="20" t="n">
        <v>7.03544471</v>
      </c>
      <c r="I36" s="18" t="n">
        <v>477.92742109</v>
      </c>
      <c r="J36" s="20" t="n">
        <v>4.1525205</v>
      </c>
      <c r="K36" s="18" t="n">
        <v>472.05972771</v>
      </c>
      <c r="L36" s="20" t="n">
        <v>3.44547718</v>
      </c>
      <c r="M36" s="18" t="s">
        <v>481</v>
      </c>
      <c r="N36" s="20" t="s">
        <v>481</v>
      </c>
      <c r="O36" s="18" t="s">
        <v>481</v>
      </c>
      <c r="P36" s="20" t="s">
        <v>481</v>
      </c>
      <c r="Q36" s="18" t="s">
        <v>481</v>
      </c>
      <c r="R36" s="20" t="s">
        <v>481</v>
      </c>
      <c r="S36" s="18" t="s">
        <v>481</v>
      </c>
      <c r="T36" s="20" t="s">
        <v>481</v>
      </c>
      <c r="U36" s="18" t="n">
        <v>389.63064132</v>
      </c>
      <c r="V36" s="20" t="n">
        <v>9.04525387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(76.0/B41*100)</f>
        <v/>
      </c>
      <c r="D41" s="19" t="n">
        <v>5636</v>
      </c>
      <c r="E41" s="18" t="n">
        <v>494.90222238</v>
      </c>
      <c r="F41" s="20" t="n">
        <v>8.805171789999999</v>
      </c>
      <c r="G41" s="18" t="n">
        <v>497.72807446</v>
      </c>
      <c r="H41" s="20" t="n">
        <v>8.46812877</v>
      </c>
      <c r="I41" s="18" t="n">
        <v>492.42520805</v>
      </c>
      <c r="J41" s="20" t="n">
        <v>4.93029857</v>
      </c>
      <c r="K41" s="18" t="n">
        <v>493.9527736</v>
      </c>
      <c r="L41" s="20" t="n">
        <v>3.47781495</v>
      </c>
      <c r="M41" s="18" t="s">
        <v>481</v>
      </c>
      <c r="N41" s="20" t="s">
        <v>481</v>
      </c>
      <c r="O41" s="18" t="s">
        <v>481</v>
      </c>
      <c r="P41" s="20" t="s">
        <v>481</v>
      </c>
      <c r="Q41" s="18" t="n">
        <v>394.70031876</v>
      </c>
      <c r="R41" s="20" t="n">
        <v>62.09586627</v>
      </c>
      <c r="S41" s="18" t="s">
        <v>481</v>
      </c>
      <c r="T41" s="20" t="s">
        <v>481</v>
      </c>
      <c r="U41" s="18" t="n">
        <v>394.64858095</v>
      </c>
      <c r="V41" s="20" t="n">
        <v>12.87310664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(2365.0/B46*100)</f>
        <v/>
      </c>
      <c r="D46" s="19" t="n">
        <v>20776</v>
      </c>
      <c r="E46" s="18" t="n">
        <v>386.51970568</v>
      </c>
      <c r="F46" s="20" t="n">
        <v>7.87296127</v>
      </c>
      <c r="G46" s="18" t="n">
        <v>404.56118242</v>
      </c>
      <c r="H46" s="20" t="n">
        <v>7.69279358</v>
      </c>
      <c r="I46" s="18" t="n">
        <v>417.10997973</v>
      </c>
      <c r="J46" s="20" t="n">
        <v>6.43179133</v>
      </c>
      <c r="K46" s="18" t="n">
        <v>417.61577012</v>
      </c>
      <c r="L46" s="20" t="n">
        <v>4.66804934</v>
      </c>
      <c r="M46" s="18" t="s">
        <v>481</v>
      </c>
      <c r="N46" s="20" t="s">
        <v>481</v>
      </c>
      <c r="O46" s="18" t="s">
        <v>481</v>
      </c>
      <c r="P46" s="20" t="s">
        <v>481</v>
      </c>
      <c r="Q46" s="18" t="s">
        <v>481</v>
      </c>
      <c r="R46" s="20" t="s">
        <v>481</v>
      </c>
      <c r="S46" s="18" t="s">
        <v>481</v>
      </c>
      <c r="T46" s="20" t="s">
        <v>481</v>
      </c>
      <c r="U46" s="18" t="n">
        <v>369.4917107</v>
      </c>
      <c r="V46" s="20" t="n">
        <v>4.37642287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(8.0/B48*100)</f>
        <v/>
      </c>
      <c r="D48" s="19" t="n">
        <v>9833</v>
      </c>
      <c r="E48" s="18" t="n">
        <v>594.98552112</v>
      </c>
      <c r="F48" s="20" t="n">
        <v>10.68472226</v>
      </c>
      <c r="G48" s="18" t="n">
        <v>573.2530904499999</v>
      </c>
      <c r="H48" s="20" t="n">
        <v>7.8015542</v>
      </c>
      <c r="I48" s="18" t="n">
        <v>566.20123402</v>
      </c>
      <c r="J48" s="20" t="n">
        <v>6.53592525</v>
      </c>
      <c r="K48" s="18" t="n">
        <v>559.64791483</v>
      </c>
      <c r="L48" s="20" t="n">
        <v>7.21635042</v>
      </c>
      <c r="M48" s="18" t="s">
        <v>481</v>
      </c>
      <c r="N48" s="20" t="s">
        <v>481</v>
      </c>
      <c r="O48" s="18" t="s">
        <v>481</v>
      </c>
      <c r="P48" s="20" t="s">
        <v>481</v>
      </c>
      <c r="Q48" s="18" t="s">
        <v>481</v>
      </c>
      <c r="R48" s="20" t="s">
        <v>481</v>
      </c>
      <c r="S48" s="18" t="s">
        <v>481</v>
      </c>
      <c r="T48" s="20" t="s">
        <v>481</v>
      </c>
      <c r="U48" s="18" t="n">
        <v>477.21719279</v>
      </c>
      <c r="V48" s="20" t="n">
        <v>37.89842749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(189.0/B61*100)</f>
        <v/>
      </c>
      <c r="D61" s="19" t="n">
        <v>6336</v>
      </c>
      <c r="E61" s="18" t="n">
        <v>413.49759072</v>
      </c>
      <c r="F61" s="20" t="n">
        <v>7.07436338</v>
      </c>
      <c r="G61" s="18" t="n">
        <v>420.91501736</v>
      </c>
      <c r="H61" s="20" t="n">
        <v>6.05416217</v>
      </c>
      <c r="I61" s="18" t="n">
        <v>443.69383273</v>
      </c>
      <c r="J61" s="20" t="n">
        <v>4.99033974</v>
      </c>
      <c r="K61" s="18" t="n">
        <v>470.29702784</v>
      </c>
      <c r="L61" s="20" t="n">
        <v>2.82983234</v>
      </c>
      <c r="M61" s="18" t="s">
        <v>481</v>
      </c>
      <c r="N61" s="20" t="s">
        <v>481</v>
      </c>
      <c r="O61" s="18" t="s">
        <v>481</v>
      </c>
      <c r="P61" s="20" t="s">
        <v>481</v>
      </c>
      <c r="Q61" s="18" t="s">
        <v>481</v>
      </c>
      <c r="R61" s="20" t="s">
        <v>481</v>
      </c>
      <c r="S61" s="18" t="s">
        <v>481</v>
      </c>
      <c r="T61" s="20" t="s">
        <v>481</v>
      </c>
      <c r="U61" s="18" t="n">
        <v>359.09097988</v>
      </c>
      <c r="V61" s="20" t="n">
        <v>11.10013577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(1233.0/B67*100)</f>
        <v/>
      </c>
      <c r="D67" s="19" t="n">
        <v>5738</v>
      </c>
      <c r="E67" s="18" t="n">
        <v>390.71404799</v>
      </c>
      <c r="F67" s="20" t="n">
        <v>7.26476885</v>
      </c>
      <c r="G67" s="18" t="n">
        <v>417.49981798</v>
      </c>
      <c r="H67" s="20" t="n">
        <v>6.23836162</v>
      </c>
      <c r="I67" s="18" t="n">
        <v>424.56713584</v>
      </c>
      <c r="J67" s="20" t="n">
        <v>3.92698697</v>
      </c>
      <c r="K67" s="18" t="n">
        <v>437.03752245</v>
      </c>
      <c r="L67" s="20" t="n">
        <v>3.78674537</v>
      </c>
      <c r="M67" s="18" t="s">
        <v>481</v>
      </c>
      <c r="N67" s="20" t="s">
        <v>481</v>
      </c>
      <c r="O67" s="18" t="s">
        <v>481</v>
      </c>
      <c r="P67" s="20" t="s">
        <v>481</v>
      </c>
      <c r="Q67" s="18" t="s">
        <v>481</v>
      </c>
      <c r="R67" s="20" t="s">
        <v>481</v>
      </c>
      <c r="S67" s="18" t="s">
        <v>481</v>
      </c>
      <c r="T67" s="20" t="s">
        <v>481</v>
      </c>
      <c r="U67" s="18" t="n">
        <v>347.33451002</v>
      </c>
      <c r="V67" s="20" t="n">
        <v>6.88509513</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507.21248154</v>
      </c>
      <c r="F70" s="20" t="n">
        <v>6.84894523</v>
      </c>
      <c r="G70" s="18" t="n">
        <v>527.81186833</v>
      </c>
      <c r="H70" s="20" t="n">
        <v>5.07309066</v>
      </c>
      <c r="I70" s="18" t="n">
        <v>511.69679516</v>
      </c>
      <c r="J70" s="20" t="n">
        <v>3.91288114</v>
      </c>
      <c r="K70" s="18" t="n">
        <v>519.8855798</v>
      </c>
      <c r="L70" s="20" t="n">
        <v>3.71825261</v>
      </c>
      <c r="M70" s="18" t="s">
        <v>481</v>
      </c>
      <c r="N70" s="20" t="s">
        <v>481</v>
      </c>
      <c r="O70" s="18" t="s">
        <v>481</v>
      </c>
      <c r="P70" s="20" t="s">
        <v>481</v>
      </c>
      <c r="Q70" s="18" t="s">
        <v>481</v>
      </c>
      <c r="R70" s="20" t="s">
        <v>481</v>
      </c>
      <c r="S70" s="18" t="s">
        <v>481</v>
      </c>
      <c r="T70" s="20" t="s">
        <v>481</v>
      </c>
      <c r="U70" s="18" t="n">
        <v>458.19476491</v>
      </c>
      <c r="V70" s="20" t="n">
        <v>10.07199164</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892</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514.27397087</v>
      </c>
      <c r="F7" s="20" t="n">
        <v>2.11496508</v>
      </c>
      <c r="G7" s="18" t="n">
        <v>489.79807925</v>
      </c>
      <c r="H7" s="20" t="n">
        <v>2.99079141</v>
      </c>
      <c r="I7" s="18" t="s">
        <v>481</v>
      </c>
      <c r="J7" s="20" t="s">
        <v>481</v>
      </c>
      <c r="K7" s="18" t="s">
        <v>481</v>
      </c>
      <c r="L7" s="20" t="s">
        <v>481</v>
      </c>
      <c r="M7" s="18" t="s">
        <v>481</v>
      </c>
      <c r="N7" s="20" t="s">
        <v>481</v>
      </c>
      <c r="O7" s="18" t="s">
        <v>481</v>
      </c>
      <c r="P7" s="20" t="s">
        <v>481</v>
      </c>
      <c r="Q7" s="18" t="n">
        <v>458.2140056</v>
      </c>
      <c r="R7" s="20" t="n">
        <v>6.10457753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557.8295964</v>
      </c>
      <c r="F9" s="20" t="n">
        <v>3.03267931</v>
      </c>
      <c r="G9" s="18" t="n">
        <v>517.49886724</v>
      </c>
      <c r="H9" s="20" t="n">
        <v>5.2548909</v>
      </c>
      <c r="I9" s="18" t="s">
        <v>481</v>
      </c>
      <c r="J9" s="20" t="s">
        <v>481</v>
      </c>
      <c r="K9" s="18" t="s">
        <v>481</v>
      </c>
      <c r="L9" s="20" t="s">
        <v>481</v>
      </c>
      <c r="M9" s="18" t="n">
        <v>363.74174124</v>
      </c>
      <c r="N9" s="20" t="n">
        <v>33.3778787</v>
      </c>
      <c r="O9" s="18" t="s">
        <v>481</v>
      </c>
      <c r="P9" s="20" t="s">
        <v>481</v>
      </c>
      <c r="Q9" s="18" t="n">
        <v>442.32677237</v>
      </c>
      <c r="R9" s="20" t="n">
        <v>15.61306974</v>
      </c>
    </row>
    <row r="10" spans="1:18">
      <c r="A10" s="15" t="s">
        <v>485</v>
      </c>
      <c r="B10" s="17" t="n">
        <v>13082</v>
      </c>
      <c r="C10" s="18">
        <f>(356.0/B10*100)</f>
        <v/>
      </c>
      <c r="D10" s="19" t="n">
        <v>12726</v>
      </c>
      <c r="E10" s="18" t="n">
        <v>539.49314133</v>
      </c>
      <c r="F10" s="20" t="n">
        <v>4.76127568</v>
      </c>
      <c r="G10" s="18" t="n">
        <v>533.0002093099999</v>
      </c>
      <c r="H10" s="20" t="n">
        <v>5.71954997</v>
      </c>
      <c r="I10" s="18" t="s">
        <v>481</v>
      </c>
      <c r="J10" s="20" t="s">
        <v>481</v>
      </c>
      <c r="K10" s="18" t="s">
        <v>481</v>
      </c>
      <c r="L10" s="20" t="s">
        <v>481</v>
      </c>
      <c r="M10" s="18" t="s">
        <v>481</v>
      </c>
      <c r="N10" s="20" t="s">
        <v>481</v>
      </c>
      <c r="O10" s="18" t="s">
        <v>481</v>
      </c>
      <c r="P10" s="20" t="s">
        <v>481</v>
      </c>
      <c r="Q10" s="18" t="n">
        <v>442.52803042</v>
      </c>
      <c r="R10" s="20" t="n">
        <v>15.35072151</v>
      </c>
    </row>
    <row r="11" spans="1:18">
      <c r="A11" s="15" t="s">
        <v>486</v>
      </c>
      <c r="B11" s="17" t="n">
        <v>7053</v>
      </c>
      <c r="C11" s="18">
        <f>(259.0/B11*100)</f>
        <v/>
      </c>
      <c r="D11" s="19" t="n">
        <v>6794</v>
      </c>
      <c r="E11" s="18" t="n">
        <v>435.59365211</v>
      </c>
      <c r="F11" s="20" t="n">
        <v>4.18900872</v>
      </c>
      <c r="G11" s="18" t="n">
        <v>441.58370753</v>
      </c>
      <c r="H11" s="20" t="n">
        <v>4.57902069</v>
      </c>
      <c r="I11" s="18" t="s">
        <v>481</v>
      </c>
      <c r="J11" s="20" t="s">
        <v>481</v>
      </c>
      <c r="K11" s="18" t="s">
        <v>481</v>
      </c>
      <c r="L11" s="20" t="s">
        <v>481</v>
      </c>
      <c r="M11" s="18" t="s">
        <v>481</v>
      </c>
      <c r="N11" s="20" t="s">
        <v>481</v>
      </c>
      <c r="O11" s="18" t="s">
        <v>481</v>
      </c>
      <c r="P11" s="20" t="s">
        <v>481</v>
      </c>
      <c r="Q11" s="18" t="n">
        <v>398.48877508</v>
      </c>
      <c r="R11" s="20" t="n">
        <v>8.73710915</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489.14380697</v>
      </c>
      <c r="F23" s="20" t="n">
        <v>2.98018771</v>
      </c>
      <c r="G23" s="18" t="n">
        <v>479.25097137</v>
      </c>
      <c r="H23" s="20" t="n">
        <v>3.72096375</v>
      </c>
      <c r="I23" s="18" t="s">
        <v>481</v>
      </c>
      <c r="J23" s="20" t="s">
        <v>481</v>
      </c>
      <c r="K23" s="18" t="s">
        <v>481</v>
      </c>
      <c r="L23" s="20" t="s">
        <v>481</v>
      </c>
      <c r="M23" s="18" t="s">
        <v>481</v>
      </c>
      <c r="N23" s="20" t="s">
        <v>481</v>
      </c>
      <c r="O23" s="18" t="s">
        <v>481</v>
      </c>
      <c r="P23" s="20" t="s">
        <v>481</v>
      </c>
      <c r="Q23" s="18" t="n">
        <v>416.00133426</v>
      </c>
      <c r="R23" s="20" t="n">
        <v>15.76488266</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520.04514846</v>
      </c>
      <c r="F29" s="20" t="n">
        <v>3.12661232</v>
      </c>
      <c r="G29" s="18" t="n">
        <v>490.15090382</v>
      </c>
      <c r="H29" s="20" t="n">
        <v>6.03325356</v>
      </c>
      <c r="I29" s="18" t="s">
        <v>481</v>
      </c>
      <c r="J29" s="20" t="s">
        <v>481</v>
      </c>
      <c r="K29" s="18" t="s">
        <v>481</v>
      </c>
      <c r="L29" s="20" t="s">
        <v>481</v>
      </c>
      <c r="M29" s="18" t="n">
        <v>312.41250141</v>
      </c>
      <c r="N29" s="20" t="n">
        <v>62.61666854</v>
      </c>
      <c r="O29" s="18" t="s">
        <v>481</v>
      </c>
      <c r="P29" s="20" t="s">
        <v>481</v>
      </c>
      <c r="Q29" s="18" t="n">
        <v>360.86583985</v>
      </c>
      <c r="R29" s="20" t="n">
        <v>20.14244171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487.91271301</v>
      </c>
      <c r="F32" s="20" t="n">
        <v>2.99870051</v>
      </c>
      <c r="G32" s="18" t="n">
        <v>487.35011529</v>
      </c>
      <c r="H32" s="20" t="n">
        <v>4.65095729</v>
      </c>
      <c r="I32" s="18" t="s">
        <v>481</v>
      </c>
      <c r="J32" s="20" t="s">
        <v>481</v>
      </c>
      <c r="K32" s="18" t="s">
        <v>481</v>
      </c>
      <c r="L32" s="20" t="s">
        <v>481</v>
      </c>
      <c r="M32" s="18" t="s">
        <v>481</v>
      </c>
      <c r="N32" s="20" t="s">
        <v>481</v>
      </c>
      <c r="O32" s="18" t="s">
        <v>481</v>
      </c>
      <c r="P32" s="20" t="s">
        <v>481</v>
      </c>
      <c r="Q32" s="18" t="n">
        <v>339.90624959</v>
      </c>
      <c r="R32" s="20" t="n">
        <v>16.73977863</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450.90343292</v>
      </c>
      <c r="F34" s="20" t="n">
        <v>4.53411104</v>
      </c>
      <c r="G34" s="18" t="n">
        <v>451.44632576</v>
      </c>
      <c r="H34" s="20" t="n">
        <v>4.57580663</v>
      </c>
      <c r="I34" s="18" t="s">
        <v>481</v>
      </c>
      <c r="J34" s="20" t="s">
        <v>481</v>
      </c>
      <c r="K34" s="18" t="s">
        <v>481</v>
      </c>
      <c r="L34" s="20" t="s">
        <v>481</v>
      </c>
      <c r="M34" s="18" t="n">
        <v>425.79595373</v>
      </c>
      <c r="N34" s="20" t="n">
        <v>68.66277131</v>
      </c>
      <c r="O34" s="18" t="s">
        <v>481</v>
      </c>
      <c r="P34" s="20" t="s">
        <v>481</v>
      </c>
      <c r="Q34" s="18" t="n">
        <v>347.11846586</v>
      </c>
      <c r="R34" s="20" t="n">
        <v>11.87288422</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474.59777916</v>
      </c>
      <c r="F36" s="20" t="n">
        <v>3.2055534</v>
      </c>
      <c r="G36" s="18" t="n">
        <v>461.94505526</v>
      </c>
      <c r="H36" s="20" t="n">
        <v>4.91626196</v>
      </c>
      <c r="I36" s="18" t="s">
        <v>481</v>
      </c>
      <c r="J36" s="20" t="s">
        <v>481</v>
      </c>
      <c r="K36" s="18" t="s">
        <v>481</v>
      </c>
      <c r="L36" s="20" t="s">
        <v>481</v>
      </c>
      <c r="M36" s="18" t="s">
        <v>481</v>
      </c>
      <c r="N36" s="20" t="s">
        <v>481</v>
      </c>
      <c r="O36" s="18" t="s">
        <v>481</v>
      </c>
      <c r="P36" s="20" t="s">
        <v>481</v>
      </c>
      <c r="Q36" s="18" t="n">
        <v>379.0475293</v>
      </c>
      <c r="R36" s="20" t="n">
        <v>12.7686259</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489.15203396</v>
      </c>
      <c r="F41" s="20" t="n">
        <v>3.81942663</v>
      </c>
      <c r="G41" s="18" t="n">
        <v>500.98097122</v>
      </c>
      <c r="H41" s="20" t="n">
        <v>4.48630622</v>
      </c>
      <c r="I41" s="18" t="s">
        <v>481</v>
      </c>
      <c r="J41" s="20" t="s">
        <v>481</v>
      </c>
      <c r="K41" s="18" t="s">
        <v>481</v>
      </c>
      <c r="L41" s="20" t="s">
        <v>481</v>
      </c>
      <c r="M41" s="18" t="n">
        <v>394.70031876</v>
      </c>
      <c r="N41" s="20" t="n">
        <v>62.09586627</v>
      </c>
      <c r="O41" s="18" t="s">
        <v>481</v>
      </c>
      <c r="P41" s="20" t="s">
        <v>481</v>
      </c>
      <c r="Q41" s="18" t="n">
        <v>381.96306689</v>
      </c>
      <c r="R41" s="20" t="n">
        <v>15.05178953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403.78969091</v>
      </c>
      <c r="F46" s="20" t="n">
        <v>4.78088767</v>
      </c>
      <c r="G46" s="18" t="n">
        <v>409.60402051</v>
      </c>
      <c r="H46" s="20" t="n">
        <v>5.74179596</v>
      </c>
      <c r="I46" s="18" t="s">
        <v>481</v>
      </c>
      <c r="J46" s="20" t="s">
        <v>481</v>
      </c>
      <c r="K46" s="18" t="s">
        <v>481</v>
      </c>
      <c r="L46" s="20" t="s">
        <v>481</v>
      </c>
      <c r="M46" s="18" t="s">
        <v>481</v>
      </c>
      <c r="N46" s="20" t="s">
        <v>481</v>
      </c>
      <c r="O46" s="18" t="s">
        <v>481</v>
      </c>
      <c r="P46" s="20" t="s">
        <v>481</v>
      </c>
      <c r="Q46" s="18" t="n">
        <v>375.92959659</v>
      </c>
      <c r="R46" s="20" t="n">
        <v>4.34919418</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567.33460798</v>
      </c>
      <c r="F48" s="20" t="n">
        <v>6.04299103</v>
      </c>
      <c r="G48" s="18" t="n">
        <v>556.3117059800001</v>
      </c>
      <c r="H48" s="20" t="n">
        <v>12.04369872</v>
      </c>
      <c r="I48" s="18" t="s">
        <v>481</v>
      </c>
      <c r="J48" s="20" t="s">
        <v>481</v>
      </c>
      <c r="K48" s="18" t="s">
        <v>481</v>
      </c>
      <c r="L48" s="20" t="s">
        <v>481</v>
      </c>
      <c r="M48" s="18" t="s">
        <v>481</v>
      </c>
      <c r="N48" s="20" t="s">
        <v>481</v>
      </c>
      <c r="O48" s="18" t="s">
        <v>481</v>
      </c>
      <c r="P48" s="20" t="s">
        <v>481</v>
      </c>
      <c r="Q48" s="18" t="n">
        <v>504.3143503</v>
      </c>
      <c r="R48" s="20" t="n">
        <v>47.24751951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455.02421258</v>
      </c>
      <c r="F61" s="20" t="n">
        <v>3.16488137</v>
      </c>
      <c r="G61" s="18" t="n">
        <v>447.85674485</v>
      </c>
      <c r="H61" s="20" t="n">
        <v>4.31788954</v>
      </c>
      <c r="I61" s="18" t="s">
        <v>481</v>
      </c>
      <c r="J61" s="20" t="s">
        <v>481</v>
      </c>
      <c r="K61" s="18" t="s">
        <v>481</v>
      </c>
      <c r="L61" s="20" t="s">
        <v>481</v>
      </c>
      <c r="M61" s="18" t="s">
        <v>481</v>
      </c>
      <c r="N61" s="20" t="s">
        <v>481</v>
      </c>
      <c r="O61" s="18" t="s">
        <v>481</v>
      </c>
      <c r="P61" s="20" t="s">
        <v>481</v>
      </c>
      <c r="Q61" s="18" t="n">
        <v>342.73801576</v>
      </c>
      <c r="R61" s="20" t="n">
        <v>14.21867166</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421.98016457</v>
      </c>
      <c r="F67" s="20" t="n">
        <v>3.54989934</v>
      </c>
      <c r="G67" s="18" t="n">
        <v>433.7163928</v>
      </c>
      <c r="H67" s="20" t="n">
        <v>6.39918196</v>
      </c>
      <c r="I67" s="18" t="s">
        <v>481</v>
      </c>
      <c r="J67" s="20" t="s">
        <v>481</v>
      </c>
      <c r="K67" s="18" t="s">
        <v>481</v>
      </c>
      <c r="L67" s="20" t="s">
        <v>481</v>
      </c>
      <c r="M67" s="18" t="s">
        <v>481</v>
      </c>
      <c r="N67" s="20" t="s">
        <v>481</v>
      </c>
      <c r="O67" s="18" t="s">
        <v>481</v>
      </c>
      <c r="P67" s="20" t="s">
        <v>481</v>
      </c>
      <c r="Q67" s="18" t="n">
        <v>352.02383084</v>
      </c>
      <c r="R67" s="20" t="n">
        <v>13.28730543</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516.28663733</v>
      </c>
      <c r="F70" s="20" t="n">
        <v>3.21176135</v>
      </c>
      <c r="G70" s="18" t="n">
        <v>518.7595347</v>
      </c>
      <c r="H70" s="20" t="n">
        <v>5.65895091</v>
      </c>
      <c r="I70" s="18" t="s">
        <v>481</v>
      </c>
      <c r="J70" s="20" t="s">
        <v>481</v>
      </c>
      <c r="K70" s="18" t="s">
        <v>481</v>
      </c>
      <c r="L70" s="20" t="s">
        <v>481</v>
      </c>
      <c r="M70" s="18" t="s">
        <v>481</v>
      </c>
      <c r="N70" s="20" t="s">
        <v>481</v>
      </c>
      <c r="O70" s="18" t="s">
        <v>481</v>
      </c>
      <c r="P70" s="20" t="s">
        <v>481</v>
      </c>
      <c r="Q70" s="18" t="n">
        <v>442.35032711</v>
      </c>
      <c r="R70" s="20" t="n">
        <v>10.22046923</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893</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491.5494024</v>
      </c>
      <c r="F7" s="20" t="n">
        <v>2.86631916</v>
      </c>
      <c r="G7" s="18" t="n">
        <v>519.66019787</v>
      </c>
      <c r="H7" s="20" t="n">
        <v>2.11221231</v>
      </c>
      <c r="I7" s="18" t="s">
        <v>481</v>
      </c>
      <c r="J7" s="20" t="s">
        <v>481</v>
      </c>
      <c r="K7" s="18" t="s">
        <v>481</v>
      </c>
      <c r="L7" s="20" t="s">
        <v>481</v>
      </c>
      <c r="M7" s="18" t="s">
        <v>481</v>
      </c>
      <c r="N7" s="20" t="s">
        <v>481</v>
      </c>
      <c r="O7" s="18" t="s">
        <v>481</v>
      </c>
      <c r="P7" s="20" t="s">
        <v>481</v>
      </c>
      <c r="Q7" s="18" t="n">
        <v>459.43859009</v>
      </c>
      <c r="R7" s="20" t="n">
        <v>6.00075637</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536.8506022</v>
      </c>
      <c r="F9" s="20" t="n">
        <v>3.64758855</v>
      </c>
      <c r="G9" s="18" t="n">
        <v>568.65575972</v>
      </c>
      <c r="H9" s="20" t="n">
        <v>3.42049946</v>
      </c>
      <c r="I9" s="18" t="s">
        <v>481</v>
      </c>
      <c r="J9" s="20" t="s">
        <v>481</v>
      </c>
      <c r="K9" s="18" t="s">
        <v>481</v>
      </c>
      <c r="L9" s="20" t="s">
        <v>481</v>
      </c>
      <c r="M9" s="18" t="n">
        <v>363.74174124</v>
      </c>
      <c r="N9" s="20" t="n">
        <v>33.3778787</v>
      </c>
      <c r="O9" s="18" t="s">
        <v>481</v>
      </c>
      <c r="P9" s="20" t="s">
        <v>481</v>
      </c>
      <c r="Q9" s="18" t="n">
        <v>450.86621904</v>
      </c>
      <c r="R9" s="20" t="n">
        <v>15.06614317</v>
      </c>
    </row>
    <row r="10" spans="1:18">
      <c r="A10" s="15" t="s">
        <v>485</v>
      </c>
      <c r="B10" s="17" t="n">
        <v>13082</v>
      </c>
      <c r="C10" s="18">
        <f>(356.0/B10*100)</f>
        <v/>
      </c>
      <c r="D10" s="19" t="n">
        <v>12726</v>
      </c>
      <c r="E10" s="18" t="n">
        <v>526.60306912</v>
      </c>
      <c r="F10" s="20" t="n">
        <v>5.01573296</v>
      </c>
      <c r="G10" s="18" t="n">
        <v>550.77877684</v>
      </c>
      <c r="H10" s="20" t="n">
        <v>5.34462467</v>
      </c>
      <c r="I10" s="18" t="s">
        <v>481</v>
      </c>
      <c r="J10" s="20" t="s">
        <v>481</v>
      </c>
      <c r="K10" s="18" t="s">
        <v>481</v>
      </c>
      <c r="L10" s="20" t="s">
        <v>481</v>
      </c>
      <c r="M10" s="18" t="s">
        <v>481</v>
      </c>
      <c r="N10" s="20" t="s">
        <v>481</v>
      </c>
      <c r="O10" s="18" t="s">
        <v>481</v>
      </c>
      <c r="P10" s="20" t="s">
        <v>481</v>
      </c>
      <c r="Q10" s="18" t="n">
        <v>444.80468618</v>
      </c>
      <c r="R10" s="20" t="n">
        <v>14.26639566</v>
      </c>
    </row>
    <row r="11" spans="1:18">
      <c r="A11" s="15" t="s">
        <v>486</v>
      </c>
      <c r="B11" s="17" t="n">
        <v>7053</v>
      </c>
      <c r="C11" s="18">
        <f>(259.0/B11*100)</f>
        <v/>
      </c>
      <c r="D11" s="19" t="n">
        <v>6794</v>
      </c>
      <c r="E11" s="18" t="n">
        <v>421.91757375</v>
      </c>
      <c r="F11" s="20" t="n">
        <v>4.04198544</v>
      </c>
      <c r="G11" s="18" t="n">
        <v>453.60069538</v>
      </c>
      <c r="H11" s="20" t="n">
        <v>4.53310459</v>
      </c>
      <c r="I11" s="18" t="s">
        <v>481</v>
      </c>
      <c r="J11" s="20" t="s">
        <v>481</v>
      </c>
      <c r="K11" s="18" t="s">
        <v>481</v>
      </c>
      <c r="L11" s="20" t="s">
        <v>481</v>
      </c>
      <c r="M11" s="18" t="s">
        <v>481</v>
      </c>
      <c r="N11" s="20" t="s">
        <v>481</v>
      </c>
      <c r="O11" s="18" t="s">
        <v>481</v>
      </c>
      <c r="P11" s="20" t="s">
        <v>481</v>
      </c>
      <c r="Q11" s="18" t="n">
        <v>400.04189866</v>
      </c>
      <c r="R11" s="20" t="n">
        <v>8.65096486</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475.84088963</v>
      </c>
      <c r="F23" s="20" t="n">
        <v>3.20775006</v>
      </c>
      <c r="G23" s="18" t="n">
        <v>501.26580113</v>
      </c>
      <c r="H23" s="20" t="n">
        <v>3.71493666</v>
      </c>
      <c r="I23" s="18" t="s">
        <v>481</v>
      </c>
      <c r="J23" s="20" t="s">
        <v>481</v>
      </c>
      <c r="K23" s="18" t="s">
        <v>481</v>
      </c>
      <c r="L23" s="20" t="s">
        <v>481</v>
      </c>
      <c r="M23" s="18" t="s">
        <v>481</v>
      </c>
      <c r="N23" s="20" t="s">
        <v>481</v>
      </c>
      <c r="O23" s="18" t="s">
        <v>481</v>
      </c>
      <c r="P23" s="20" t="s">
        <v>481</v>
      </c>
      <c r="Q23" s="18" t="n">
        <v>419.9889422</v>
      </c>
      <c r="R23" s="20" t="n">
        <v>15.11934192</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484.82198986</v>
      </c>
      <c r="F29" s="20" t="n">
        <v>4.04910015</v>
      </c>
      <c r="G29" s="18" t="n">
        <v>541.5471289</v>
      </c>
      <c r="H29" s="20" t="n">
        <v>3.30920288</v>
      </c>
      <c r="I29" s="18" t="s">
        <v>481</v>
      </c>
      <c r="J29" s="20" t="s">
        <v>481</v>
      </c>
      <c r="K29" s="18" t="s">
        <v>481</v>
      </c>
      <c r="L29" s="20" t="s">
        <v>481</v>
      </c>
      <c r="M29" s="18" t="n">
        <v>312.41250141</v>
      </c>
      <c r="N29" s="20" t="n">
        <v>62.61666854</v>
      </c>
      <c r="O29" s="18" t="s">
        <v>481</v>
      </c>
      <c r="P29" s="20" t="s">
        <v>481</v>
      </c>
      <c r="Q29" s="18" t="n">
        <v>377.19367579</v>
      </c>
      <c r="R29" s="20" t="n">
        <v>18.15517177</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473.8480611</v>
      </c>
      <c r="F32" s="20" t="n">
        <v>3.33067034</v>
      </c>
      <c r="G32" s="18" t="n">
        <v>505.58943536</v>
      </c>
      <c r="H32" s="20" t="n">
        <v>3.58186992</v>
      </c>
      <c r="I32" s="18" t="s">
        <v>481</v>
      </c>
      <c r="J32" s="20" t="s">
        <v>481</v>
      </c>
      <c r="K32" s="18" t="s">
        <v>481</v>
      </c>
      <c r="L32" s="20" t="s">
        <v>481</v>
      </c>
      <c r="M32" s="18" t="s">
        <v>481</v>
      </c>
      <c r="N32" s="20" t="s">
        <v>481</v>
      </c>
      <c r="O32" s="18" t="s">
        <v>481</v>
      </c>
      <c r="P32" s="20" t="s">
        <v>481</v>
      </c>
      <c r="Q32" s="18" t="n">
        <v>353.24790185</v>
      </c>
      <c r="R32" s="20" t="n">
        <v>17.30944662</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440.73901006</v>
      </c>
      <c r="F34" s="20" t="n">
        <v>4.86492707</v>
      </c>
      <c r="G34" s="18" t="n">
        <v>462.12067734</v>
      </c>
      <c r="H34" s="20" t="n">
        <v>4.1099525</v>
      </c>
      <c r="I34" s="18" t="s">
        <v>481</v>
      </c>
      <c r="J34" s="20" t="s">
        <v>481</v>
      </c>
      <c r="K34" s="18" t="s">
        <v>481</v>
      </c>
      <c r="L34" s="20" t="s">
        <v>481</v>
      </c>
      <c r="M34" s="18" t="n">
        <v>425.79595373</v>
      </c>
      <c r="N34" s="20" t="n">
        <v>68.66277131</v>
      </c>
      <c r="O34" s="18" t="s">
        <v>481</v>
      </c>
      <c r="P34" s="20" t="s">
        <v>481</v>
      </c>
      <c r="Q34" s="18" t="n">
        <v>349.30501536</v>
      </c>
      <c r="R34" s="20" t="n">
        <v>12.0126001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462.4599817</v>
      </c>
      <c r="F36" s="20" t="n">
        <v>3.66924376</v>
      </c>
      <c r="G36" s="18" t="n">
        <v>488.16330396</v>
      </c>
      <c r="H36" s="20" t="n">
        <v>3.51181694</v>
      </c>
      <c r="I36" s="18" t="s">
        <v>481</v>
      </c>
      <c r="J36" s="20" t="s">
        <v>481</v>
      </c>
      <c r="K36" s="18" t="s">
        <v>481</v>
      </c>
      <c r="L36" s="20" t="s">
        <v>481</v>
      </c>
      <c r="M36" s="18" t="s">
        <v>481</v>
      </c>
      <c r="N36" s="20" t="s">
        <v>481</v>
      </c>
      <c r="O36" s="18" t="s">
        <v>481</v>
      </c>
      <c r="P36" s="20" t="s">
        <v>481</v>
      </c>
      <c r="Q36" s="18" t="n">
        <v>388.64356128</v>
      </c>
      <c r="R36" s="20" t="n">
        <v>12.0324531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479.75819614</v>
      </c>
      <c r="F41" s="20" t="n">
        <v>3.88254232</v>
      </c>
      <c r="G41" s="18" t="n">
        <v>515.50210995</v>
      </c>
      <c r="H41" s="20" t="n">
        <v>3.95215203</v>
      </c>
      <c r="I41" s="18" t="s">
        <v>481</v>
      </c>
      <c r="J41" s="20" t="s">
        <v>481</v>
      </c>
      <c r="K41" s="18" t="s">
        <v>481</v>
      </c>
      <c r="L41" s="20" t="s">
        <v>481</v>
      </c>
      <c r="M41" s="18" t="n">
        <v>394.70031876</v>
      </c>
      <c r="N41" s="20" t="n">
        <v>62.09586627</v>
      </c>
      <c r="O41" s="18" t="s">
        <v>481</v>
      </c>
      <c r="P41" s="20" t="s">
        <v>481</v>
      </c>
      <c r="Q41" s="18" t="n">
        <v>384.10455337</v>
      </c>
      <c r="R41" s="20" t="n">
        <v>15.95036724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398.24933467</v>
      </c>
      <c r="F46" s="20" t="n">
        <v>4.82174867</v>
      </c>
      <c r="G46" s="18" t="n">
        <v>418.4761709</v>
      </c>
      <c r="H46" s="20" t="n">
        <v>5.44580601</v>
      </c>
      <c r="I46" s="18" t="s">
        <v>481</v>
      </c>
      <c r="J46" s="20" t="s">
        <v>481</v>
      </c>
      <c r="K46" s="18" t="s">
        <v>481</v>
      </c>
      <c r="L46" s="20" t="s">
        <v>481</v>
      </c>
      <c r="M46" s="18" t="s">
        <v>481</v>
      </c>
      <c r="N46" s="20" t="s">
        <v>481</v>
      </c>
      <c r="O46" s="18" t="s">
        <v>481</v>
      </c>
      <c r="P46" s="20" t="s">
        <v>481</v>
      </c>
      <c r="Q46" s="18" t="n">
        <v>375.74279285</v>
      </c>
      <c r="R46" s="20" t="n">
        <v>4.25578309</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561.61432082</v>
      </c>
      <c r="F48" s="20" t="n">
        <v>6.250338</v>
      </c>
      <c r="G48" s="18" t="n">
        <v>595.69193121</v>
      </c>
      <c r="H48" s="20" t="n">
        <v>7.25885583</v>
      </c>
      <c r="I48" s="18" t="s">
        <v>481</v>
      </c>
      <c r="J48" s="20" t="s">
        <v>481</v>
      </c>
      <c r="K48" s="18" t="s">
        <v>481</v>
      </c>
      <c r="L48" s="20" t="s">
        <v>481</v>
      </c>
      <c r="M48" s="18" t="s">
        <v>481</v>
      </c>
      <c r="N48" s="20" t="s">
        <v>481</v>
      </c>
      <c r="O48" s="18" t="s">
        <v>481</v>
      </c>
      <c r="P48" s="20" t="s">
        <v>481</v>
      </c>
      <c r="Q48" s="18" t="n">
        <v>514.98948409</v>
      </c>
      <c r="R48" s="20" t="n">
        <v>38.11201243</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443.58294423</v>
      </c>
      <c r="F61" s="20" t="n">
        <v>3.36484334</v>
      </c>
      <c r="G61" s="18" t="n">
        <v>469.63131554</v>
      </c>
      <c r="H61" s="20" t="n">
        <v>3.9510407</v>
      </c>
      <c r="I61" s="18" t="s">
        <v>481</v>
      </c>
      <c r="J61" s="20" t="s">
        <v>481</v>
      </c>
      <c r="K61" s="18" t="s">
        <v>481</v>
      </c>
      <c r="L61" s="20" t="s">
        <v>481</v>
      </c>
      <c r="M61" s="18" t="s">
        <v>481</v>
      </c>
      <c r="N61" s="20" t="s">
        <v>481</v>
      </c>
      <c r="O61" s="18" t="s">
        <v>481</v>
      </c>
      <c r="P61" s="20" t="s">
        <v>481</v>
      </c>
      <c r="Q61" s="18" t="n">
        <v>348.24478332</v>
      </c>
      <c r="R61" s="20" t="n">
        <v>14.06670922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415.18574071</v>
      </c>
      <c r="F67" s="20" t="n">
        <v>3.73240586</v>
      </c>
      <c r="G67" s="18" t="n">
        <v>454.59037684</v>
      </c>
      <c r="H67" s="20" t="n">
        <v>5.22773054</v>
      </c>
      <c r="I67" s="18" t="s">
        <v>481</v>
      </c>
      <c r="J67" s="20" t="s">
        <v>481</v>
      </c>
      <c r="K67" s="18" t="s">
        <v>481</v>
      </c>
      <c r="L67" s="20" t="s">
        <v>481</v>
      </c>
      <c r="M67" s="18" t="s">
        <v>481</v>
      </c>
      <c r="N67" s="20" t="s">
        <v>481</v>
      </c>
      <c r="O67" s="18" t="s">
        <v>481</v>
      </c>
      <c r="P67" s="20" t="s">
        <v>481</v>
      </c>
      <c r="Q67" s="18" t="n">
        <v>350.42017854</v>
      </c>
      <c r="R67" s="20" t="n">
        <v>10.27178821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510.40504425</v>
      </c>
      <c r="F70" s="20" t="n">
        <v>3.12571333</v>
      </c>
      <c r="G70" s="18" t="n">
        <v>536.63379006</v>
      </c>
      <c r="H70" s="20" t="n">
        <v>4.65576805</v>
      </c>
      <c r="I70" s="18" t="s">
        <v>481</v>
      </c>
      <c r="J70" s="20" t="s">
        <v>481</v>
      </c>
      <c r="K70" s="18" t="s">
        <v>481</v>
      </c>
      <c r="L70" s="20" t="s">
        <v>481</v>
      </c>
      <c r="M70" s="18" t="s">
        <v>481</v>
      </c>
      <c r="N70" s="20" t="s">
        <v>481</v>
      </c>
      <c r="O70" s="18" t="s">
        <v>481</v>
      </c>
      <c r="P70" s="20" t="s">
        <v>481</v>
      </c>
      <c r="Q70" s="18" t="n">
        <v>451.56049362</v>
      </c>
      <c r="R70" s="20" t="n">
        <v>9.252059539999999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894</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473.90572946</v>
      </c>
      <c r="F7" s="20" t="n">
        <v>2.56739761</v>
      </c>
      <c r="G7" s="18" t="n">
        <v>544.66941188</v>
      </c>
      <c r="H7" s="20" t="n">
        <v>2.2932194</v>
      </c>
      <c r="I7" s="18" t="s">
        <v>481</v>
      </c>
      <c r="J7" s="20" t="s">
        <v>481</v>
      </c>
      <c r="K7" s="18" t="s">
        <v>481</v>
      </c>
      <c r="L7" s="20" t="s">
        <v>481</v>
      </c>
      <c r="M7" s="18" t="s">
        <v>481</v>
      </c>
      <c r="N7" s="20" t="s">
        <v>481</v>
      </c>
      <c r="O7" s="18" t="s">
        <v>481</v>
      </c>
      <c r="P7" s="20" t="s">
        <v>481</v>
      </c>
      <c r="Q7" s="18" t="n">
        <v>460.25425084</v>
      </c>
      <c r="R7" s="20" t="n">
        <v>5.89872982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520.11449348</v>
      </c>
      <c r="F9" s="20" t="n">
        <v>3.65337029</v>
      </c>
      <c r="G9" s="18" t="n">
        <v>579.6294766</v>
      </c>
      <c r="H9" s="20" t="n">
        <v>3.3707385</v>
      </c>
      <c r="I9" s="18" t="s">
        <v>481</v>
      </c>
      <c r="J9" s="20" t="s">
        <v>481</v>
      </c>
      <c r="K9" s="18" t="s">
        <v>481</v>
      </c>
      <c r="L9" s="20" t="s">
        <v>481</v>
      </c>
      <c r="M9" s="18" t="n">
        <v>363.74174124</v>
      </c>
      <c r="N9" s="20" t="n">
        <v>33.3778787</v>
      </c>
      <c r="O9" s="18" t="s">
        <v>481</v>
      </c>
      <c r="P9" s="20" t="s">
        <v>481</v>
      </c>
      <c r="Q9" s="18" t="n">
        <v>453.05479021</v>
      </c>
      <c r="R9" s="20" t="n">
        <v>14.40281765</v>
      </c>
    </row>
    <row r="10" spans="1:18">
      <c r="A10" s="15" t="s">
        <v>485</v>
      </c>
      <c r="B10" s="17" t="n">
        <v>13082</v>
      </c>
      <c r="C10" s="18">
        <f>(356.0/B10*100)</f>
        <v/>
      </c>
      <c r="D10" s="19" t="n">
        <v>12726</v>
      </c>
      <c r="E10" s="18" t="n">
        <v>514.23656018</v>
      </c>
      <c r="F10" s="20" t="n">
        <v>4.62570279</v>
      </c>
      <c r="G10" s="18" t="n">
        <v>567.90463212</v>
      </c>
      <c r="H10" s="20" t="n">
        <v>5.17434848</v>
      </c>
      <c r="I10" s="18" t="s">
        <v>481</v>
      </c>
      <c r="J10" s="20" t="s">
        <v>481</v>
      </c>
      <c r="K10" s="18" t="s">
        <v>481</v>
      </c>
      <c r="L10" s="20" t="s">
        <v>481</v>
      </c>
      <c r="M10" s="18" t="s">
        <v>481</v>
      </c>
      <c r="N10" s="20" t="s">
        <v>481</v>
      </c>
      <c r="O10" s="18" t="s">
        <v>481</v>
      </c>
      <c r="P10" s="20" t="s">
        <v>481</v>
      </c>
      <c r="Q10" s="18" t="n">
        <v>455.14397421</v>
      </c>
      <c r="R10" s="20" t="n">
        <v>15.04456451</v>
      </c>
    </row>
    <row r="11" spans="1:18">
      <c r="A11" s="15" t="s">
        <v>486</v>
      </c>
      <c r="B11" s="17" t="n">
        <v>7053</v>
      </c>
      <c r="C11" s="18">
        <f>(259.0/B11*100)</f>
        <v/>
      </c>
      <c r="D11" s="19" t="n">
        <v>6794</v>
      </c>
      <c r="E11" s="18" t="n">
        <v>430.17032442</v>
      </c>
      <c r="F11" s="20" t="n">
        <v>4.12674362</v>
      </c>
      <c r="G11" s="18" t="n">
        <v>451.57598369</v>
      </c>
      <c r="H11" s="20" t="n">
        <v>4.25763675</v>
      </c>
      <c r="I11" s="18" t="s">
        <v>481</v>
      </c>
      <c r="J11" s="20" t="s">
        <v>481</v>
      </c>
      <c r="K11" s="18" t="s">
        <v>481</v>
      </c>
      <c r="L11" s="20" t="s">
        <v>481</v>
      </c>
      <c r="M11" s="18" t="s">
        <v>481</v>
      </c>
      <c r="N11" s="20" t="s">
        <v>481</v>
      </c>
      <c r="O11" s="18" t="s">
        <v>481</v>
      </c>
      <c r="P11" s="20" t="s">
        <v>481</v>
      </c>
      <c r="Q11" s="18" t="n">
        <v>399.43768679</v>
      </c>
      <c r="R11" s="20" t="n">
        <v>8.648797910000001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464.48959978</v>
      </c>
      <c r="F23" s="20" t="n">
        <v>3.63216857</v>
      </c>
      <c r="G23" s="18" t="n">
        <v>503.4080973</v>
      </c>
      <c r="H23" s="20" t="n">
        <v>2.89600389</v>
      </c>
      <c r="I23" s="18" t="s">
        <v>481</v>
      </c>
      <c r="J23" s="20" t="s">
        <v>481</v>
      </c>
      <c r="K23" s="18" t="s">
        <v>481</v>
      </c>
      <c r="L23" s="20" t="s">
        <v>481</v>
      </c>
      <c r="M23" s="18" t="s">
        <v>481</v>
      </c>
      <c r="N23" s="20" t="s">
        <v>481</v>
      </c>
      <c r="O23" s="18" t="s">
        <v>481</v>
      </c>
      <c r="P23" s="20" t="s">
        <v>481</v>
      </c>
      <c r="Q23" s="18" t="n">
        <v>414.33500481</v>
      </c>
      <c r="R23" s="20" t="n">
        <v>14.53834562</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485.5080495</v>
      </c>
      <c r="F29" s="20" t="n">
        <v>3.68591833</v>
      </c>
      <c r="G29" s="18" t="n">
        <v>546.54652097</v>
      </c>
      <c r="H29" s="20" t="n">
        <v>3.47412378</v>
      </c>
      <c r="I29" s="18" t="s">
        <v>481</v>
      </c>
      <c r="J29" s="20" t="s">
        <v>481</v>
      </c>
      <c r="K29" s="18" t="s">
        <v>481</v>
      </c>
      <c r="L29" s="20" t="s">
        <v>481</v>
      </c>
      <c r="M29" s="18" t="n">
        <v>312.41250141</v>
      </c>
      <c r="N29" s="20" t="n">
        <v>62.61666854</v>
      </c>
      <c r="O29" s="18" t="s">
        <v>481</v>
      </c>
      <c r="P29" s="20" t="s">
        <v>481</v>
      </c>
      <c r="Q29" s="18" t="n">
        <v>402.73381858</v>
      </c>
      <c r="R29" s="20" t="n">
        <v>19.42819231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457.20879021</v>
      </c>
      <c r="F32" s="20" t="n">
        <v>3.07214922</v>
      </c>
      <c r="G32" s="18" t="n">
        <v>515.27057296</v>
      </c>
      <c r="H32" s="20" t="n">
        <v>3.34064486</v>
      </c>
      <c r="I32" s="18" t="s">
        <v>481</v>
      </c>
      <c r="J32" s="20" t="s">
        <v>481</v>
      </c>
      <c r="K32" s="18" t="s">
        <v>481</v>
      </c>
      <c r="L32" s="20" t="s">
        <v>481</v>
      </c>
      <c r="M32" s="18" t="s">
        <v>481</v>
      </c>
      <c r="N32" s="20" t="s">
        <v>481</v>
      </c>
      <c r="O32" s="18" t="s">
        <v>481</v>
      </c>
      <c r="P32" s="20" t="s">
        <v>481</v>
      </c>
      <c r="Q32" s="18" t="n">
        <v>358.84039983</v>
      </c>
      <c r="R32" s="20" t="n">
        <v>16.9867285</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431.50710378</v>
      </c>
      <c r="F34" s="20" t="n">
        <v>4.34097763</v>
      </c>
      <c r="G34" s="18" t="n">
        <v>477.46462503</v>
      </c>
      <c r="H34" s="20" t="n">
        <v>4.34728234</v>
      </c>
      <c r="I34" s="18" t="s">
        <v>481</v>
      </c>
      <c r="J34" s="20" t="s">
        <v>481</v>
      </c>
      <c r="K34" s="18" t="s">
        <v>481</v>
      </c>
      <c r="L34" s="20" t="s">
        <v>481</v>
      </c>
      <c r="M34" s="18" t="n">
        <v>425.79595373</v>
      </c>
      <c r="N34" s="20" t="n">
        <v>68.66277131</v>
      </c>
      <c r="O34" s="18" t="s">
        <v>481</v>
      </c>
      <c r="P34" s="20" t="s">
        <v>481</v>
      </c>
      <c r="Q34" s="18" t="n">
        <v>342.20834335</v>
      </c>
      <c r="R34" s="20" t="n">
        <v>11.35388099</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457.891068</v>
      </c>
      <c r="F36" s="20" t="n">
        <v>3.64948499</v>
      </c>
      <c r="G36" s="18" t="n">
        <v>489.77748139</v>
      </c>
      <c r="H36" s="20" t="n">
        <v>3.57473139</v>
      </c>
      <c r="I36" s="18" t="s">
        <v>481</v>
      </c>
      <c r="J36" s="20" t="s">
        <v>481</v>
      </c>
      <c r="K36" s="18" t="s">
        <v>481</v>
      </c>
      <c r="L36" s="20" t="s">
        <v>481</v>
      </c>
      <c r="M36" s="18" t="s">
        <v>481</v>
      </c>
      <c r="N36" s="20" t="s">
        <v>481</v>
      </c>
      <c r="O36" s="18" t="s">
        <v>481</v>
      </c>
      <c r="P36" s="20" t="s">
        <v>481</v>
      </c>
      <c r="Q36" s="18" t="n">
        <v>390.9789745</v>
      </c>
      <c r="R36" s="20" t="n">
        <v>12.3027105</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468.99614766</v>
      </c>
      <c r="F41" s="20" t="n">
        <v>3.84332394</v>
      </c>
      <c r="G41" s="18" t="n">
        <v>526.46605433</v>
      </c>
      <c r="H41" s="20" t="n">
        <v>3.62563287</v>
      </c>
      <c r="I41" s="18" t="s">
        <v>481</v>
      </c>
      <c r="J41" s="20" t="s">
        <v>481</v>
      </c>
      <c r="K41" s="18" t="s">
        <v>481</v>
      </c>
      <c r="L41" s="20" t="s">
        <v>481</v>
      </c>
      <c r="M41" s="18" t="n">
        <v>394.70031876</v>
      </c>
      <c r="N41" s="20" t="n">
        <v>62.09586627</v>
      </c>
      <c r="O41" s="18" t="s">
        <v>481</v>
      </c>
      <c r="P41" s="20" t="s">
        <v>481</v>
      </c>
      <c r="Q41" s="18" t="n">
        <v>382.05756797</v>
      </c>
      <c r="R41" s="20" t="n">
        <v>14.98983088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394.50810542</v>
      </c>
      <c r="F46" s="20" t="n">
        <v>4.86494356</v>
      </c>
      <c r="G46" s="18" t="n">
        <v>429.40553503</v>
      </c>
      <c r="H46" s="20" t="n">
        <v>5.79663169</v>
      </c>
      <c r="I46" s="18" t="s">
        <v>481</v>
      </c>
      <c r="J46" s="20" t="s">
        <v>481</v>
      </c>
      <c r="K46" s="18" t="s">
        <v>481</v>
      </c>
      <c r="L46" s="20" t="s">
        <v>481</v>
      </c>
      <c r="M46" s="18" t="s">
        <v>481</v>
      </c>
      <c r="N46" s="20" t="s">
        <v>481</v>
      </c>
      <c r="O46" s="18" t="s">
        <v>481</v>
      </c>
      <c r="P46" s="20" t="s">
        <v>481</v>
      </c>
      <c r="Q46" s="18" t="n">
        <v>375.15005906</v>
      </c>
      <c r="R46" s="20" t="n">
        <v>4.32260141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535.70439475</v>
      </c>
      <c r="F48" s="20" t="n">
        <v>6.14779525</v>
      </c>
      <c r="G48" s="18" t="n">
        <v>601.9216047</v>
      </c>
      <c r="H48" s="20" t="n">
        <v>6.17075437</v>
      </c>
      <c r="I48" s="18" t="s">
        <v>481</v>
      </c>
      <c r="J48" s="20" t="s">
        <v>481</v>
      </c>
      <c r="K48" s="18" t="s">
        <v>481</v>
      </c>
      <c r="L48" s="20" t="s">
        <v>481</v>
      </c>
      <c r="M48" s="18" t="s">
        <v>481</v>
      </c>
      <c r="N48" s="20" t="s">
        <v>481</v>
      </c>
      <c r="O48" s="18" t="s">
        <v>481</v>
      </c>
      <c r="P48" s="20" t="s">
        <v>481</v>
      </c>
      <c r="Q48" s="18" t="n">
        <v>513.66377433</v>
      </c>
      <c r="R48" s="20" t="n">
        <v>33.69207621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443.19488365</v>
      </c>
      <c r="F61" s="20" t="n">
        <v>3.28955909</v>
      </c>
      <c r="G61" s="18" t="n">
        <v>470.90288954</v>
      </c>
      <c r="H61" s="20" t="n">
        <v>3.61082831</v>
      </c>
      <c r="I61" s="18" t="s">
        <v>481</v>
      </c>
      <c r="J61" s="20" t="s">
        <v>481</v>
      </c>
      <c r="K61" s="18" t="s">
        <v>481</v>
      </c>
      <c r="L61" s="20" t="s">
        <v>481</v>
      </c>
      <c r="M61" s="18" t="s">
        <v>481</v>
      </c>
      <c r="N61" s="20" t="s">
        <v>481</v>
      </c>
      <c r="O61" s="18" t="s">
        <v>481</v>
      </c>
      <c r="P61" s="20" t="s">
        <v>481</v>
      </c>
      <c r="Q61" s="18" t="n">
        <v>348.16106714</v>
      </c>
      <c r="R61" s="20" t="n">
        <v>13.90095214</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420.81571838</v>
      </c>
      <c r="F67" s="20" t="n">
        <v>4.05027906</v>
      </c>
      <c r="G67" s="18" t="n">
        <v>428.38930026</v>
      </c>
      <c r="H67" s="20" t="n">
        <v>4.13797769</v>
      </c>
      <c r="I67" s="18" t="s">
        <v>481</v>
      </c>
      <c r="J67" s="20" t="s">
        <v>481</v>
      </c>
      <c r="K67" s="18" t="s">
        <v>481</v>
      </c>
      <c r="L67" s="20" t="s">
        <v>481</v>
      </c>
      <c r="M67" s="18" t="s">
        <v>481</v>
      </c>
      <c r="N67" s="20" t="s">
        <v>481</v>
      </c>
      <c r="O67" s="18" t="s">
        <v>481</v>
      </c>
      <c r="P67" s="20" t="s">
        <v>481</v>
      </c>
      <c r="Q67" s="18" t="n">
        <v>353.95704738</v>
      </c>
      <c r="R67" s="20" t="n">
        <v>10.14998691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506.45195488</v>
      </c>
      <c r="F70" s="20" t="n">
        <v>3.22365104</v>
      </c>
      <c r="G70" s="18" t="n">
        <v>536.64904197</v>
      </c>
      <c r="H70" s="20" t="n">
        <v>4.14138908</v>
      </c>
      <c r="I70" s="18" t="s">
        <v>481</v>
      </c>
      <c r="J70" s="20" t="s">
        <v>481</v>
      </c>
      <c r="K70" s="18" t="s">
        <v>481</v>
      </c>
      <c r="L70" s="20" t="s">
        <v>481</v>
      </c>
      <c r="M70" s="18" t="s">
        <v>481</v>
      </c>
      <c r="N70" s="20" t="s">
        <v>481</v>
      </c>
      <c r="O70" s="18" t="s">
        <v>481</v>
      </c>
      <c r="P70" s="20" t="s">
        <v>481</v>
      </c>
      <c r="Q70" s="18" t="n">
        <v>457.29705107</v>
      </c>
      <c r="R70" s="20" t="n">
        <v>9.41865117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895</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495.63573879</v>
      </c>
      <c r="F7" s="20" t="n">
        <v>2.99043155</v>
      </c>
      <c r="G7" s="18" t="n">
        <v>515.27262748</v>
      </c>
      <c r="H7" s="20" t="n">
        <v>2.06707146</v>
      </c>
      <c r="I7" s="18" t="s">
        <v>481</v>
      </c>
      <c r="J7" s="20" t="s">
        <v>481</v>
      </c>
      <c r="K7" s="18" t="s">
        <v>481</v>
      </c>
      <c r="L7" s="20" t="s">
        <v>481</v>
      </c>
      <c r="M7" s="18" t="s">
        <v>481</v>
      </c>
      <c r="N7" s="20" t="s">
        <v>481</v>
      </c>
      <c r="O7" s="18" t="s">
        <v>481</v>
      </c>
      <c r="P7" s="20" t="s">
        <v>481</v>
      </c>
      <c r="Q7" s="18" t="n">
        <v>460.24037732</v>
      </c>
      <c r="R7" s="20" t="n">
        <v>5.48885513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550.60480075</v>
      </c>
      <c r="F9" s="20" t="n">
        <v>4.66800934</v>
      </c>
      <c r="G9" s="18" t="n">
        <v>551.85689096</v>
      </c>
      <c r="H9" s="20" t="n">
        <v>2.98317672</v>
      </c>
      <c r="I9" s="18" t="s">
        <v>481</v>
      </c>
      <c r="J9" s="20" t="s">
        <v>481</v>
      </c>
      <c r="K9" s="18" t="s">
        <v>481</v>
      </c>
      <c r="L9" s="20" t="s">
        <v>481</v>
      </c>
      <c r="M9" s="18" t="n">
        <v>363.74174124</v>
      </c>
      <c r="N9" s="20" t="n">
        <v>33.3778787</v>
      </c>
      <c r="O9" s="18" t="s">
        <v>481</v>
      </c>
      <c r="P9" s="20" t="s">
        <v>481</v>
      </c>
      <c r="Q9" s="18" t="n">
        <v>453.24097402</v>
      </c>
      <c r="R9" s="20" t="n">
        <v>13.33115017</v>
      </c>
    </row>
    <row r="10" spans="1:18">
      <c r="A10" s="15" t="s">
        <v>485</v>
      </c>
      <c r="B10" s="17" t="n">
        <v>13082</v>
      </c>
      <c r="C10" s="18">
        <f>(356.0/B10*100)</f>
        <v/>
      </c>
      <c r="D10" s="19" t="n">
        <v>12726</v>
      </c>
      <c r="E10" s="18" t="n">
        <v>530.48469783</v>
      </c>
      <c r="F10" s="20" t="n">
        <v>5.35742115</v>
      </c>
      <c r="G10" s="18" t="n">
        <v>542.37862544</v>
      </c>
      <c r="H10" s="20" t="n">
        <v>4.86299988</v>
      </c>
      <c r="I10" s="18" t="s">
        <v>481</v>
      </c>
      <c r="J10" s="20" t="s">
        <v>481</v>
      </c>
      <c r="K10" s="18" t="s">
        <v>481</v>
      </c>
      <c r="L10" s="20" t="s">
        <v>481</v>
      </c>
      <c r="M10" s="18" t="s">
        <v>481</v>
      </c>
      <c r="N10" s="20" t="s">
        <v>481</v>
      </c>
      <c r="O10" s="18" t="s">
        <v>481</v>
      </c>
      <c r="P10" s="20" t="s">
        <v>481</v>
      </c>
      <c r="Q10" s="18" t="n">
        <v>456.10375496</v>
      </c>
      <c r="R10" s="20" t="n">
        <v>13.88361223</v>
      </c>
    </row>
    <row r="11" spans="1:18">
      <c r="A11" s="15" t="s">
        <v>486</v>
      </c>
      <c r="B11" s="17" t="n">
        <v>7053</v>
      </c>
      <c r="C11" s="18">
        <f>(259.0/B11*100)</f>
        <v/>
      </c>
      <c r="D11" s="19" t="n">
        <v>6794</v>
      </c>
      <c r="E11" s="18" t="n">
        <v>425.80865253</v>
      </c>
      <c r="F11" s="20" t="n">
        <v>4.54195941</v>
      </c>
      <c r="G11" s="18" t="n">
        <v>443.16527336</v>
      </c>
      <c r="H11" s="20" t="n">
        <v>4.16994414</v>
      </c>
      <c r="I11" s="18" t="s">
        <v>481</v>
      </c>
      <c r="J11" s="20" t="s">
        <v>481</v>
      </c>
      <c r="K11" s="18" t="s">
        <v>481</v>
      </c>
      <c r="L11" s="20" t="s">
        <v>481</v>
      </c>
      <c r="M11" s="18" t="s">
        <v>481</v>
      </c>
      <c r="N11" s="20" t="s">
        <v>481</v>
      </c>
      <c r="O11" s="18" t="s">
        <v>481</v>
      </c>
      <c r="P11" s="20" t="s">
        <v>481</v>
      </c>
      <c r="Q11" s="18" t="n">
        <v>399.46646695</v>
      </c>
      <c r="R11" s="20" t="n">
        <v>8.49255337</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472.15304427</v>
      </c>
      <c r="F23" s="20" t="n">
        <v>3.93118336</v>
      </c>
      <c r="G23" s="18" t="n">
        <v>491.65958919</v>
      </c>
      <c r="H23" s="20" t="n">
        <v>2.6618243</v>
      </c>
      <c r="I23" s="18" t="s">
        <v>481</v>
      </c>
      <c r="J23" s="20" t="s">
        <v>481</v>
      </c>
      <c r="K23" s="18" t="s">
        <v>481</v>
      </c>
      <c r="L23" s="20" t="s">
        <v>481</v>
      </c>
      <c r="M23" s="18" t="s">
        <v>481</v>
      </c>
      <c r="N23" s="20" t="s">
        <v>481</v>
      </c>
      <c r="O23" s="18" t="s">
        <v>481</v>
      </c>
      <c r="P23" s="20" t="s">
        <v>481</v>
      </c>
      <c r="Q23" s="18" t="n">
        <v>424.51346478</v>
      </c>
      <c r="R23" s="20" t="n">
        <v>14.3035399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515.36598522</v>
      </c>
      <c r="F29" s="20" t="n">
        <v>5.74541355</v>
      </c>
      <c r="G29" s="18" t="n">
        <v>517.67432861</v>
      </c>
      <c r="H29" s="20" t="n">
        <v>3.21701377</v>
      </c>
      <c r="I29" s="18" t="s">
        <v>481</v>
      </c>
      <c r="J29" s="20" t="s">
        <v>481</v>
      </c>
      <c r="K29" s="18" t="s">
        <v>481</v>
      </c>
      <c r="L29" s="20" t="s">
        <v>481</v>
      </c>
      <c r="M29" s="18" t="n">
        <v>312.41250141</v>
      </c>
      <c r="N29" s="20" t="n">
        <v>62.61666854</v>
      </c>
      <c r="O29" s="18" t="s">
        <v>481</v>
      </c>
      <c r="P29" s="20" t="s">
        <v>481</v>
      </c>
      <c r="Q29" s="18" t="n">
        <v>408.98432659</v>
      </c>
      <c r="R29" s="20" t="n">
        <v>15.28580242</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474.03254476</v>
      </c>
      <c r="F32" s="20" t="n">
        <v>3.7263313</v>
      </c>
      <c r="G32" s="18" t="n">
        <v>494.67432997</v>
      </c>
      <c r="H32" s="20" t="n">
        <v>3.35691358</v>
      </c>
      <c r="I32" s="18" t="s">
        <v>481</v>
      </c>
      <c r="J32" s="20" t="s">
        <v>481</v>
      </c>
      <c r="K32" s="18" t="s">
        <v>481</v>
      </c>
      <c r="L32" s="20" t="s">
        <v>481</v>
      </c>
      <c r="M32" s="18" t="s">
        <v>481</v>
      </c>
      <c r="N32" s="20" t="s">
        <v>481</v>
      </c>
      <c r="O32" s="18" t="s">
        <v>481</v>
      </c>
      <c r="P32" s="20" t="s">
        <v>481</v>
      </c>
      <c r="Q32" s="18" t="n">
        <v>374.50283027</v>
      </c>
      <c r="R32" s="20" t="n">
        <v>16.02143958</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442.60723504</v>
      </c>
      <c r="F34" s="20" t="n">
        <v>5.83827471</v>
      </c>
      <c r="G34" s="18" t="n">
        <v>458.62690797</v>
      </c>
      <c r="H34" s="20" t="n">
        <v>4.10781729</v>
      </c>
      <c r="I34" s="18" t="s">
        <v>481</v>
      </c>
      <c r="J34" s="20" t="s">
        <v>481</v>
      </c>
      <c r="K34" s="18" t="s">
        <v>481</v>
      </c>
      <c r="L34" s="20" t="s">
        <v>481</v>
      </c>
      <c r="M34" s="18" t="n">
        <v>425.79595373</v>
      </c>
      <c r="N34" s="20" t="n">
        <v>68.66277131</v>
      </c>
      <c r="O34" s="18" t="s">
        <v>481</v>
      </c>
      <c r="P34" s="20" t="s">
        <v>481</v>
      </c>
      <c r="Q34" s="18" t="n">
        <v>343.23813555</v>
      </c>
      <c r="R34" s="20" t="n">
        <v>11.19036952</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464.71537173</v>
      </c>
      <c r="F36" s="20" t="n">
        <v>4.91380179</v>
      </c>
      <c r="G36" s="18" t="n">
        <v>475.74400105</v>
      </c>
      <c r="H36" s="20" t="n">
        <v>3.20806688</v>
      </c>
      <c r="I36" s="18" t="s">
        <v>481</v>
      </c>
      <c r="J36" s="20" t="s">
        <v>481</v>
      </c>
      <c r="K36" s="18" t="s">
        <v>481</v>
      </c>
      <c r="L36" s="20" t="s">
        <v>481</v>
      </c>
      <c r="M36" s="18" t="s">
        <v>481</v>
      </c>
      <c r="N36" s="20" t="s">
        <v>481</v>
      </c>
      <c r="O36" s="18" t="s">
        <v>481</v>
      </c>
      <c r="P36" s="20" t="s">
        <v>481</v>
      </c>
      <c r="Q36" s="18" t="n">
        <v>396.22414097</v>
      </c>
      <c r="R36" s="20" t="n">
        <v>10.79192579</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473.23225812</v>
      </c>
      <c r="F41" s="20" t="n">
        <v>4.26002815</v>
      </c>
      <c r="G41" s="18" t="n">
        <v>504.76387637</v>
      </c>
      <c r="H41" s="20" t="n">
        <v>3.64431288</v>
      </c>
      <c r="I41" s="18" t="s">
        <v>481</v>
      </c>
      <c r="J41" s="20" t="s">
        <v>481</v>
      </c>
      <c r="K41" s="18" t="s">
        <v>481</v>
      </c>
      <c r="L41" s="20" t="s">
        <v>481</v>
      </c>
      <c r="M41" s="18" t="n">
        <v>394.70031876</v>
      </c>
      <c r="N41" s="20" t="n">
        <v>62.09586627</v>
      </c>
      <c r="O41" s="18" t="s">
        <v>481</v>
      </c>
      <c r="P41" s="20" t="s">
        <v>481</v>
      </c>
      <c r="Q41" s="18" t="n">
        <v>382.35905319</v>
      </c>
      <c r="R41" s="20" t="n">
        <v>14.73112843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401.79480906</v>
      </c>
      <c r="F46" s="20" t="n">
        <v>5.41757447</v>
      </c>
      <c r="G46" s="18" t="n">
        <v>410.45469482</v>
      </c>
      <c r="H46" s="20" t="n">
        <v>4.98145788</v>
      </c>
      <c r="I46" s="18" t="s">
        <v>481</v>
      </c>
      <c r="J46" s="20" t="s">
        <v>481</v>
      </c>
      <c r="K46" s="18" t="s">
        <v>481</v>
      </c>
      <c r="L46" s="20" t="s">
        <v>481</v>
      </c>
      <c r="M46" s="18" t="s">
        <v>481</v>
      </c>
      <c r="N46" s="20" t="s">
        <v>481</v>
      </c>
      <c r="O46" s="18" t="s">
        <v>481</v>
      </c>
      <c r="P46" s="20" t="s">
        <v>481</v>
      </c>
      <c r="Q46" s="18" t="n">
        <v>374.51363633</v>
      </c>
      <c r="R46" s="20" t="n">
        <v>4.2522811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562.77250853</v>
      </c>
      <c r="F48" s="20" t="n">
        <v>6.54603744</v>
      </c>
      <c r="G48" s="18" t="n">
        <v>575.8053038</v>
      </c>
      <c r="H48" s="20" t="n">
        <v>5.86949446</v>
      </c>
      <c r="I48" s="18" t="s">
        <v>481</v>
      </c>
      <c r="J48" s="20" t="s">
        <v>481</v>
      </c>
      <c r="K48" s="18" t="s">
        <v>481</v>
      </c>
      <c r="L48" s="20" t="s">
        <v>481</v>
      </c>
      <c r="M48" s="18" t="s">
        <v>481</v>
      </c>
      <c r="N48" s="20" t="s">
        <v>481</v>
      </c>
      <c r="O48" s="18" t="s">
        <v>481</v>
      </c>
      <c r="P48" s="20" t="s">
        <v>481</v>
      </c>
      <c r="Q48" s="18" t="n">
        <v>525.90290664</v>
      </c>
      <c r="R48" s="20" t="n">
        <v>26.51964459</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441.96855707</v>
      </c>
      <c r="F61" s="20" t="n">
        <v>3.74606263</v>
      </c>
      <c r="G61" s="18" t="n">
        <v>461.21081805</v>
      </c>
      <c r="H61" s="20" t="n">
        <v>3.30726039</v>
      </c>
      <c r="I61" s="18" t="s">
        <v>481</v>
      </c>
      <c r="J61" s="20" t="s">
        <v>481</v>
      </c>
      <c r="K61" s="18" t="s">
        <v>481</v>
      </c>
      <c r="L61" s="20" t="s">
        <v>481</v>
      </c>
      <c r="M61" s="18" t="s">
        <v>481</v>
      </c>
      <c r="N61" s="20" t="s">
        <v>481</v>
      </c>
      <c r="O61" s="18" t="s">
        <v>481</v>
      </c>
      <c r="P61" s="20" t="s">
        <v>481</v>
      </c>
      <c r="Q61" s="18" t="n">
        <v>354.95585526</v>
      </c>
      <c r="R61" s="20" t="n">
        <v>13.52515857</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411.81066602</v>
      </c>
      <c r="F67" s="20" t="n">
        <v>3.99497027</v>
      </c>
      <c r="G67" s="18" t="n">
        <v>441.69083257</v>
      </c>
      <c r="H67" s="20" t="n">
        <v>3.86349398</v>
      </c>
      <c r="I67" s="18" t="s">
        <v>481</v>
      </c>
      <c r="J67" s="20" t="s">
        <v>481</v>
      </c>
      <c r="K67" s="18" t="s">
        <v>481</v>
      </c>
      <c r="L67" s="20" t="s">
        <v>481</v>
      </c>
      <c r="M67" s="18" t="s">
        <v>481</v>
      </c>
      <c r="N67" s="20" t="s">
        <v>481</v>
      </c>
      <c r="O67" s="18" t="s">
        <v>481</v>
      </c>
      <c r="P67" s="20" t="s">
        <v>481</v>
      </c>
      <c r="Q67" s="18" t="n">
        <v>358.71182715</v>
      </c>
      <c r="R67" s="20" t="n">
        <v>8.877273710000001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511.56383093</v>
      </c>
      <c r="F70" s="20" t="n">
        <v>3.69389439</v>
      </c>
      <c r="G70" s="18" t="n">
        <v>522.34865542</v>
      </c>
      <c r="H70" s="20" t="n">
        <v>3.73578157</v>
      </c>
      <c r="I70" s="18" t="s">
        <v>481</v>
      </c>
      <c r="J70" s="20" t="s">
        <v>481</v>
      </c>
      <c r="K70" s="18" t="s">
        <v>481</v>
      </c>
      <c r="L70" s="20" t="s">
        <v>481</v>
      </c>
      <c r="M70" s="18" t="s">
        <v>481</v>
      </c>
      <c r="N70" s="20" t="s">
        <v>481</v>
      </c>
      <c r="O70" s="18" t="s">
        <v>481</v>
      </c>
      <c r="P70" s="20" t="s">
        <v>481</v>
      </c>
      <c r="Q70" s="18" t="n">
        <v>462.338978</v>
      </c>
      <c r="R70" s="20" t="n">
        <v>9.21886389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896</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499.75303932</v>
      </c>
      <c r="F7" s="20" t="n">
        <v>2.03803911</v>
      </c>
      <c r="G7" s="18" t="n">
        <v>545.40394392</v>
      </c>
      <c r="H7" s="20" t="n">
        <v>2.99548698</v>
      </c>
      <c r="I7" s="18" t="s">
        <v>481</v>
      </c>
      <c r="J7" s="20" t="s">
        <v>481</v>
      </c>
      <c r="K7" s="18" t="s">
        <v>481</v>
      </c>
      <c r="L7" s="20" t="s">
        <v>481</v>
      </c>
      <c r="M7" s="18" t="s">
        <v>481</v>
      </c>
      <c r="N7" s="20" t="s">
        <v>481</v>
      </c>
      <c r="O7" s="18" t="s">
        <v>481</v>
      </c>
      <c r="P7" s="20" t="s">
        <v>481</v>
      </c>
      <c r="Q7" s="18" t="n">
        <v>458.52365123</v>
      </c>
      <c r="R7" s="20" t="n">
        <v>6.03506659</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545.5048335</v>
      </c>
      <c r="F9" s="20" t="n">
        <v>3.04532406</v>
      </c>
      <c r="G9" s="18" t="n">
        <v>573.99030614</v>
      </c>
      <c r="H9" s="20" t="n">
        <v>5.65937414</v>
      </c>
      <c r="I9" s="18" t="s">
        <v>481</v>
      </c>
      <c r="J9" s="20" t="s">
        <v>481</v>
      </c>
      <c r="K9" s="18" t="s">
        <v>481</v>
      </c>
      <c r="L9" s="20" t="s">
        <v>481</v>
      </c>
      <c r="M9" s="18" t="n">
        <v>363.74174124</v>
      </c>
      <c r="N9" s="20" t="n">
        <v>33.3778787</v>
      </c>
      <c r="O9" s="18" t="s">
        <v>481</v>
      </c>
      <c r="P9" s="20" t="s">
        <v>481</v>
      </c>
      <c r="Q9" s="18" t="n">
        <v>447.74470414</v>
      </c>
      <c r="R9" s="20" t="n">
        <v>15.10333853</v>
      </c>
    </row>
    <row r="10" spans="1:18">
      <c r="A10" s="15" t="s">
        <v>485</v>
      </c>
      <c r="B10" s="17" t="n">
        <v>13082</v>
      </c>
      <c r="C10" s="18">
        <f>(356.0/B10*100)</f>
        <v/>
      </c>
      <c r="D10" s="19" t="n">
        <v>12726</v>
      </c>
      <c r="E10" s="18" t="n">
        <v>528.08094752</v>
      </c>
      <c r="F10" s="20" t="n">
        <v>4.73542973</v>
      </c>
      <c r="G10" s="18" t="n">
        <v>567.80677689</v>
      </c>
      <c r="H10" s="20" t="n">
        <v>5.93904185</v>
      </c>
      <c r="I10" s="18" t="s">
        <v>481</v>
      </c>
      <c r="J10" s="20" t="s">
        <v>481</v>
      </c>
      <c r="K10" s="18" t="s">
        <v>481</v>
      </c>
      <c r="L10" s="20" t="s">
        <v>481</v>
      </c>
      <c r="M10" s="18" t="s">
        <v>481</v>
      </c>
      <c r="N10" s="20" t="s">
        <v>481</v>
      </c>
      <c r="O10" s="18" t="s">
        <v>481</v>
      </c>
      <c r="P10" s="20" t="s">
        <v>481</v>
      </c>
      <c r="Q10" s="18" t="n">
        <v>453.3430669</v>
      </c>
      <c r="R10" s="20" t="n">
        <v>15.527934</v>
      </c>
    </row>
    <row r="11" spans="1:18">
      <c r="A11" s="15" t="s">
        <v>486</v>
      </c>
      <c r="B11" s="17" t="n">
        <v>7053</v>
      </c>
      <c r="C11" s="18">
        <f>(259.0/B11*100)</f>
        <v/>
      </c>
      <c r="D11" s="19" t="n">
        <v>6794</v>
      </c>
      <c r="E11" s="18" t="n">
        <v>436.16348298</v>
      </c>
      <c r="F11" s="20" t="n">
        <v>3.82725482</v>
      </c>
      <c r="G11" s="18" t="n">
        <v>444.16302949</v>
      </c>
      <c r="H11" s="20" t="n">
        <v>6.05501432</v>
      </c>
      <c r="I11" s="18" t="s">
        <v>481</v>
      </c>
      <c r="J11" s="20" t="s">
        <v>481</v>
      </c>
      <c r="K11" s="18" t="s">
        <v>481</v>
      </c>
      <c r="L11" s="20" t="s">
        <v>481</v>
      </c>
      <c r="M11" s="18" t="s">
        <v>481</v>
      </c>
      <c r="N11" s="20" t="s">
        <v>481</v>
      </c>
      <c r="O11" s="18" t="s">
        <v>481</v>
      </c>
      <c r="P11" s="20" t="s">
        <v>481</v>
      </c>
      <c r="Q11" s="18" t="n">
        <v>398.76130194</v>
      </c>
      <c r="R11" s="20" t="n">
        <v>8.75306348</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484.00038793</v>
      </c>
      <c r="F23" s="20" t="n">
        <v>2.73674413</v>
      </c>
      <c r="G23" s="18" t="n">
        <v>499.49893853</v>
      </c>
      <c r="H23" s="20" t="n">
        <v>4.55768765</v>
      </c>
      <c r="I23" s="18" t="s">
        <v>481</v>
      </c>
      <c r="J23" s="20" t="s">
        <v>481</v>
      </c>
      <c r="K23" s="18" t="s">
        <v>481</v>
      </c>
      <c r="L23" s="20" t="s">
        <v>481</v>
      </c>
      <c r="M23" s="18" t="s">
        <v>481</v>
      </c>
      <c r="N23" s="20" t="s">
        <v>481</v>
      </c>
      <c r="O23" s="18" t="s">
        <v>481</v>
      </c>
      <c r="P23" s="20" t="s">
        <v>481</v>
      </c>
      <c r="Q23" s="18" t="n">
        <v>414.65733497</v>
      </c>
      <c r="R23" s="20" t="n">
        <v>15.28505192</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512.26555484</v>
      </c>
      <c r="F29" s="20" t="n">
        <v>3.16843388</v>
      </c>
      <c r="G29" s="18" t="n">
        <v>543.7214407500001</v>
      </c>
      <c r="H29" s="20" t="n">
        <v>5.90583514</v>
      </c>
      <c r="I29" s="18" t="s">
        <v>481</v>
      </c>
      <c r="J29" s="20" t="s">
        <v>481</v>
      </c>
      <c r="K29" s="18" t="s">
        <v>481</v>
      </c>
      <c r="L29" s="20" t="s">
        <v>481</v>
      </c>
      <c r="M29" s="18" t="n">
        <v>312.41250141</v>
      </c>
      <c r="N29" s="20" t="n">
        <v>62.61666854</v>
      </c>
      <c r="O29" s="18" t="s">
        <v>481</v>
      </c>
      <c r="P29" s="20" t="s">
        <v>481</v>
      </c>
      <c r="Q29" s="18" t="n">
        <v>369.36557654</v>
      </c>
      <c r="R29" s="20" t="n">
        <v>19.77179907</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478.94137599</v>
      </c>
      <c r="F32" s="20" t="n">
        <v>3.11265589</v>
      </c>
      <c r="G32" s="18" t="n">
        <v>514.9089097999999</v>
      </c>
      <c r="H32" s="20" t="n">
        <v>4.67482127</v>
      </c>
      <c r="I32" s="18" t="s">
        <v>481</v>
      </c>
      <c r="J32" s="20" t="s">
        <v>481</v>
      </c>
      <c r="K32" s="18" t="s">
        <v>481</v>
      </c>
      <c r="L32" s="20" t="s">
        <v>481</v>
      </c>
      <c r="M32" s="18" t="s">
        <v>481</v>
      </c>
      <c r="N32" s="20" t="s">
        <v>481</v>
      </c>
      <c r="O32" s="18" t="s">
        <v>481</v>
      </c>
      <c r="P32" s="20" t="s">
        <v>481</v>
      </c>
      <c r="Q32" s="18" t="n">
        <v>347.34939682</v>
      </c>
      <c r="R32" s="20" t="n">
        <v>17.02184781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445.29749057</v>
      </c>
      <c r="F34" s="20" t="n">
        <v>4.16690345</v>
      </c>
      <c r="G34" s="18" t="n">
        <v>477.34728111</v>
      </c>
      <c r="H34" s="20" t="n">
        <v>5.84449711</v>
      </c>
      <c r="I34" s="18" t="s">
        <v>481</v>
      </c>
      <c r="J34" s="20" t="s">
        <v>481</v>
      </c>
      <c r="K34" s="18" t="s">
        <v>481</v>
      </c>
      <c r="L34" s="20" t="s">
        <v>481</v>
      </c>
      <c r="M34" s="18" t="n">
        <v>425.79595373</v>
      </c>
      <c r="N34" s="20" t="n">
        <v>68.66277131</v>
      </c>
      <c r="O34" s="18" t="s">
        <v>481</v>
      </c>
      <c r="P34" s="20" t="s">
        <v>481</v>
      </c>
      <c r="Q34" s="18" t="n">
        <v>338.70794843</v>
      </c>
      <c r="R34" s="20" t="n">
        <v>11.95467278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468.54236028</v>
      </c>
      <c r="F36" s="20" t="n">
        <v>3.20639422</v>
      </c>
      <c r="G36" s="18" t="n">
        <v>488.45241768</v>
      </c>
      <c r="H36" s="20" t="n">
        <v>4.55478875</v>
      </c>
      <c r="I36" s="18" t="s">
        <v>481</v>
      </c>
      <c r="J36" s="20" t="s">
        <v>481</v>
      </c>
      <c r="K36" s="18" t="s">
        <v>481</v>
      </c>
      <c r="L36" s="20" t="s">
        <v>481</v>
      </c>
      <c r="M36" s="18" t="s">
        <v>481</v>
      </c>
      <c r="N36" s="20" t="s">
        <v>481</v>
      </c>
      <c r="O36" s="18" t="s">
        <v>481</v>
      </c>
      <c r="P36" s="20" t="s">
        <v>481</v>
      </c>
      <c r="Q36" s="18" t="n">
        <v>384.74459353</v>
      </c>
      <c r="R36" s="20" t="n">
        <v>12.68944159</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484.04906955</v>
      </c>
      <c r="F41" s="20" t="n">
        <v>3.61206429</v>
      </c>
      <c r="G41" s="18" t="n">
        <v>528.15677323</v>
      </c>
      <c r="H41" s="20" t="n">
        <v>5.0170087</v>
      </c>
      <c r="I41" s="18" t="s">
        <v>481</v>
      </c>
      <c r="J41" s="20" t="s">
        <v>481</v>
      </c>
      <c r="K41" s="18" t="s">
        <v>481</v>
      </c>
      <c r="L41" s="20" t="s">
        <v>481</v>
      </c>
      <c r="M41" s="18" t="n">
        <v>394.70031876</v>
      </c>
      <c r="N41" s="20" t="n">
        <v>62.09586627</v>
      </c>
      <c r="O41" s="18" t="s">
        <v>481</v>
      </c>
      <c r="P41" s="20" t="s">
        <v>481</v>
      </c>
      <c r="Q41" s="18" t="n">
        <v>382.2814221</v>
      </c>
      <c r="R41" s="20" t="n">
        <v>15.20289923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405.33331932</v>
      </c>
      <c r="F46" s="20" t="n">
        <v>4.75989072</v>
      </c>
      <c r="G46" s="18" t="n">
        <v>409.28376994</v>
      </c>
      <c r="H46" s="20" t="n">
        <v>6.65368584</v>
      </c>
      <c r="I46" s="18" t="s">
        <v>481</v>
      </c>
      <c r="J46" s="20" t="s">
        <v>481</v>
      </c>
      <c r="K46" s="18" t="s">
        <v>481</v>
      </c>
      <c r="L46" s="20" t="s">
        <v>481</v>
      </c>
      <c r="M46" s="18" t="s">
        <v>481</v>
      </c>
      <c r="N46" s="20" t="s">
        <v>481</v>
      </c>
      <c r="O46" s="18" t="s">
        <v>481</v>
      </c>
      <c r="P46" s="20" t="s">
        <v>481</v>
      </c>
      <c r="Q46" s="18" t="n">
        <v>375.13932941</v>
      </c>
      <c r="R46" s="20" t="n">
        <v>4.26473998</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551.32111873</v>
      </c>
      <c r="F48" s="20" t="n">
        <v>6.96523453</v>
      </c>
      <c r="G48" s="18" t="n">
        <v>592.5251712199999</v>
      </c>
      <c r="H48" s="20" t="n">
        <v>6.22501278</v>
      </c>
      <c r="I48" s="18" t="s">
        <v>481</v>
      </c>
      <c r="J48" s="20" t="s">
        <v>481</v>
      </c>
      <c r="K48" s="18" t="s">
        <v>481</v>
      </c>
      <c r="L48" s="20" t="s">
        <v>481</v>
      </c>
      <c r="M48" s="18" t="s">
        <v>481</v>
      </c>
      <c r="N48" s="20" t="s">
        <v>481</v>
      </c>
      <c r="O48" s="18" t="s">
        <v>481</v>
      </c>
      <c r="P48" s="20" t="s">
        <v>481</v>
      </c>
      <c r="Q48" s="18" t="n">
        <v>505.09162211</v>
      </c>
      <c r="R48" s="20" t="n">
        <v>41.70983717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451.99807015</v>
      </c>
      <c r="F61" s="20" t="n">
        <v>3.12374531</v>
      </c>
      <c r="G61" s="18" t="n">
        <v>461.11289292</v>
      </c>
      <c r="H61" s="20" t="n">
        <v>4.95199959</v>
      </c>
      <c r="I61" s="18" t="s">
        <v>481</v>
      </c>
      <c r="J61" s="20" t="s">
        <v>481</v>
      </c>
      <c r="K61" s="18" t="s">
        <v>481</v>
      </c>
      <c r="L61" s="20" t="s">
        <v>481</v>
      </c>
      <c r="M61" s="18" t="s">
        <v>481</v>
      </c>
      <c r="N61" s="20" t="s">
        <v>481</v>
      </c>
      <c r="O61" s="18" t="s">
        <v>481</v>
      </c>
      <c r="P61" s="20" t="s">
        <v>481</v>
      </c>
      <c r="Q61" s="18" t="n">
        <v>346.80500755</v>
      </c>
      <c r="R61" s="20" t="n">
        <v>13.8976565</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429.26077143</v>
      </c>
      <c r="F67" s="20" t="n">
        <v>3.92337909</v>
      </c>
      <c r="G67" s="18" t="n">
        <v>417.68334022</v>
      </c>
      <c r="H67" s="20" t="n">
        <v>4.14397104</v>
      </c>
      <c r="I67" s="18" t="s">
        <v>481</v>
      </c>
      <c r="J67" s="20" t="s">
        <v>481</v>
      </c>
      <c r="K67" s="18" t="s">
        <v>481</v>
      </c>
      <c r="L67" s="20" t="s">
        <v>481</v>
      </c>
      <c r="M67" s="18" t="s">
        <v>481</v>
      </c>
      <c r="N67" s="20" t="s">
        <v>481</v>
      </c>
      <c r="O67" s="18" t="s">
        <v>481</v>
      </c>
      <c r="P67" s="20" t="s">
        <v>481</v>
      </c>
      <c r="Q67" s="18" t="n">
        <v>351.11746621</v>
      </c>
      <c r="R67" s="20" t="n">
        <v>9.379317479999999</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515.28704256</v>
      </c>
      <c r="F70" s="20" t="n">
        <v>3.34273792</v>
      </c>
      <c r="G70" s="18" t="n">
        <v>525.94052686</v>
      </c>
      <c r="H70" s="20" t="n">
        <v>5.67338337</v>
      </c>
      <c r="I70" s="18" t="s">
        <v>481</v>
      </c>
      <c r="J70" s="20" t="s">
        <v>481</v>
      </c>
      <c r="K70" s="18" t="s">
        <v>481</v>
      </c>
      <c r="L70" s="20" t="s">
        <v>481</v>
      </c>
      <c r="M70" s="18" t="s">
        <v>481</v>
      </c>
      <c r="N70" s="20" t="s">
        <v>481</v>
      </c>
      <c r="O70" s="18" t="s">
        <v>481</v>
      </c>
      <c r="P70" s="20" t="s">
        <v>481</v>
      </c>
      <c r="Q70" s="18" t="n">
        <v>449.84384375</v>
      </c>
      <c r="R70" s="20" t="n">
        <v>9.12771914</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897</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453.47515575</v>
      </c>
      <c r="F7" s="20" t="n">
        <v>3.22478398</v>
      </c>
      <c r="G7" s="18" t="n">
        <v>528.62406202</v>
      </c>
      <c r="H7" s="20" t="n">
        <v>1.961366</v>
      </c>
      <c r="I7" s="18" t="s">
        <v>481</v>
      </c>
      <c r="J7" s="20" t="s">
        <v>481</v>
      </c>
      <c r="K7" s="18" t="s">
        <v>481</v>
      </c>
      <c r="L7" s="20" t="s">
        <v>481</v>
      </c>
      <c r="M7" s="18" t="s">
        <v>481</v>
      </c>
      <c r="N7" s="20" t="s">
        <v>481</v>
      </c>
      <c r="O7" s="18" t="s">
        <v>481</v>
      </c>
      <c r="P7" s="20" t="s">
        <v>481</v>
      </c>
      <c r="Q7" s="18" t="n">
        <v>461.47677647</v>
      </c>
      <c r="R7" s="20" t="n">
        <v>5.84509283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513.88901942</v>
      </c>
      <c r="F9" s="20" t="n">
        <v>4.2799764</v>
      </c>
      <c r="G9" s="18" t="n">
        <v>564.96956096</v>
      </c>
      <c r="H9" s="20" t="n">
        <v>3.06504538</v>
      </c>
      <c r="I9" s="18" t="s">
        <v>481</v>
      </c>
      <c r="J9" s="20" t="s">
        <v>481</v>
      </c>
      <c r="K9" s="18" t="s">
        <v>481</v>
      </c>
      <c r="L9" s="20" t="s">
        <v>481</v>
      </c>
      <c r="M9" s="18" t="n">
        <v>363.74174124</v>
      </c>
      <c r="N9" s="20" t="n">
        <v>33.3778787</v>
      </c>
      <c r="O9" s="18" t="s">
        <v>481</v>
      </c>
      <c r="P9" s="20" t="s">
        <v>481</v>
      </c>
      <c r="Q9" s="18" t="n">
        <v>458.68999749</v>
      </c>
      <c r="R9" s="20" t="n">
        <v>13.42757056</v>
      </c>
    </row>
    <row r="10" spans="1:18">
      <c r="A10" s="15" t="s">
        <v>485</v>
      </c>
      <c r="B10" s="17" t="n">
        <v>13082</v>
      </c>
      <c r="C10" s="18">
        <f>(357.0/B10*100)</f>
        <v/>
      </c>
      <c r="D10" s="19" t="n">
        <v>12725</v>
      </c>
      <c r="E10" s="18" t="n">
        <v>503.47898574</v>
      </c>
      <c r="F10" s="20" t="n">
        <v>4.82429439</v>
      </c>
      <c r="G10" s="18" t="n">
        <v>554.38379651</v>
      </c>
      <c r="H10" s="20" t="n">
        <v>5.01818742</v>
      </c>
      <c r="I10" s="18" t="s">
        <v>481</v>
      </c>
      <c r="J10" s="20" t="s">
        <v>481</v>
      </c>
      <c r="K10" s="18" t="s">
        <v>481</v>
      </c>
      <c r="L10" s="20" t="s">
        <v>481</v>
      </c>
      <c r="M10" s="18" t="s">
        <v>481</v>
      </c>
      <c r="N10" s="20" t="s">
        <v>481</v>
      </c>
      <c r="O10" s="18" t="s">
        <v>481</v>
      </c>
      <c r="P10" s="20" t="s">
        <v>481</v>
      </c>
      <c r="Q10" s="18" t="n">
        <v>453.00687808</v>
      </c>
      <c r="R10" s="20" t="n">
        <v>14.20832242</v>
      </c>
    </row>
    <row r="11" spans="1:18">
      <c r="A11" s="15" t="s">
        <v>486</v>
      </c>
      <c r="B11" s="17" t="n">
        <v>7053</v>
      </c>
      <c r="C11" s="18">
        <f>(259.0/B11*100)</f>
        <v/>
      </c>
      <c r="D11" s="19" t="n">
        <v>6794</v>
      </c>
      <c r="E11" s="18" t="n">
        <v>413.9165405</v>
      </c>
      <c r="F11" s="20" t="n">
        <v>5.02715805</v>
      </c>
      <c r="G11" s="18" t="n">
        <v>449.50925847</v>
      </c>
      <c r="H11" s="20" t="n">
        <v>3.85108057</v>
      </c>
      <c r="I11" s="18" t="s">
        <v>481</v>
      </c>
      <c r="J11" s="20" t="s">
        <v>481</v>
      </c>
      <c r="K11" s="18" t="s">
        <v>481</v>
      </c>
      <c r="L11" s="20" t="s">
        <v>481</v>
      </c>
      <c r="M11" s="18" t="s">
        <v>481</v>
      </c>
      <c r="N11" s="20" t="s">
        <v>481</v>
      </c>
      <c r="O11" s="18" t="s">
        <v>481</v>
      </c>
      <c r="P11" s="20" t="s">
        <v>481</v>
      </c>
      <c r="Q11" s="18" t="n">
        <v>399.79390291</v>
      </c>
      <c r="R11" s="20" t="n">
        <v>8.732329229999999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462.13299018</v>
      </c>
      <c r="F23" s="20" t="n">
        <v>5.01160963</v>
      </c>
      <c r="G23" s="18" t="n">
        <v>495.30140564</v>
      </c>
      <c r="H23" s="20" t="n">
        <v>2.91750693</v>
      </c>
      <c r="I23" s="18" t="s">
        <v>481</v>
      </c>
      <c r="J23" s="20" t="s">
        <v>481</v>
      </c>
      <c r="K23" s="18" t="s">
        <v>481</v>
      </c>
      <c r="L23" s="20" t="s">
        <v>481</v>
      </c>
      <c r="M23" s="18" t="s">
        <v>481</v>
      </c>
      <c r="N23" s="20" t="s">
        <v>481</v>
      </c>
      <c r="O23" s="18" t="s">
        <v>481</v>
      </c>
      <c r="P23" s="20" t="s">
        <v>481</v>
      </c>
      <c r="Q23" s="18" t="n">
        <v>421.51976917</v>
      </c>
      <c r="R23" s="20" t="n">
        <v>15.09056979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470.50650178</v>
      </c>
      <c r="F29" s="20" t="n">
        <v>5.11932588</v>
      </c>
      <c r="G29" s="18" t="n">
        <v>532.00717042</v>
      </c>
      <c r="H29" s="20" t="n">
        <v>3.04004476</v>
      </c>
      <c r="I29" s="18" t="s">
        <v>481</v>
      </c>
      <c r="J29" s="20" t="s">
        <v>481</v>
      </c>
      <c r="K29" s="18" t="s">
        <v>481</v>
      </c>
      <c r="L29" s="20" t="s">
        <v>481</v>
      </c>
      <c r="M29" s="18" t="n">
        <v>312.41250141</v>
      </c>
      <c r="N29" s="20" t="n">
        <v>62.61666854</v>
      </c>
      <c r="O29" s="18" t="s">
        <v>481</v>
      </c>
      <c r="P29" s="20" t="s">
        <v>481</v>
      </c>
      <c r="Q29" s="18" t="n">
        <v>391.53923659</v>
      </c>
      <c r="R29" s="20" t="n">
        <v>17.98831103</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441.15550893</v>
      </c>
      <c r="F32" s="20" t="n">
        <v>4.25419275</v>
      </c>
      <c r="G32" s="18" t="n">
        <v>503.30854007</v>
      </c>
      <c r="H32" s="20" t="n">
        <v>3.0566019</v>
      </c>
      <c r="I32" s="18" t="s">
        <v>481</v>
      </c>
      <c r="J32" s="20" t="s">
        <v>481</v>
      </c>
      <c r="K32" s="18" t="s">
        <v>481</v>
      </c>
      <c r="L32" s="20" t="s">
        <v>481</v>
      </c>
      <c r="M32" s="18" t="s">
        <v>481</v>
      </c>
      <c r="N32" s="20" t="s">
        <v>481</v>
      </c>
      <c r="O32" s="18" t="s">
        <v>481</v>
      </c>
      <c r="P32" s="20" t="s">
        <v>481</v>
      </c>
      <c r="Q32" s="18" t="n">
        <v>361.82419479</v>
      </c>
      <c r="R32" s="20" t="n">
        <v>18.32702704</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416.51156649</v>
      </c>
      <c r="F34" s="20" t="n">
        <v>5.48013929</v>
      </c>
      <c r="G34" s="18" t="n">
        <v>469.84440546</v>
      </c>
      <c r="H34" s="20" t="n">
        <v>4.12602567</v>
      </c>
      <c r="I34" s="18" t="s">
        <v>481</v>
      </c>
      <c r="J34" s="20" t="s">
        <v>481</v>
      </c>
      <c r="K34" s="18" t="s">
        <v>481</v>
      </c>
      <c r="L34" s="20" t="s">
        <v>481</v>
      </c>
      <c r="M34" s="18" t="n">
        <v>425.79595373</v>
      </c>
      <c r="N34" s="20" t="n">
        <v>68.66277131</v>
      </c>
      <c r="O34" s="18" t="s">
        <v>481</v>
      </c>
      <c r="P34" s="20" t="s">
        <v>481</v>
      </c>
      <c r="Q34" s="18" t="n">
        <v>347.19411674</v>
      </c>
      <c r="R34" s="20" t="n">
        <v>11.55382428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442.1043978</v>
      </c>
      <c r="F36" s="20" t="n">
        <v>4.63351238</v>
      </c>
      <c r="G36" s="18" t="n">
        <v>482.81696589</v>
      </c>
      <c r="H36" s="20" t="n">
        <v>3.23964106</v>
      </c>
      <c r="I36" s="18" t="s">
        <v>481</v>
      </c>
      <c r="J36" s="20" t="s">
        <v>481</v>
      </c>
      <c r="K36" s="18" t="s">
        <v>481</v>
      </c>
      <c r="L36" s="20" t="s">
        <v>481</v>
      </c>
      <c r="M36" s="18" t="s">
        <v>481</v>
      </c>
      <c r="N36" s="20" t="s">
        <v>481</v>
      </c>
      <c r="O36" s="18" t="s">
        <v>481</v>
      </c>
      <c r="P36" s="20" t="s">
        <v>481</v>
      </c>
      <c r="Q36" s="18" t="n">
        <v>390.04745106</v>
      </c>
      <c r="R36" s="20" t="n">
        <v>11.22513087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452.42743908</v>
      </c>
      <c r="F41" s="20" t="n">
        <v>4.38923798</v>
      </c>
      <c r="G41" s="18" t="n">
        <v>512.92508643</v>
      </c>
      <c r="H41" s="20" t="n">
        <v>3.36211082</v>
      </c>
      <c r="I41" s="18" t="s">
        <v>481</v>
      </c>
      <c r="J41" s="20" t="s">
        <v>481</v>
      </c>
      <c r="K41" s="18" t="s">
        <v>481</v>
      </c>
      <c r="L41" s="20" t="s">
        <v>481</v>
      </c>
      <c r="M41" s="18" t="n">
        <v>394.70031876</v>
      </c>
      <c r="N41" s="20" t="n">
        <v>62.09586627</v>
      </c>
      <c r="O41" s="18" t="s">
        <v>481</v>
      </c>
      <c r="P41" s="20" t="s">
        <v>481</v>
      </c>
      <c r="Q41" s="18" t="n">
        <v>386.03222919</v>
      </c>
      <c r="R41" s="20" t="n">
        <v>15.52075746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379.85092809</v>
      </c>
      <c r="F46" s="20" t="n">
        <v>5.48014493</v>
      </c>
      <c r="G46" s="18" t="n">
        <v>420.5472172</v>
      </c>
      <c r="H46" s="20" t="n">
        <v>4.85275423</v>
      </c>
      <c r="I46" s="18" t="s">
        <v>481</v>
      </c>
      <c r="J46" s="20" t="s">
        <v>481</v>
      </c>
      <c r="K46" s="18" t="s">
        <v>481</v>
      </c>
      <c r="L46" s="20" t="s">
        <v>481</v>
      </c>
      <c r="M46" s="18" t="s">
        <v>481</v>
      </c>
      <c r="N46" s="20" t="s">
        <v>481</v>
      </c>
      <c r="O46" s="18" t="s">
        <v>481</v>
      </c>
      <c r="P46" s="20" t="s">
        <v>481</v>
      </c>
      <c r="Q46" s="18" t="n">
        <v>374.79463017</v>
      </c>
      <c r="R46" s="20" t="n">
        <v>4.30140966</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536.34390564</v>
      </c>
      <c r="F48" s="20" t="n">
        <v>7.68139537</v>
      </c>
      <c r="G48" s="18" t="n">
        <v>581.9776799700001</v>
      </c>
      <c r="H48" s="20" t="n">
        <v>5.64753396</v>
      </c>
      <c r="I48" s="18" t="s">
        <v>481</v>
      </c>
      <c r="J48" s="20" t="s">
        <v>481</v>
      </c>
      <c r="K48" s="18" t="s">
        <v>481</v>
      </c>
      <c r="L48" s="20" t="s">
        <v>481</v>
      </c>
      <c r="M48" s="18" t="s">
        <v>481</v>
      </c>
      <c r="N48" s="20" t="s">
        <v>481</v>
      </c>
      <c r="O48" s="18" t="s">
        <v>481</v>
      </c>
      <c r="P48" s="20" t="s">
        <v>481</v>
      </c>
      <c r="Q48" s="18" t="n">
        <v>522.92529197</v>
      </c>
      <c r="R48" s="20" t="n">
        <v>28.29881013</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424.75615496</v>
      </c>
      <c r="F61" s="20" t="n">
        <v>3.98290529</v>
      </c>
      <c r="G61" s="18" t="n">
        <v>470.38186001</v>
      </c>
      <c r="H61" s="20" t="n">
        <v>3.18685479</v>
      </c>
      <c r="I61" s="18" t="s">
        <v>481</v>
      </c>
      <c r="J61" s="20" t="s">
        <v>481</v>
      </c>
      <c r="K61" s="18" t="s">
        <v>481</v>
      </c>
      <c r="L61" s="20" t="s">
        <v>481</v>
      </c>
      <c r="M61" s="18" t="s">
        <v>481</v>
      </c>
      <c r="N61" s="20" t="s">
        <v>481</v>
      </c>
      <c r="O61" s="18" t="s">
        <v>481</v>
      </c>
      <c r="P61" s="20" t="s">
        <v>481</v>
      </c>
      <c r="Q61" s="18" t="n">
        <v>356.39332994</v>
      </c>
      <c r="R61" s="20" t="n">
        <v>13.90091407</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397.55255776</v>
      </c>
      <c r="F67" s="20" t="n">
        <v>5.52792846</v>
      </c>
      <c r="G67" s="18" t="n">
        <v>433.04272649</v>
      </c>
      <c r="H67" s="20" t="n">
        <v>3.40824159</v>
      </c>
      <c r="I67" s="18" t="s">
        <v>481</v>
      </c>
      <c r="J67" s="20" t="s">
        <v>481</v>
      </c>
      <c r="K67" s="18" t="s">
        <v>481</v>
      </c>
      <c r="L67" s="20" t="s">
        <v>481</v>
      </c>
      <c r="M67" s="18" t="s">
        <v>481</v>
      </c>
      <c r="N67" s="20" t="s">
        <v>481</v>
      </c>
      <c r="O67" s="18" t="s">
        <v>481</v>
      </c>
      <c r="P67" s="20" t="s">
        <v>481</v>
      </c>
      <c r="Q67" s="18" t="n">
        <v>355.09896494</v>
      </c>
      <c r="R67" s="20" t="n">
        <v>9.118557790000001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501.46404865</v>
      </c>
      <c r="F70" s="20" t="n">
        <v>3.96207398</v>
      </c>
      <c r="G70" s="18" t="n">
        <v>527.85316678</v>
      </c>
      <c r="H70" s="20" t="n">
        <v>3.31904521</v>
      </c>
      <c r="I70" s="18" t="s">
        <v>481</v>
      </c>
      <c r="J70" s="20" t="s">
        <v>481</v>
      </c>
      <c r="K70" s="18" t="s">
        <v>481</v>
      </c>
      <c r="L70" s="20" t="s">
        <v>481</v>
      </c>
      <c r="M70" s="18" t="s">
        <v>481</v>
      </c>
      <c r="N70" s="20" t="s">
        <v>481</v>
      </c>
      <c r="O70" s="18" t="s">
        <v>481</v>
      </c>
      <c r="P70" s="20" t="s">
        <v>481</v>
      </c>
      <c r="Q70" s="18" t="n">
        <v>455.58524994</v>
      </c>
      <c r="R70" s="20" t="n">
        <v>8.165131369999999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898</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482.68024975</v>
      </c>
      <c r="F7" s="20" t="n">
        <v>2.27843032</v>
      </c>
      <c r="G7" s="18" t="n">
        <v>539.11982371</v>
      </c>
      <c r="H7" s="20" t="n">
        <v>2.41171438</v>
      </c>
      <c r="I7" s="18" t="s">
        <v>481</v>
      </c>
      <c r="J7" s="20" t="s">
        <v>481</v>
      </c>
      <c r="K7" s="18" t="s">
        <v>481</v>
      </c>
      <c r="L7" s="20" t="s">
        <v>481</v>
      </c>
      <c r="M7" s="18" t="s">
        <v>481</v>
      </c>
      <c r="N7" s="20" t="s">
        <v>481</v>
      </c>
      <c r="O7" s="18" t="s">
        <v>481</v>
      </c>
      <c r="P7" s="20" t="s">
        <v>481</v>
      </c>
      <c r="Q7" s="18" t="n">
        <v>459.97873729</v>
      </c>
      <c r="R7" s="20" t="n">
        <v>5.93148702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536.9993434100001</v>
      </c>
      <c r="F9" s="20" t="n">
        <v>3.6193196</v>
      </c>
      <c r="G9" s="18" t="n">
        <v>571.74841066</v>
      </c>
      <c r="H9" s="20" t="n">
        <v>3.44966098</v>
      </c>
      <c r="I9" s="18" t="s">
        <v>481</v>
      </c>
      <c r="J9" s="20" t="s">
        <v>481</v>
      </c>
      <c r="K9" s="18" t="s">
        <v>481</v>
      </c>
      <c r="L9" s="20" t="s">
        <v>481</v>
      </c>
      <c r="M9" s="18" t="n">
        <v>363.74174124</v>
      </c>
      <c r="N9" s="20" t="n">
        <v>33.3778787</v>
      </c>
      <c r="O9" s="18" t="s">
        <v>481</v>
      </c>
      <c r="P9" s="20" t="s">
        <v>481</v>
      </c>
      <c r="Q9" s="18" t="n">
        <v>458.13965705</v>
      </c>
      <c r="R9" s="20" t="n">
        <v>14.310217</v>
      </c>
    </row>
    <row r="10" spans="1:18">
      <c r="A10" s="15" t="s">
        <v>485</v>
      </c>
      <c r="B10" s="17" t="n">
        <v>13082</v>
      </c>
      <c r="C10" s="18">
        <f>(357.0/B10*100)</f>
        <v/>
      </c>
      <c r="D10" s="19" t="n">
        <v>12725</v>
      </c>
      <c r="E10" s="18" t="n">
        <v>518.47933288</v>
      </c>
      <c r="F10" s="20" t="n">
        <v>5.48111137</v>
      </c>
      <c r="G10" s="18" t="n">
        <v>564.92990033</v>
      </c>
      <c r="H10" s="20" t="n">
        <v>4.5162558</v>
      </c>
      <c r="I10" s="18" t="s">
        <v>481</v>
      </c>
      <c r="J10" s="20" t="s">
        <v>481</v>
      </c>
      <c r="K10" s="18" t="s">
        <v>481</v>
      </c>
      <c r="L10" s="20" t="s">
        <v>481</v>
      </c>
      <c r="M10" s="18" t="s">
        <v>481</v>
      </c>
      <c r="N10" s="20" t="s">
        <v>481</v>
      </c>
      <c r="O10" s="18" t="s">
        <v>481</v>
      </c>
      <c r="P10" s="20" t="s">
        <v>481</v>
      </c>
      <c r="Q10" s="18" t="n">
        <v>446.04998906</v>
      </c>
      <c r="R10" s="20" t="n">
        <v>14.07306512</v>
      </c>
    </row>
    <row r="11" spans="1:18">
      <c r="A11" s="15" t="s">
        <v>486</v>
      </c>
      <c r="B11" s="17" t="n">
        <v>7053</v>
      </c>
      <c r="C11" s="18">
        <f>(259.0/B11*100)</f>
        <v/>
      </c>
      <c r="D11" s="19" t="n">
        <v>6794</v>
      </c>
      <c r="E11" s="18" t="n">
        <v>420.40067047</v>
      </c>
      <c r="F11" s="20" t="n">
        <v>3.95815283</v>
      </c>
      <c r="G11" s="18" t="n">
        <v>461.26154887</v>
      </c>
      <c r="H11" s="20" t="n">
        <v>4.69832176</v>
      </c>
      <c r="I11" s="18" t="s">
        <v>481</v>
      </c>
      <c r="J11" s="20" t="s">
        <v>481</v>
      </c>
      <c r="K11" s="18" t="s">
        <v>481</v>
      </c>
      <c r="L11" s="20" t="s">
        <v>481</v>
      </c>
      <c r="M11" s="18" t="s">
        <v>481</v>
      </c>
      <c r="N11" s="20" t="s">
        <v>481</v>
      </c>
      <c r="O11" s="18" t="s">
        <v>481</v>
      </c>
      <c r="P11" s="20" t="s">
        <v>481</v>
      </c>
      <c r="Q11" s="18" t="n">
        <v>399.29802559</v>
      </c>
      <c r="R11" s="20" t="n">
        <v>8.69440777</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479.27375616</v>
      </c>
      <c r="F23" s="20" t="n">
        <v>2.8411345</v>
      </c>
      <c r="G23" s="18" t="n">
        <v>509.49205204</v>
      </c>
      <c r="H23" s="20" t="n">
        <v>3.56842797</v>
      </c>
      <c r="I23" s="18" t="s">
        <v>481</v>
      </c>
      <c r="J23" s="20" t="s">
        <v>481</v>
      </c>
      <c r="K23" s="18" t="s">
        <v>481</v>
      </c>
      <c r="L23" s="20" t="s">
        <v>481</v>
      </c>
      <c r="M23" s="18" t="s">
        <v>481</v>
      </c>
      <c r="N23" s="20" t="s">
        <v>481</v>
      </c>
      <c r="O23" s="18" t="s">
        <v>481</v>
      </c>
      <c r="P23" s="20" t="s">
        <v>481</v>
      </c>
      <c r="Q23" s="18" t="n">
        <v>419.41081261</v>
      </c>
      <c r="R23" s="20" t="n">
        <v>14.32483206</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492.82162942</v>
      </c>
      <c r="F29" s="20" t="n">
        <v>3.65206804</v>
      </c>
      <c r="G29" s="18" t="n">
        <v>547.6648359</v>
      </c>
      <c r="H29" s="20" t="n">
        <v>3.58582099</v>
      </c>
      <c r="I29" s="18" t="s">
        <v>481</v>
      </c>
      <c r="J29" s="20" t="s">
        <v>481</v>
      </c>
      <c r="K29" s="18" t="s">
        <v>481</v>
      </c>
      <c r="L29" s="20" t="s">
        <v>481</v>
      </c>
      <c r="M29" s="18" t="n">
        <v>312.41250141</v>
      </c>
      <c r="N29" s="20" t="n">
        <v>62.61666854</v>
      </c>
      <c r="O29" s="18" t="s">
        <v>481</v>
      </c>
      <c r="P29" s="20" t="s">
        <v>481</v>
      </c>
      <c r="Q29" s="18" t="n">
        <v>390.91100831</v>
      </c>
      <c r="R29" s="20" t="n">
        <v>18.53631365</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464.08628302</v>
      </c>
      <c r="F32" s="20" t="n">
        <v>2.98515225</v>
      </c>
      <c r="G32" s="18" t="n">
        <v>521.7559700100001</v>
      </c>
      <c r="H32" s="20" t="n">
        <v>3.70309744</v>
      </c>
      <c r="I32" s="18" t="s">
        <v>481</v>
      </c>
      <c r="J32" s="20" t="s">
        <v>481</v>
      </c>
      <c r="K32" s="18" t="s">
        <v>481</v>
      </c>
      <c r="L32" s="20" t="s">
        <v>481</v>
      </c>
      <c r="M32" s="18" t="s">
        <v>481</v>
      </c>
      <c r="N32" s="20" t="s">
        <v>481</v>
      </c>
      <c r="O32" s="18" t="s">
        <v>481</v>
      </c>
      <c r="P32" s="20" t="s">
        <v>481</v>
      </c>
      <c r="Q32" s="18" t="n">
        <v>361.73926564</v>
      </c>
      <c r="R32" s="20" t="n">
        <v>16.90870977</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438.48894499</v>
      </c>
      <c r="F34" s="20" t="n">
        <v>4.2679146</v>
      </c>
      <c r="G34" s="18" t="n">
        <v>484.29215195</v>
      </c>
      <c r="H34" s="20" t="n">
        <v>5.0538594</v>
      </c>
      <c r="I34" s="18" t="s">
        <v>481</v>
      </c>
      <c r="J34" s="20" t="s">
        <v>481</v>
      </c>
      <c r="K34" s="18" t="s">
        <v>481</v>
      </c>
      <c r="L34" s="20" t="s">
        <v>481</v>
      </c>
      <c r="M34" s="18" t="n">
        <v>425.79595373</v>
      </c>
      <c r="N34" s="20" t="n">
        <v>68.66277131</v>
      </c>
      <c r="O34" s="18" t="s">
        <v>481</v>
      </c>
      <c r="P34" s="20" t="s">
        <v>481</v>
      </c>
      <c r="Q34" s="18" t="n">
        <v>343.61497011</v>
      </c>
      <c r="R34" s="20" t="n">
        <v>11.67554661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449.63177011</v>
      </c>
      <c r="F36" s="20" t="n">
        <v>3.63103578</v>
      </c>
      <c r="G36" s="18" t="n">
        <v>496.56292861</v>
      </c>
      <c r="H36" s="20" t="n">
        <v>3.24885915</v>
      </c>
      <c r="I36" s="18" t="s">
        <v>481</v>
      </c>
      <c r="J36" s="20" t="s">
        <v>481</v>
      </c>
      <c r="K36" s="18" t="s">
        <v>481</v>
      </c>
      <c r="L36" s="20" t="s">
        <v>481</v>
      </c>
      <c r="M36" s="18" t="s">
        <v>481</v>
      </c>
      <c r="N36" s="20" t="s">
        <v>481</v>
      </c>
      <c r="O36" s="18" t="s">
        <v>481</v>
      </c>
      <c r="P36" s="20" t="s">
        <v>481</v>
      </c>
      <c r="Q36" s="18" t="n">
        <v>387.84806816</v>
      </c>
      <c r="R36" s="20" t="n">
        <v>11.82598937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478.41265014</v>
      </c>
      <c r="F41" s="20" t="n">
        <v>3.60179082</v>
      </c>
      <c r="G41" s="18" t="n">
        <v>522.3192783</v>
      </c>
      <c r="H41" s="20" t="n">
        <v>4.36690663</v>
      </c>
      <c r="I41" s="18" t="s">
        <v>481</v>
      </c>
      <c r="J41" s="20" t="s">
        <v>481</v>
      </c>
      <c r="K41" s="18" t="s">
        <v>481</v>
      </c>
      <c r="L41" s="20" t="s">
        <v>481</v>
      </c>
      <c r="M41" s="18" t="n">
        <v>394.70031876</v>
      </c>
      <c r="N41" s="20" t="n">
        <v>62.09586627</v>
      </c>
      <c r="O41" s="18" t="s">
        <v>481</v>
      </c>
      <c r="P41" s="20" t="s">
        <v>481</v>
      </c>
      <c r="Q41" s="18" t="n">
        <v>385.64191374</v>
      </c>
      <c r="R41" s="20" t="n">
        <v>15.97063771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397.83672542</v>
      </c>
      <c r="F46" s="20" t="n">
        <v>4.78130293</v>
      </c>
      <c r="G46" s="18" t="n">
        <v>427.3322433</v>
      </c>
      <c r="H46" s="20" t="n">
        <v>5.65673983</v>
      </c>
      <c r="I46" s="18" t="s">
        <v>481</v>
      </c>
      <c r="J46" s="20" t="s">
        <v>481</v>
      </c>
      <c r="K46" s="18" t="s">
        <v>481</v>
      </c>
      <c r="L46" s="20" t="s">
        <v>481</v>
      </c>
      <c r="M46" s="18" t="s">
        <v>481</v>
      </c>
      <c r="N46" s="20" t="s">
        <v>481</v>
      </c>
      <c r="O46" s="18" t="s">
        <v>481</v>
      </c>
      <c r="P46" s="20" t="s">
        <v>481</v>
      </c>
      <c r="Q46" s="18" t="n">
        <v>374.19281305</v>
      </c>
      <c r="R46" s="20" t="n">
        <v>4.28852741</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549.43248577</v>
      </c>
      <c r="F48" s="20" t="n">
        <v>6.71495216</v>
      </c>
      <c r="G48" s="18" t="n">
        <v>592.67198416</v>
      </c>
      <c r="H48" s="20" t="n">
        <v>5.94833687</v>
      </c>
      <c r="I48" s="18" t="s">
        <v>481</v>
      </c>
      <c r="J48" s="20" t="s">
        <v>481</v>
      </c>
      <c r="K48" s="18" t="s">
        <v>481</v>
      </c>
      <c r="L48" s="20" t="s">
        <v>481</v>
      </c>
      <c r="M48" s="18" t="s">
        <v>481</v>
      </c>
      <c r="N48" s="20" t="s">
        <v>481</v>
      </c>
      <c r="O48" s="18" t="s">
        <v>481</v>
      </c>
      <c r="P48" s="20" t="s">
        <v>481</v>
      </c>
      <c r="Q48" s="18" t="n">
        <v>510.66256506</v>
      </c>
      <c r="R48" s="20" t="n">
        <v>31.41690779</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445.8042793</v>
      </c>
      <c r="F61" s="20" t="n">
        <v>3.08558422</v>
      </c>
      <c r="G61" s="18" t="n">
        <v>476.69811498</v>
      </c>
      <c r="H61" s="20" t="n">
        <v>4.77598101</v>
      </c>
      <c r="I61" s="18" t="s">
        <v>481</v>
      </c>
      <c r="J61" s="20" t="s">
        <v>481</v>
      </c>
      <c r="K61" s="18" t="s">
        <v>481</v>
      </c>
      <c r="L61" s="20" t="s">
        <v>481</v>
      </c>
      <c r="M61" s="18" t="s">
        <v>481</v>
      </c>
      <c r="N61" s="20" t="s">
        <v>481</v>
      </c>
      <c r="O61" s="18" t="s">
        <v>481</v>
      </c>
      <c r="P61" s="20" t="s">
        <v>481</v>
      </c>
      <c r="Q61" s="18" t="n">
        <v>346.3310914</v>
      </c>
      <c r="R61" s="20" t="n">
        <v>14.17110369</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409.59327808</v>
      </c>
      <c r="F67" s="20" t="n">
        <v>4.24764088</v>
      </c>
      <c r="G67" s="18" t="n">
        <v>438.92577502</v>
      </c>
      <c r="H67" s="20" t="n">
        <v>3.72622725</v>
      </c>
      <c r="I67" s="18" t="s">
        <v>481</v>
      </c>
      <c r="J67" s="20" t="s">
        <v>481</v>
      </c>
      <c r="K67" s="18" t="s">
        <v>481</v>
      </c>
      <c r="L67" s="20" t="s">
        <v>481</v>
      </c>
      <c r="M67" s="18" t="s">
        <v>481</v>
      </c>
      <c r="N67" s="20" t="s">
        <v>481</v>
      </c>
      <c r="O67" s="18" t="s">
        <v>481</v>
      </c>
      <c r="P67" s="20" t="s">
        <v>481</v>
      </c>
      <c r="Q67" s="18" t="n">
        <v>356.68335584</v>
      </c>
      <c r="R67" s="20" t="n">
        <v>8.52349542</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508.79417048</v>
      </c>
      <c r="F70" s="20" t="n">
        <v>3.33855049</v>
      </c>
      <c r="G70" s="18" t="n">
        <v>538.67636108</v>
      </c>
      <c r="H70" s="20" t="n">
        <v>4.32445622</v>
      </c>
      <c r="I70" s="18" t="s">
        <v>481</v>
      </c>
      <c r="J70" s="20" t="s">
        <v>481</v>
      </c>
      <c r="K70" s="18" t="s">
        <v>481</v>
      </c>
      <c r="L70" s="20" t="s">
        <v>481</v>
      </c>
      <c r="M70" s="18" t="s">
        <v>481</v>
      </c>
      <c r="N70" s="20" t="s">
        <v>481</v>
      </c>
      <c r="O70" s="18" t="s">
        <v>481</v>
      </c>
      <c r="P70" s="20" t="s">
        <v>481</v>
      </c>
      <c r="Q70" s="18" t="n">
        <v>454.74516265</v>
      </c>
      <c r="R70" s="20" t="n">
        <v>8.976250479999999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899</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511.62160921</v>
      </c>
      <c r="F7" s="20" t="n">
        <v>1.9303183</v>
      </c>
      <c r="G7" s="18" t="n">
        <v>487.60991088</v>
      </c>
      <c r="H7" s="20" t="n">
        <v>5.27032747</v>
      </c>
      <c r="I7" s="18" t="s">
        <v>481</v>
      </c>
      <c r="J7" s="20" t="s">
        <v>481</v>
      </c>
      <c r="K7" s="18" t="s">
        <v>481</v>
      </c>
      <c r="L7" s="20" t="s">
        <v>481</v>
      </c>
      <c r="M7" s="18" t="s">
        <v>481</v>
      </c>
      <c r="N7" s="20" t="s">
        <v>481</v>
      </c>
      <c r="O7" s="18" t="s">
        <v>481</v>
      </c>
      <c r="P7" s="20" t="s">
        <v>481</v>
      </c>
      <c r="Q7" s="18" t="n">
        <v>458.40844753</v>
      </c>
      <c r="R7" s="20" t="n">
        <v>5.81171444</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553.43710054</v>
      </c>
      <c r="F9" s="20" t="n">
        <v>3.12730857</v>
      </c>
      <c r="G9" s="18" t="n">
        <v>535.88342879</v>
      </c>
      <c r="H9" s="20" t="n">
        <v>6.04913098</v>
      </c>
      <c r="I9" s="18" t="s">
        <v>481</v>
      </c>
      <c r="J9" s="20" t="s">
        <v>481</v>
      </c>
      <c r="K9" s="18" t="s">
        <v>481</v>
      </c>
      <c r="L9" s="20" t="s">
        <v>481</v>
      </c>
      <c r="M9" s="18" t="n">
        <v>363.74174124</v>
      </c>
      <c r="N9" s="20" t="n">
        <v>33.3778787</v>
      </c>
      <c r="O9" s="18" t="s">
        <v>481</v>
      </c>
      <c r="P9" s="20" t="s">
        <v>481</v>
      </c>
      <c r="Q9" s="18" t="n">
        <v>452.16096908</v>
      </c>
      <c r="R9" s="20" t="n">
        <v>14.34662679</v>
      </c>
    </row>
    <row r="10" spans="1:18">
      <c r="A10" s="15" t="s">
        <v>485</v>
      </c>
      <c r="B10" s="17" t="n">
        <v>13082</v>
      </c>
      <c r="C10" s="18">
        <f>(357.0/B10*100)</f>
        <v/>
      </c>
      <c r="D10" s="19" t="n">
        <v>12725</v>
      </c>
      <c r="E10" s="18" t="n">
        <v>539.81181153</v>
      </c>
      <c r="F10" s="20" t="n">
        <v>4.47490082</v>
      </c>
      <c r="G10" s="18" t="n">
        <v>526.15224439</v>
      </c>
      <c r="H10" s="20" t="n">
        <v>7.8594475</v>
      </c>
      <c r="I10" s="18" t="s">
        <v>481</v>
      </c>
      <c r="J10" s="20" t="s">
        <v>481</v>
      </c>
      <c r="K10" s="18" t="s">
        <v>481</v>
      </c>
      <c r="L10" s="20" t="s">
        <v>481</v>
      </c>
      <c r="M10" s="18" t="s">
        <v>481</v>
      </c>
      <c r="N10" s="20" t="s">
        <v>481</v>
      </c>
      <c r="O10" s="18" t="s">
        <v>481</v>
      </c>
      <c r="P10" s="20" t="s">
        <v>481</v>
      </c>
      <c r="Q10" s="18" t="n">
        <v>446.19347129</v>
      </c>
      <c r="R10" s="20" t="n">
        <v>14.66870586</v>
      </c>
    </row>
    <row r="11" spans="1:18">
      <c r="A11" s="15" t="s">
        <v>486</v>
      </c>
      <c r="B11" s="17" t="n">
        <v>7053</v>
      </c>
      <c r="C11" s="18">
        <f>(259.0/B11*100)</f>
        <v/>
      </c>
      <c r="D11" s="19" t="n">
        <v>6794</v>
      </c>
      <c r="E11" s="18" t="n">
        <v>437.82749184</v>
      </c>
      <c r="F11" s="20" t="n">
        <v>3.89085429</v>
      </c>
      <c r="G11" s="18" t="n">
        <v>436.31939747</v>
      </c>
      <c r="H11" s="20" t="n">
        <v>5.55547178</v>
      </c>
      <c r="I11" s="18" t="s">
        <v>481</v>
      </c>
      <c r="J11" s="20" t="s">
        <v>481</v>
      </c>
      <c r="K11" s="18" t="s">
        <v>481</v>
      </c>
      <c r="L11" s="20" t="s">
        <v>481</v>
      </c>
      <c r="M11" s="18" t="s">
        <v>481</v>
      </c>
      <c r="N11" s="20" t="s">
        <v>481</v>
      </c>
      <c r="O11" s="18" t="s">
        <v>481</v>
      </c>
      <c r="P11" s="20" t="s">
        <v>481</v>
      </c>
      <c r="Q11" s="18" t="n">
        <v>399.77038539</v>
      </c>
      <c r="R11" s="20" t="n">
        <v>8.569058890000001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488.18470262</v>
      </c>
      <c r="F23" s="20" t="n">
        <v>2.70083187</v>
      </c>
      <c r="G23" s="18" t="n">
        <v>477.94987683</v>
      </c>
      <c r="H23" s="20" t="n">
        <v>5.95063237</v>
      </c>
      <c r="I23" s="18" t="s">
        <v>481</v>
      </c>
      <c r="J23" s="20" t="s">
        <v>481</v>
      </c>
      <c r="K23" s="18" t="s">
        <v>481</v>
      </c>
      <c r="L23" s="20" t="s">
        <v>481</v>
      </c>
      <c r="M23" s="18" t="s">
        <v>481</v>
      </c>
      <c r="N23" s="20" t="s">
        <v>481</v>
      </c>
      <c r="O23" s="18" t="s">
        <v>481</v>
      </c>
      <c r="P23" s="20" t="s">
        <v>481</v>
      </c>
      <c r="Q23" s="18" t="n">
        <v>416.4814934</v>
      </c>
      <c r="R23" s="20" t="n">
        <v>14.54886345</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517.76179411</v>
      </c>
      <c r="F29" s="20" t="n">
        <v>3.12313697</v>
      </c>
      <c r="G29" s="18" t="n">
        <v>510.02793726</v>
      </c>
      <c r="H29" s="20" t="n">
        <v>6.09279961</v>
      </c>
      <c r="I29" s="18" t="s">
        <v>481</v>
      </c>
      <c r="J29" s="20" t="s">
        <v>481</v>
      </c>
      <c r="K29" s="18" t="s">
        <v>481</v>
      </c>
      <c r="L29" s="20" t="s">
        <v>481</v>
      </c>
      <c r="M29" s="18" t="n">
        <v>312.41250141</v>
      </c>
      <c r="N29" s="20" t="n">
        <v>62.61666854</v>
      </c>
      <c r="O29" s="18" t="s">
        <v>481</v>
      </c>
      <c r="P29" s="20" t="s">
        <v>481</v>
      </c>
      <c r="Q29" s="18" t="n">
        <v>371.97288071</v>
      </c>
      <c r="R29" s="20" t="n">
        <v>18.83722494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486.49128753</v>
      </c>
      <c r="F32" s="20" t="n">
        <v>3.02987977</v>
      </c>
      <c r="G32" s="18" t="n">
        <v>493.20979119</v>
      </c>
      <c r="H32" s="20" t="n">
        <v>4.89300916</v>
      </c>
      <c r="I32" s="18" t="s">
        <v>481</v>
      </c>
      <c r="J32" s="20" t="s">
        <v>481</v>
      </c>
      <c r="K32" s="18" t="s">
        <v>481</v>
      </c>
      <c r="L32" s="20" t="s">
        <v>481</v>
      </c>
      <c r="M32" s="18" t="s">
        <v>481</v>
      </c>
      <c r="N32" s="20" t="s">
        <v>481</v>
      </c>
      <c r="O32" s="18" t="s">
        <v>481</v>
      </c>
      <c r="P32" s="20" t="s">
        <v>481</v>
      </c>
      <c r="Q32" s="18" t="n">
        <v>364.33937378</v>
      </c>
      <c r="R32" s="20" t="n">
        <v>17.71545428</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456.8277232</v>
      </c>
      <c r="F34" s="20" t="n">
        <v>3.90619493</v>
      </c>
      <c r="G34" s="18" t="n">
        <v>434.27295635</v>
      </c>
      <c r="H34" s="20" t="n">
        <v>5.83952165</v>
      </c>
      <c r="I34" s="18" t="s">
        <v>481</v>
      </c>
      <c r="J34" s="20" t="s">
        <v>481</v>
      </c>
      <c r="K34" s="18" t="s">
        <v>481</v>
      </c>
      <c r="L34" s="20" t="s">
        <v>481</v>
      </c>
      <c r="M34" s="18" t="n">
        <v>425.79595373</v>
      </c>
      <c r="N34" s="20" t="n">
        <v>68.66277131</v>
      </c>
      <c r="O34" s="18" t="s">
        <v>481</v>
      </c>
      <c r="P34" s="20" t="s">
        <v>481</v>
      </c>
      <c r="Q34" s="18" t="n">
        <v>345.76319193</v>
      </c>
      <c r="R34" s="20" t="n">
        <v>11.42562233</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472.43168941</v>
      </c>
      <c r="F36" s="20" t="n">
        <v>3.19285963</v>
      </c>
      <c r="G36" s="18" t="n">
        <v>476.60462987</v>
      </c>
      <c r="H36" s="20" t="n">
        <v>5.10704131</v>
      </c>
      <c r="I36" s="18" t="s">
        <v>481</v>
      </c>
      <c r="J36" s="20" t="s">
        <v>481</v>
      </c>
      <c r="K36" s="18" t="s">
        <v>481</v>
      </c>
      <c r="L36" s="20" t="s">
        <v>481</v>
      </c>
      <c r="M36" s="18" t="s">
        <v>481</v>
      </c>
      <c r="N36" s="20" t="s">
        <v>481</v>
      </c>
      <c r="O36" s="18" t="s">
        <v>481</v>
      </c>
      <c r="P36" s="20" t="s">
        <v>481</v>
      </c>
      <c r="Q36" s="18" t="n">
        <v>381.00609236</v>
      </c>
      <c r="R36" s="20" t="n">
        <v>11.97465331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494.36753361</v>
      </c>
      <c r="F41" s="20" t="n">
        <v>3.57442414</v>
      </c>
      <c r="G41" s="18" t="n">
        <v>482.65808947</v>
      </c>
      <c r="H41" s="20" t="n">
        <v>6.06071479</v>
      </c>
      <c r="I41" s="18" t="s">
        <v>481</v>
      </c>
      <c r="J41" s="20" t="s">
        <v>481</v>
      </c>
      <c r="K41" s="18" t="s">
        <v>481</v>
      </c>
      <c r="L41" s="20" t="s">
        <v>481</v>
      </c>
      <c r="M41" s="18" t="n">
        <v>394.70031876</v>
      </c>
      <c r="N41" s="20" t="n">
        <v>62.09586627</v>
      </c>
      <c r="O41" s="18" t="s">
        <v>481</v>
      </c>
      <c r="P41" s="20" t="s">
        <v>481</v>
      </c>
      <c r="Q41" s="18" t="n">
        <v>382.45294412</v>
      </c>
      <c r="R41" s="20" t="n">
        <v>14.08207737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406.68838877</v>
      </c>
      <c r="F46" s="20" t="n">
        <v>4.85311623</v>
      </c>
      <c r="G46" s="18" t="n">
        <v>406.53858103</v>
      </c>
      <c r="H46" s="20" t="n">
        <v>5.8235703</v>
      </c>
      <c r="I46" s="18" t="s">
        <v>481</v>
      </c>
      <c r="J46" s="20" t="s">
        <v>481</v>
      </c>
      <c r="K46" s="18" t="s">
        <v>481</v>
      </c>
      <c r="L46" s="20" t="s">
        <v>481</v>
      </c>
      <c r="M46" s="18" t="s">
        <v>481</v>
      </c>
      <c r="N46" s="20" t="s">
        <v>481</v>
      </c>
      <c r="O46" s="18" t="s">
        <v>481</v>
      </c>
      <c r="P46" s="20" t="s">
        <v>481</v>
      </c>
      <c r="Q46" s="18" t="n">
        <v>374.53380925</v>
      </c>
      <c r="R46" s="20" t="n">
        <v>4.2774387</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556.4147694</v>
      </c>
      <c r="F48" s="20" t="n">
        <v>5.71893067</v>
      </c>
      <c r="G48" s="18" t="n">
        <v>593.29944127</v>
      </c>
      <c r="H48" s="20" t="n">
        <v>7.9876305</v>
      </c>
      <c r="I48" s="18" t="s">
        <v>481</v>
      </c>
      <c r="J48" s="20" t="s">
        <v>481</v>
      </c>
      <c r="K48" s="18" t="s">
        <v>481</v>
      </c>
      <c r="L48" s="20" t="s">
        <v>481</v>
      </c>
      <c r="M48" s="18" t="s">
        <v>481</v>
      </c>
      <c r="N48" s="20" t="s">
        <v>481</v>
      </c>
      <c r="O48" s="18" t="s">
        <v>481</v>
      </c>
      <c r="P48" s="20" t="s">
        <v>481</v>
      </c>
      <c r="Q48" s="18" t="n">
        <v>513.50003939</v>
      </c>
      <c r="R48" s="20" t="n">
        <v>33.87727817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456.21010127</v>
      </c>
      <c r="F61" s="20" t="n">
        <v>2.96253945</v>
      </c>
      <c r="G61" s="18" t="n">
        <v>433.15665117</v>
      </c>
      <c r="H61" s="20" t="n">
        <v>6.49338482</v>
      </c>
      <c r="I61" s="18" t="s">
        <v>481</v>
      </c>
      <c r="J61" s="20" t="s">
        <v>481</v>
      </c>
      <c r="K61" s="18" t="s">
        <v>481</v>
      </c>
      <c r="L61" s="20" t="s">
        <v>481</v>
      </c>
      <c r="M61" s="18" t="s">
        <v>481</v>
      </c>
      <c r="N61" s="20" t="s">
        <v>481</v>
      </c>
      <c r="O61" s="18" t="s">
        <v>481</v>
      </c>
      <c r="P61" s="20" t="s">
        <v>481</v>
      </c>
      <c r="Q61" s="18" t="n">
        <v>355.46305</v>
      </c>
      <c r="R61" s="20" t="n">
        <v>13.98298835</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422.50788952</v>
      </c>
      <c r="F67" s="20" t="n">
        <v>3.7449477</v>
      </c>
      <c r="G67" s="18" t="n">
        <v>433.70610708</v>
      </c>
      <c r="H67" s="20" t="n">
        <v>4.55624268</v>
      </c>
      <c r="I67" s="18" t="s">
        <v>481</v>
      </c>
      <c r="J67" s="20" t="s">
        <v>481</v>
      </c>
      <c r="K67" s="18" t="s">
        <v>481</v>
      </c>
      <c r="L67" s="20" t="s">
        <v>481</v>
      </c>
      <c r="M67" s="18" t="s">
        <v>481</v>
      </c>
      <c r="N67" s="20" t="s">
        <v>481</v>
      </c>
      <c r="O67" s="18" t="s">
        <v>481</v>
      </c>
      <c r="P67" s="20" t="s">
        <v>481</v>
      </c>
      <c r="Q67" s="18" t="n">
        <v>348.65037896</v>
      </c>
      <c r="R67" s="20" t="n">
        <v>8.75850647</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516.83006204</v>
      </c>
      <c r="F70" s="20" t="n">
        <v>3.14756094</v>
      </c>
      <c r="G70" s="18" t="n">
        <v>515.3263517300001</v>
      </c>
      <c r="H70" s="20" t="n">
        <v>6.72889517</v>
      </c>
      <c r="I70" s="18" t="s">
        <v>481</v>
      </c>
      <c r="J70" s="20" t="s">
        <v>481</v>
      </c>
      <c r="K70" s="18" t="s">
        <v>481</v>
      </c>
      <c r="L70" s="20" t="s">
        <v>481</v>
      </c>
      <c r="M70" s="18" t="s">
        <v>481</v>
      </c>
      <c r="N70" s="20" t="s">
        <v>481</v>
      </c>
      <c r="O70" s="18" t="s">
        <v>481</v>
      </c>
      <c r="P70" s="20" t="s">
        <v>481</v>
      </c>
      <c r="Q70" s="18" t="n">
        <v>449.88141608</v>
      </c>
      <c r="R70" s="20" t="n">
        <v>9.345874780000001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900</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487.47460232</v>
      </c>
      <c r="F7" s="20" t="n">
        <v>2.37077252</v>
      </c>
      <c r="G7" s="18" t="n">
        <v>531.7409142</v>
      </c>
      <c r="H7" s="20" t="n">
        <v>2.33368969</v>
      </c>
      <c r="I7" s="18" t="s">
        <v>481</v>
      </c>
      <c r="J7" s="20" t="s">
        <v>481</v>
      </c>
      <c r="K7" s="18" t="s">
        <v>481</v>
      </c>
      <c r="L7" s="20" t="s">
        <v>481</v>
      </c>
      <c r="M7" s="18" t="s">
        <v>481</v>
      </c>
      <c r="N7" s="20" t="s">
        <v>481</v>
      </c>
      <c r="O7" s="18" t="s">
        <v>481</v>
      </c>
      <c r="P7" s="20" t="s">
        <v>481</v>
      </c>
      <c r="Q7" s="18" t="n">
        <v>459.45662897</v>
      </c>
      <c r="R7" s="20" t="n">
        <v>6.01210405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529.92035646</v>
      </c>
      <c r="F9" s="20" t="n">
        <v>4.19878262</v>
      </c>
      <c r="G9" s="18" t="n">
        <v>567.78456877</v>
      </c>
      <c r="H9" s="20" t="n">
        <v>3.0119106</v>
      </c>
      <c r="I9" s="18" t="s">
        <v>481</v>
      </c>
      <c r="J9" s="20" t="s">
        <v>481</v>
      </c>
      <c r="K9" s="18" t="s">
        <v>481</v>
      </c>
      <c r="L9" s="20" t="s">
        <v>481</v>
      </c>
      <c r="M9" s="18" t="n">
        <v>363.74174124</v>
      </c>
      <c r="N9" s="20" t="n">
        <v>33.3778787</v>
      </c>
      <c r="O9" s="18" t="s">
        <v>481</v>
      </c>
      <c r="P9" s="20" t="s">
        <v>481</v>
      </c>
      <c r="Q9" s="18" t="n">
        <v>450.64277964</v>
      </c>
      <c r="R9" s="20" t="n">
        <v>13.00039585</v>
      </c>
    </row>
    <row r="10" spans="1:18">
      <c r="A10" s="15" t="s">
        <v>485</v>
      </c>
      <c r="B10" s="17" t="n">
        <v>13082</v>
      </c>
      <c r="C10" s="18">
        <f>(357.0/B10*100)</f>
        <v/>
      </c>
      <c r="D10" s="19" t="n">
        <v>12725</v>
      </c>
      <c r="E10" s="18" t="n">
        <v>517.98228013</v>
      </c>
      <c r="F10" s="20" t="n">
        <v>4.87067233</v>
      </c>
      <c r="G10" s="18" t="n">
        <v>559.17696534</v>
      </c>
      <c r="H10" s="20" t="n">
        <v>5.24161972</v>
      </c>
      <c r="I10" s="18" t="s">
        <v>481</v>
      </c>
      <c r="J10" s="20" t="s">
        <v>481</v>
      </c>
      <c r="K10" s="18" t="s">
        <v>481</v>
      </c>
      <c r="L10" s="20" t="s">
        <v>481</v>
      </c>
      <c r="M10" s="18" t="s">
        <v>481</v>
      </c>
      <c r="N10" s="20" t="s">
        <v>481</v>
      </c>
      <c r="O10" s="18" t="s">
        <v>481</v>
      </c>
      <c r="P10" s="20" t="s">
        <v>481</v>
      </c>
      <c r="Q10" s="18" t="n">
        <v>448.35625822</v>
      </c>
      <c r="R10" s="20" t="n">
        <v>13.94378722</v>
      </c>
    </row>
    <row r="11" spans="1:18">
      <c r="A11" s="15" t="s">
        <v>486</v>
      </c>
      <c r="B11" s="17" t="n">
        <v>7053</v>
      </c>
      <c r="C11" s="18">
        <f>(259.0/B11*100)</f>
        <v/>
      </c>
      <c r="D11" s="19" t="n">
        <v>6794</v>
      </c>
      <c r="E11" s="18" t="n">
        <v>415.07050041</v>
      </c>
      <c r="F11" s="20" t="n">
        <v>4.23200957</v>
      </c>
      <c r="G11" s="18" t="n">
        <v>459.34615798</v>
      </c>
      <c r="H11" s="20" t="n">
        <v>4.07334833</v>
      </c>
      <c r="I11" s="18" t="s">
        <v>481</v>
      </c>
      <c r="J11" s="20" t="s">
        <v>481</v>
      </c>
      <c r="K11" s="18" t="s">
        <v>481</v>
      </c>
      <c r="L11" s="20" t="s">
        <v>481</v>
      </c>
      <c r="M11" s="18" t="s">
        <v>481</v>
      </c>
      <c r="N11" s="20" t="s">
        <v>481</v>
      </c>
      <c r="O11" s="18" t="s">
        <v>481</v>
      </c>
      <c r="P11" s="20" t="s">
        <v>481</v>
      </c>
      <c r="Q11" s="18" t="n">
        <v>400.77103089</v>
      </c>
      <c r="R11" s="20" t="n">
        <v>8.50079991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469.37394993</v>
      </c>
      <c r="F23" s="20" t="n">
        <v>3.64431211</v>
      </c>
      <c r="G23" s="18" t="n">
        <v>501.89052443</v>
      </c>
      <c r="H23" s="20" t="n">
        <v>3.08854079</v>
      </c>
      <c r="I23" s="18" t="s">
        <v>481</v>
      </c>
      <c r="J23" s="20" t="s">
        <v>481</v>
      </c>
      <c r="K23" s="18" t="s">
        <v>481</v>
      </c>
      <c r="L23" s="20" t="s">
        <v>481</v>
      </c>
      <c r="M23" s="18" t="s">
        <v>481</v>
      </c>
      <c r="N23" s="20" t="s">
        <v>481</v>
      </c>
      <c r="O23" s="18" t="s">
        <v>481</v>
      </c>
      <c r="P23" s="20" t="s">
        <v>481</v>
      </c>
      <c r="Q23" s="18" t="n">
        <v>421.69989782</v>
      </c>
      <c r="R23" s="20" t="n">
        <v>13.50697933</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495.29508816</v>
      </c>
      <c r="F29" s="20" t="n">
        <v>4.47216168</v>
      </c>
      <c r="G29" s="18" t="n">
        <v>530.45787081</v>
      </c>
      <c r="H29" s="20" t="n">
        <v>3.27493819</v>
      </c>
      <c r="I29" s="18" t="s">
        <v>481</v>
      </c>
      <c r="J29" s="20" t="s">
        <v>481</v>
      </c>
      <c r="K29" s="18" t="s">
        <v>481</v>
      </c>
      <c r="L29" s="20" t="s">
        <v>481</v>
      </c>
      <c r="M29" s="18" t="n">
        <v>312.41250141</v>
      </c>
      <c r="N29" s="20" t="n">
        <v>62.61666854</v>
      </c>
      <c r="O29" s="18" t="s">
        <v>481</v>
      </c>
      <c r="P29" s="20" t="s">
        <v>481</v>
      </c>
      <c r="Q29" s="18" t="n">
        <v>401.78264729</v>
      </c>
      <c r="R29" s="20" t="n">
        <v>19.74868078</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469.87498765</v>
      </c>
      <c r="F32" s="20" t="n">
        <v>3.22641177</v>
      </c>
      <c r="G32" s="18" t="n">
        <v>504.38794917</v>
      </c>
      <c r="H32" s="20" t="n">
        <v>3.5118929</v>
      </c>
      <c r="I32" s="18" t="s">
        <v>481</v>
      </c>
      <c r="J32" s="20" t="s">
        <v>481</v>
      </c>
      <c r="K32" s="18" t="s">
        <v>481</v>
      </c>
      <c r="L32" s="20" t="s">
        <v>481</v>
      </c>
      <c r="M32" s="18" t="s">
        <v>481</v>
      </c>
      <c r="N32" s="20" t="s">
        <v>481</v>
      </c>
      <c r="O32" s="18" t="s">
        <v>481</v>
      </c>
      <c r="P32" s="20" t="s">
        <v>481</v>
      </c>
      <c r="Q32" s="18" t="n">
        <v>383.23907978</v>
      </c>
      <c r="R32" s="20" t="n">
        <v>17.74491201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438.86991786</v>
      </c>
      <c r="F34" s="20" t="n">
        <v>4.54734787</v>
      </c>
      <c r="G34" s="18" t="n">
        <v>469.02491658</v>
      </c>
      <c r="H34" s="20" t="n">
        <v>4.22557403</v>
      </c>
      <c r="I34" s="18" t="s">
        <v>481</v>
      </c>
      <c r="J34" s="20" t="s">
        <v>481</v>
      </c>
      <c r="K34" s="18" t="s">
        <v>481</v>
      </c>
      <c r="L34" s="20" t="s">
        <v>481</v>
      </c>
      <c r="M34" s="18" t="n">
        <v>425.79595373</v>
      </c>
      <c r="N34" s="20" t="n">
        <v>68.66277131</v>
      </c>
      <c r="O34" s="18" t="s">
        <v>481</v>
      </c>
      <c r="P34" s="20" t="s">
        <v>481</v>
      </c>
      <c r="Q34" s="18" t="n">
        <v>346.73025743</v>
      </c>
      <c r="R34" s="20" t="n">
        <v>11.35993528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462.94119938</v>
      </c>
      <c r="F36" s="20" t="n">
        <v>3.73511622</v>
      </c>
      <c r="G36" s="18" t="n">
        <v>485.88247795</v>
      </c>
      <c r="H36" s="20" t="n">
        <v>3.38270439</v>
      </c>
      <c r="I36" s="18" t="s">
        <v>481</v>
      </c>
      <c r="J36" s="20" t="s">
        <v>481</v>
      </c>
      <c r="K36" s="18" t="s">
        <v>481</v>
      </c>
      <c r="L36" s="20" t="s">
        <v>481</v>
      </c>
      <c r="M36" s="18" t="s">
        <v>481</v>
      </c>
      <c r="N36" s="20" t="s">
        <v>481</v>
      </c>
      <c r="O36" s="18" t="s">
        <v>481</v>
      </c>
      <c r="P36" s="20" t="s">
        <v>481</v>
      </c>
      <c r="Q36" s="18" t="n">
        <v>384.19074428</v>
      </c>
      <c r="R36" s="20" t="n">
        <v>11.68635876</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472.33718983</v>
      </c>
      <c r="F41" s="20" t="n">
        <v>3.78869849</v>
      </c>
      <c r="G41" s="18" t="n">
        <v>514.4206664</v>
      </c>
      <c r="H41" s="20" t="n">
        <v>3.97676838</v>
      </c>
      <c r="I41" s="18" t="s">
        <v>481</v>
      </c>
      <c r="J41" s="20" t="s">
        <v>481</v>
      </c>
      <c r="K41" s="18" t="s">
        <v>481</v>
      </c>
      <c r="L41" s="20" t="s">
        <v>481</v>
      </c>
      <c r="M41" s="18" t="n">
        <v>394.70031876</v>
      </c>
      <c r="N41" s="20" t="n">
        <v>62.09586627</v>
      </c>
      <c r="O41" s="18" t="s">
        <v>481</v>
      </c>
      <c r="P41" s="20" t="s">
        <v>481</v>
      </c>
      <c r="Q41" s="18" t="n">
        <v>388.43072943</v>
      </c>
      <c r="R41" s="20" t="n">
        <v>14.30972826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392.46351499</v>
      </c>
      <c r="F46" s="20" t="n">
        <v>4.87592796</v>
      </c>
      <c r="G46" s="18" t="n">
        <v>431.71183278</v>
      </c>
      <c r="H46" s="20" t="n">
        <v>5.4660744</v>
      </c>
      <c r="I46" s="18" t="s">
        <v>481</v>
      </c>
      <c r="J46" s="20" t="s">
        <v>481</v>
      </c>
      <c r="K46" s="18" t="s">
        <v>481</v>
      </c>
      <c r="L46" s="20" t="s">
        <v>481</v>
      </c>
      <c r="M46" s="18" t="s">
        <v>481</v>
      </c>
      <c r="N46" s="20" t="s">
        <v>481</v>
      </c>
      <c r="O46" s="18" t="s">
        <v>481</v>
      </c>
      <c r="P46" s="20" t="s">
        <v>481</v>
      </c>
      <c r="Q46" s="18" t="n">
        <v>373.88172525</v>
      </c>
      <c r="R46" s="20" t="n">
        <v>4.29201674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536.38957249</v>
      </c>
      <c r="F48" s="20" t="n">
        <v>5.84081165</v>
      </c>
      <c r="G48" s="18" t="n">
        <v>615.7405665</v>
      </c>
      <c r="H48" s="20" t="n">
        <v>6.90154412</v>
      </c>
      <c r="I48" s="18" t="s">
        <v>481</v>
      </c>
      <c r="J48" s="20" t="s">
        <v>481</v>
      </c>
      <c r="K48" s="18" t="s">
        <v>481</v>
      </c>
      <c r="L48" s="20" t="s">
        <v>481</v>
      </c>
      <c r="M48" s="18" t="s">
        <v>481</v>
      </c>
      <c r="N48" s="20" t="s">
        <v>481</v>
      </c>
      <c r="O48" s="18" t="s">
        <v>481</v>
      </c>
      <c r="P48" s="20" t="s">
        <v>481</v>
      </c>
      <c r="Q48" s="18" t="n">
        <v>508.70549419</v>
      </c>
      <c r="R48" s="20" t="n">
        <v>29.91888692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443.92781948</v>
      </c>
      <c r="F61" s="20" t="n">
        <v>3.17127564</v>
      </c>
      <c r="G61" s="18" t="n">
        <v>470.87506352</v>
      </c>
      <c r="H61" s="20" t="n">
        <v>3.65572028</v>
      </c>
      <c r="I61" s="18" t="s">
        <v>481</v>
      </c>
      <c r="J61" s="20" t="s">
        <v>481</v>
      </c>
      <c r="K61" s="18" t="s">
        <v>481</v>
      </c>
      <c r="L61" s="20" t="s">
        <v>481</v>
      </c>
      <c r="M61" s="18" t="s">
        <v>481</v>
      </c>
      <c r="N61" s="20" t="s">
        <v>481</v>
      </c>
      <c r="O61" s="18" t="s">
        <v>481</v>
      </c>
      <c r="P61" s="20" t="s">
        <v>481</v>
      </c>
      <c r="Q61" s="18" t="n">
        <v>350.59122928</v>
      </c>
      <c r="R61" s="20" t="n">
        <v>13.61284779</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416.86124447</v>
      </c>
      <c r="F67" s="20" t="n">
        <v>3.74007187</v>
      </c>
      <c r="G67" s="18" t="n">
        <v>449.61849076</v>
      </c>
      <c r="H67" s="20" t="n">
        <v>5.21169155</v>
      </c>
      <c r="I67" s="18" t="s">
        <v>481</v>
      </c>
      <c r="J67" s="20" t="s">
        <v>481</v>
      </c>
      <c r="K67" s="18" t="s">
        <v>481</v>
      </c>
      <c r="L67" s="20" t="s">
        <v>481</v>
      </c>
      <c r="M67" s="18" t="s">
        <v>481</v>
      </c>
      <c r="N67" s="20" t="s">
        <v>481</v>
      </c>
      <c r="O67" s="18" t="s">
        <v>481</v>
      </c>
      <c r="P67" s="20" t="s">
        <v>481</v>
      </c>
      <c r="Q67" s="18" t="n">
        <v>353.53003478</v>
      </c>
      <c r="R67" s="20" t="n">
        <v>8.397926010000001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510.60882629</v>
      </c>
      <c r="F70" s="20" t="n">
        <v>3.1972043</v>
      </c>
      <c r="G70" s="18" t="n">
        <v>530.20406306</v>
      </c>
      <c r="H70" s="20" t="n">
        <v>4.71000839</v>
      </c>
      <c r="I70" s="18" t="s">
        <v>481</v>
      </c>
      <c r="J70" s="20" t="s">
        <v>481</v>
      </c>
      <c r="K70" s="18" t="s">
        <v>481</v>
      </c>
      <c r="L70" s="20" t="s">
        <v>481</v>
      </c>
      <c r="M70" s="18" t="s">
        <v>481</v>
      </c>
      <c r="N70" s="20" t="s">
        <v>481</v>
      </c>
      <c r="O70" s="18" t="s">
        <v>481</v>
      </c>
      <c r="P70" s="20" t="s">
        <v>481</v>
      </c>
      <c r="Q70" s="18" t="n">
        <v>458.22017882</v>
      </c>
      <c r="R70" s="20" t="n">
        <v>9.27263786</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901</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427.4803283</v>
      </c>
      <c r="F7" s="20" t="n">
        <v>3.56209166</v>
      </c>
      <c r="G7" s="18" t="n">
        <v>526.76390259</v>
      </c>
      <c r="H7" s="20" t="n">
        <v>1.9513317</v>
      </c>
      <c r="I7" s="18" t="s">
        <v>481</v>
      </c>
      <c r="J7" s="20" t="s">
        <v>481</v>
      </c>
      <c r="K7" s="18" t="s">
        <v>481</v>
      </c>
      <c r="L7" s="20" t="s">
        <v>481</v>
      </c>
      <c r="M7" s="18" t="s">
        <v>481</v>
      </c>
      <c r="N7" s="20" t="s">
        <v>481</v>
      </c>
      <c r="O7" s="18" t="s">
        <v>481</v>
      </c>
      <c r="P7" s="20" t="s">
        <v>481</v>
      </c>
      <c r="Q7" s="18" t="n">
        <v>458.28145768</v>
      </c>
      <c r="R7" s="20" t="n">
        <v>5.6517893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479.58652971</v>
      </c>
      <c r="F9" s="20" t="n">
        <v>6.13404287</v>
      </c>
      <c r="G9" s="18" t="n">
        <v>561.23286839</v>
      </c>
      <c r="H9" s="20" t="n">
        <v>2.91506379</v>
      </c>
      <c r="I9" s="18" t="s">
        <v>481</v>
      </c>
      <c r="J9" s="20" t="s">
        <v>481</v>
      </c>
      <c r="K9" s="18" t="s">
        <v>481</v>
      </c>
      <c r="L9" s="20" t="s">
        <v>481</v>
      </c>
      <c r="M9" s="18" t="n">
        <v>363.74174124</v>
      </c>
      <c r="N9" s="20" t="n">
        <v>33.3778787</v>
      </c>
      <c r="O9" s="18" t="s">
        <v>481</v>
      </c>
      <c r="P9" s="20" t="s">
        <v>481</v>
      </c>
      <c r="Q9" s="18" t="n">
        <v>463.75726211</v>
      </c>
      <c r="R9" s="20" t="n">
        <v>13.08457766</v>
      </c>
    </row>
    <row r="10" spans="1:18">
      <c r="A10" s="15" t="s">
        <v>485</v>
      </c>
      <c r="B10" s="17" t="n">
        <v>13082</v>
      </c>
      <c r="C10" s="18">
        <f>(357.0/B10*100)</f>
        <v/>
      </c>
      <c r="D10" s="19" t="n">
        <v>12725</v>
      </c>
      <c r="E10" s="18" t="n">
        <v>480.30366868</v>
      </c>
      <c r="F10" s="20" t="n">
        <v>5.96345461</v>
      </c>
      <c r="G10" s="18" t="n">
        <v>552.3906252</v>
      </c>
      <c r="H10" s="20" t="n">
        <v>4.44207495</v>
      </c>
      <c r="I10" s="18" t="s">
        <v>481</v>
      </c>
      <c r="J10" s="20" t="s">
        <v>481</v>
      </c>
      <c r="K10" s="18" t="s">
        <v>481</v>
      </c>
      <c r="L10" s="20" t="s">
        <v>481</v>
      </c>
      <c r="M10" s="18" t="s">
        <v>481</v>
      </c>
      <c r="N10" s="20" t="s">
        <v>481</v>
      </c>
      <c r="O10" s="18" t="s">
        <v>481</v>
      </c>
      <c r="P10" s="20" t="s">
        <v>481</v>
      </c>
      <c r="Q10" s="18" t="n">
        <v>460.63775459</v>
      </c>
      <c r="R10" s="20" t="n">
        <v>13.16973839</v>
      </c>
    </row>
    <row r="11" spans="1:18">
      <c r="A11" s="15" t="s">
        <v>486</v>
      </c>
      <c r="B11" s="17" t="n">
        <v>7053</v>
      </c>
      <c r="C11" s="18">
        <f>(259.0/B11*100)</f>
        <v/>
      </c>
      <c r="D11" s="19" t="n">
        <v>6794</v>
      </c>
      <c r="E11" s="18" t="n">
        <v>376.69762401</v>
      </c>
      <c r="F11" s="20" t="n">
        <v>5.21622295</v>
      </c>
      <c r="G11" s="18" t="n">
        <v>451.18188995</v>
      </c>
      <c r="H11" s="20" t="n">
        <v>3.91962901</v>
      </c>
      <c r="I11" s="18" t="s">
        <v>481</v>
      </c>
      <c r="J11" s="20" t="s">
        <v>481</v>
      </c>
      <c r="K11" s="18" t="s">
        <v>481</v>
      </c>
      <c r="L11" s="20" t="s">
        <v>481</v>
      </c>
      <c r="M11" s="18" t="s">
        <v>481</v>
      </c>
      <c r="N11" s="20" t="s">
        <v>481</v>
      </c>
      <c r="O11" s="18" t="s">
        <v>481</v>
      </c>
      <c r="P11" s="20" t="s">
        <v>481</v>
      </c>
      <c r="Q11" s="18" t="n">
        <v>399.57778666</v>
      </c>
      <c r="R11" s="20" t="n">
        <v>8.113437060000001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434.93791041</v>
      </c>
      <c r="F23" s="20" t="n">
        <v>5.06388904</v>
      </c>
      <c r="G23" s="18" t="n">
        <v>497.31667652</v>
      </c>
      <c r="H23" s="20" t="n">
        <v>2.7462502</v>
      </c>
      <c r="I23" s="18" t="s">
        <v>481</v>
      </c>
      <c r="J23" s="20" t="s">
        <v>481</v>
      </c>
      <c r="K23" s="18" t="s">
        <v>481</v>
      </c>
      <c r="L23" s="20" t="s">
        <v>481</v>
      </c>
      <c r="M23" s="18" t="s">
        <v>481</v>
      </c>
      <c r="N23" s="20" t="s">
        <v>481</v>
      </c>
      <c r="O23" s="18" t="s">
        <v>481</v>
      </c>
      <c r="P23" s="20" t="s">
        <v>481</v>
      </c>
      <c r="Q23" s="18" t="n">
        <v>423.07115336</v>
      </c>
      <c r="R23" s="20" t="n">
        <v>12.84540168</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435.35514107</v>
      </c>
      <c r="F29" s="20" t="n">
        <v>5.65737005</v>
      </c>
      <c r="G29" s="18" t="n">
        <v>532.22853644</v>
      </c>
      <c r="H29" s="20" t="n">
        <v>2.9506475</v>
      </c>
      <c r="I29" s="18" t="s">
        <v>481</v>
      </c>
      <c r="J29" s="20" t="s">
        <v>481</v>
      </c>
      <c r="K29" s="18" t="s">
        <v>481</v>
      </c>
      <c r="L29" s="20" t="s">
        <v>481</v>
      </c>
      <c r="M29" s="18" t="n">
        <v>312.41250141</v>
      </c>
      <c r="N29" s="20" t="n">
        <v>62.61666854</v>
      </c>
      <c r="O29" s="18" t="s">
        <v>481</v>
      </c>
      <c r="P29" s="20" t="s">
        <v>481</v>
      </c>
      <c r="Q29" s="18" t="n">
        <v>401.19203639</v>
      </c>
      <c r="R29" s="20" t="n">
        <v>16.36469894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407.17263715</v>
      </c>
      <c r="F32" s="20" t="n">
        <v>6.66067314</v>
      </c>
      <c r="G32" s="18" t="n">
        <v>497.62116869</v>
      </c>
      <c r="H32" s="20" t="n">
        <v>2.89173591</v>
      </c>
      <c r="I32" s="18" t="s">
        <v>481</v>
      </c>
      <c r="J32" s="20" t="s">
        <v>481</v>
      </c>
      <c r="K32" s="18" t="s">
        <v>481</v>
      </c>
      <c r="L32" s="20" t="s">
        <v>481</v>
      </c>
      <c r="M32" s="18" t="s">
        <v>481</v>
      </c>
      <c r="N32" s="20" t="s">
        <v>481</v>
      </c>
      <c r="O32" s="18" t="s">
        <v>481</v>
      </c>
      <c r="P32" s="20" t="s">
        <v>481</v>
      </c>
      <c r="Q32" s="18" t="n">
        <v>383.9480814</v>
      </c>
      <c r="R32" s="20" t="n">
        <v>16.87849791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383.5156293</v>
      </c>
      <c r="F34" s="20" t="n">
        <v>6.94231439</v>
      </c>
      <c r="G34" s="18" t="n">
        <v>467.64190711</v>
      </c>
      <c r="H34" s="20" t="n">
        <v>3.67472598</v>
      </c>
      <c r="I34" s="18" t="s">
        <v>481</v>
      </c>
      <c r="J34" s="20" t="s">
        <v>481</v>
      </c>
      <c r="K34" s="18" t="s">
        <v>481</v>
      </c>
      <c r="L34" s="20" t="s">
        <v>481</v>
      </c>
      <c r="M34" s="18" t="n">
        <v>425.79595373</v>
      </c>
      <c r="N34" s="20" t="n">
        <v>68.66277131</v>
      </c>
      <c r="O34" s="18" t="s">
        <v>481</v>
      </c>
      <c r="P34" s="20" t="s">
        <v>481</v>
      </c>
      <c r="Q34" s="18" t="n">
        <v>350.83610432</v>
      </c>
      <c r="R34" s="20" t="n">
        <v>11.22143876</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423.34508754</v>
      </c>
      <c r="F36" s="20" t="n">
        <v>4.23109874</v>
      </c>
      <c r="G36" s="18" t="n">
        <v>485.90684117</v>
      </c>
      <c r="H36" s="20" t="n">
        <v>3.17873217</v>
      </c>
      <c r="I36" s="18" t="s">
        <v>481</v>
      </c>
      <c r="J36" s="20" t="s">
        <v>481</v>
      </c>
      <c r="K36" s="18" t="s">
        <v>481</v>
      </c>
      <c r="L36" s="20" t="s">
        <v>481</v>
      </c>
      <c r="M36" s="18" t="s">
        <v>481</v>
      </c>
      <c r="N36" s="20" t="s">
        <v>481</v>
      </c>
      <c r="O36" s="18" t="s">
        <v>481</v>
      </c>
      <c r="P36" s="20" t="s">
        <v>481</v>
      </c>
      <c r="Q36" s="18" t="n">
        <v>397.2167294</v>
      </c>
      <c r="R36" s="20" t="n">
        <v>9.584683800000001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424.4736971</v>
      </c>
      <c r="F41" s="20" t="n">
        <v>5.47871982</v>
      </c>
      <c r="G41" s="18" t="n">
        <v>510.42214848</v>
      </c>
      <c r="H41" s="20" t="n">
        <v>3.39534464</v>
      </c>
      <c r="I41" s="18" t="s">
        <v>481</v>
      </c>
      <c r="J41" s="20" t="s">
        <v>481</v>
      </c>
      <c r="K41" s="18" t="s">
        <v>481</v>
      </c>
      <c r="L41" s="20" t="s">
        <v>481</v>
      </c>
      <c r="M41" s="18" t="n">
        <v>394.70031876</v>
      </c>
      <c r="N41" s="20" t="n">
        <v>62.09586627</v>
      </c>
      <c r="O41" s="18" t="s">
        <v>481</v>
      </c>
      <c r="P41" s="20" t="s">
        <v>481</v>
      </c>
      <c r="Q41" s="18" t="n">
        <v>397.22171868</v>
      </c>
      <c r="R41" s="20" t="n">
        <v>13.12048976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362.48185458</v>
      </c>
      <c r="F46" s="20" t="n">
        <v>5.26544041</v>
      </c>
      <c r="G46" s="18" t="n">
        <v>430.18668396</v>
      </c>
      <c r="H46" s="20" t="n">
        <v>5.14231399</v>
      </c>
      <c r="I46" s="18" t="s">
        <v>481</v>
      </c>
      <c r="J46" s="20" t="s">
        <v>481</v>
      </c>
      <c r="K46" s="18" t="s">
        <v>481</v>
      </c>
      <c r="L46" s="20" t="s">
        <v>481</v>
      </c>
      <c r="M46" s="18" t="s">
        <v>481</v>
      </c>
      <c r="N46" s="20" t="s">
        <v>481</v>
      </c>
      <c r="O46" s="18" t="s">
        <v>481</v>
      </c>
      <c r="P46" s="20" t="s">
        <v>481</v>
      </c>
      <c r="Q46" s="18" t="n">
        <v>374.01787947</v>
      </c>
      <c r="R46" s="20" t="n">
        <v>4.20621754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458.2463471</v>
      </c>
      <c r="F48" s="20" t="n">
        <v>8.14523696</v>
      </c>
      <c r="G48" s="18" t="n">
        <v>579.84280523</v>
      </c>
      <c r="H48" s="20" t="n">
        <v>6.05176347</v>
      </c>
      <c r="I48" s="18" t="s">
        <v>481</v>
      </c>
      <c r="J48" s="20" t="s">
        <v>481</v>
      </c>
      <c r="K48" s="18" t="s">
        <v>481</v>
      </c>
      <c r="L48" s="20" t="s">
        <v>481</v>
      </c>
      <c r="M48" s="18" t="s">
        <v>481</v>
      </c>
      <c r="N48" s="20" t="s">
        <v>481</v>
      </c>
      <c r="O48" s="18" t="s">
        <v>481</v>
      </c>
      <c r="P48" s="20" t="s">
        <v>481</v>
      </c>
      <c r="Q48" s="18" t="n">
        <v>510.1974572</v>
      </c>
      <c r="R48" s="20" t="n">
        <v>19.78821779</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379.64980584</v>
      </c>
      <c r="F61" s="20" t="n">
        <v>5.13726209</v>
      </c>
      <c r="G61" s="18" t="n">
        <v>468.30245004</v>
      </c>
      <c r="H61" s="20" t="n">
        <v>2.99727968</v>
      </c>
      <c r="I61" s="18" t="s">
        <v>481</v>
      </c>
      <c r="J61" s="20" t="s">
        <v>481</v>
      </c>
      <c r="K61" s="18" t="s">
        <v>481</v>
      </c>
      <c r="L61" s="20" t="s">
        <v>481</v>
      </c>
      <c r="M61" s="18" t="s">
        <v>481</v>
      </c>
      <c r="N61" s="20" t="s">
        <v>481</v>
      </c>
      <c r="O61" s="18" t="s">
        <v>481</v>
      </c>
      <c r="P61" s="20" t="s">
        <v>481</v>
      </c>
      <c r="Q61" s="18" t="n">
        <v>360.0677453</v>
      </c>
      <c r="R61" s="20" t="n">
        <v>12.28017013</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356.50573264</v>
      </c>
      <c r="F67" s="20" t="n">
        <v>4.68134444</v>
      </c>
      <c r="G67" s="18" t="n">
        <v>443.51672418</v>
      </c>
      <c r="H67" s="20" t="n">
        <v>3.36103065</v>
      </c>
      <c r="I67" s="18" t="s">
        <v>481</v>
      </c>
      <c r="J67" s="20" t="s">
        <v>481</v>
      </c>
      <c r="K67" s="18" t="s">
        <v>481</v>
      </c>
      <c r="L67" s="20" t="s">
        <v>481</v>
      </c>
      <c r="M67" s="18" t="s">
        <v>481</v>
      </c>
      <c r="N67" s="20" t="s">
        <v>481</v>
      </c>
      <c r="O67" s="18" t="s">
        <v>481</v>
      </c>
      <c r="P67" s="20" t="s">
        <v>481</v>
      </c>
      <c r="Q67" s="18" t="n">
        <v>362.42521314</v>
      </c>
      <c r="R67" s="20" t="n">
        <v>7.81606365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475.27254261</v>
      </c>
      <c r="F70" s="20" t="n">
        <v>4.69779613</v>
      </c>
      <c r="G70" s="18" t="n">
        <v>528.9098196800001</v>
      </c>
      <c r="H70" s="20" t="n">
        <v>3.14505132</v>
      </c>
      <c r="I70" s="18" t="s">
        <v>481</v>
      </c>
      <c r="J70" s="20" t="s">
        <v>481</v>
      </c>
      <c r="K70" s="18" t="s">
        <v>481</v>
      </c>
      <c r="L70" s="20" t="s">
        <v>481</v>
      </c>
      <c r="M70" s="18" t="s">
        <v>481</v>
      </c>
      <c r="N70" s="20" t="s">
        <v>481</v>
      </c>
      <c r="O70" s="18" t="s">
        <v>481</v>
      </c>
      <c r="P70" s="20" t="s">
        <v>481</v>
      </c>
      <c r="Q70" s="18" t="n">
        <v>461.16282411</v>
      </c>
      <c r="R70" s="20" t="n">
        <v>7.39299677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902</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477.94213555</v>
      </c>
      <c r="F7" s="20" t="n">
        <v>2.37073602</v>
      </c>
      <c r="G7" s="18" t="n">
        <v>534.3486732</v>
      </c>
      <c r="H7" s="20" t="n">
        <v>2.22005179</v>
      </c>
      <c r="I7" s="18" t="s">
        <v>481</v>
      </c>
      <c r="J7" s="20" t="s">
        <v>481</v>
      </c>
      <c r="K7" s="18" t="s">
        <v>481</v>
      </c>
      <c r="L7" s="20" t="s">
        <v>481</v>
      </c>
      <c r="M7" s="18" t="s">
        <v>481</v>
      </c>
      <c r="N7" s="20" t="s">
        <v>481</v>
      </c>
      <c r="O7" s="18" t="s">
        <v>481</v>
      </c>
      <c r="P7" s="20" t="s">
        <v>481</v>
      </c>
      <c r="Q7" s="18" t="n">
        <v>461.15464717</v>
      </c>
      <c r="R7" s="20" t="n">
        <v>5.69849834</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(201.0/B9*100)</f>
        <v/>
      </c>
      <c r="D9" s="19" t="n">
        <v>5474</v>
      </c>
      <c r="E9" s="18" t="n">
        <v>533.62079257</v>
      </c>
      <c r="F9" s="20" t="n">
        <v>4.04832581</v>
      </c>
      <c r="G9" s="18" t="n">
        <v>566.69150266</v>
      </c>
      <c r="H9" s="20" t="n">
        <v>3.78974096</v>
      </c>
      <c r="I9" s="18" t="s">
        <v>481</v>
      </c>
      <c r="J9" s="20" t="s">
        <v>481</v>
      </c>
      <c r="K9" s="18" t="s">
        <v>481</v>
      </c>
      <c r="L9" s="20" t="s">
        <v>481</v>
      </c>
      <c r="M9" s="18" t="n">
        <v>363.74174124</v>
      </c>
      <c r="N9" s="20" t="n">
        <v>33.3778787</v>
      </c>
      <c r="O9" s="18" t="s">
        <v>481</v>
      </c>
      <c r="P9" s="20" t="s">
        <v>481</v>
      </c>
      <c r="Q9" s="18" t="n">
        <v>457.25325737</v>
      </c>
      <c r="R9" s="20" t="n">
        <v>13.58826069</v>
      </c>
    </row>
    <row r="10" spans="1:18">
      <c r="A10" s="15" t="s">
        <v>485</v>
      </c>
      <c r="B10" s="17" t="n">
        <v>13082</v>
      </c>
      <c r="C10" s="18">
        <f>(357.0/B10*100)</f>
        <v/>
      </c>
      <c r="D10" s="19" t="n">
        <v>12725</v>
      </c>
      <c r="E10" s="18" t="n">
        <v>511.78282397</v>
      </c>
      <c r="F10" s="20" t="n">
        <v>5.66546181</v>
      </c>
      <c r="G10" s="18" t="n">
        <v>563.9898659200001</v>
      </c>
      <c r="H10" s="20" t="n">
        <v>4.50646876</v>
      </c>
      <c r="I10" s="18" t="s">
        <v>481</v>
      </c>
      <c r="J10" s="20" t="s">
        <v>481</v>
      </c>
      <c r="K10" s="18" t="s">
        <v>481</v>
      </c>
      <c r="L10" s="20" t="s">
        <v>481</v>
      </c>
      <c r="M10" s="18" t="s">
        <v>481</v>
      </c>
      <c r="N10" s="20" t="s">
        <v>481</v>
      </c>
      <c r="O10" s="18" t="s">
        <v>481</v>
      </c>
      <c r="P10" s="20" t="s">
        <v>481</v>
      </c>
      <c r="Q10" s="18" t="n">
        <v>448.73434946</v>
      </c>
      <c r="R10" s="20" t="n">
        <v>13.44149594</v>
      </c>
    </row>
    <row r="11" spans="1:18">
      <c r="A11" s="15" t="s">
        <v>486</v>
      </c>
      <c r="B11" s="17" t="n">
        <v>7053</v>
      </c>
      <c r="C11" s="18">
        <f>(259.0/B11*100)</f>
        <v/>
      </c>
      <c r="D11" s="19" t="n">
        <v>6794</v>
      </c>
      <c r="E11" s="18" t="n">
        <v>412.1667168</v>
      </c>
      <c r="F11" s="20" t="n">
        <v>4.17998033</v>
      </c>
      <c r="G11" s="18" t="n">
        <v>462.63088355</v>
      </c>
      <c r="H11" s="20" t="n">
        <v>4.14352478</v>
      </c>
      <c r="I11" s="18" t="s">
        <v>481</v>
      </c>
      <c r="J11" s="20" t="s">
        <v>481</v>
      </c>
      <c r="K11" s="18" t="s">
        <v>481</v>
      </c>
      <c r="L11" s="20" t="s">
        <v>481</v>
      </c>
      <c r="M11" s="18" t="s">
        <v>481</v>
      </c>
      <c r="N11" s="20" t="s">
        <v>481</v>
      </c>
      <c r="O11" s="18" t="s">
        <v>481</v>
      </c>
      <c r="P11" s="20" t="s">
        <v>481</v>
      </c>
      <c r="Q11" s="18" t="n">
        <v>401.29674292</v>
      </c>
      <c r="R11" s="20" t="n">
        <v>8.401981230000001</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(321.0/B23*100)</f>
        <v/>
      </c>
      <c r="D23" s="19" t="n">
        <v>11262</v>
      </c>
      <c r="E23" s="18" t="n">
        <v>464.23475485</v>
      </c>
      <c r="F23" s="20" t="n">
        <v>3.7758351</v>
      </c>
      <c r="G23" s="18" t="n">
        <v>498.76644403</v>
      </c>
      <c r="H23" s="20" t="n">
        <v>3.04508002</v>
      </c>
      <c r="I23" s="18" t="s">
        <v>481</v>
      </c>
      <c r="J23" s="20" t="s">
        <v>481</v>
      </c>
      <c r="K23" s="18" t="s">
        <v>481</v>
      </c>
      <c r="L23" s="20" t="s">
        <v>481</v>
      </c>
      <c r="M23" s="18" t="s">
        <v>481</v>
      </c>
      <c r="N23" s="20" t="s">
        <v>481</v>
      </c>
      <c r="O23" s="18" t="s">
        <v>481</v>
      </c>
      <c r="P23" s="20" t="s">
        <v>481</v>
      </c>
      <c r="Q23" s="18" t="n">
        <v>424.37071343</v>
      </c>
      <c r="R23" s="20" t="n">
        <v>13.08451633</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483.86499147</v>
      </c>
      <c r="F29" s="20" t="n">
        <v>4.07403906</v>
      </c>
      <c r="G29" s="18" t="n">
        <v>539.78861004</v>
      </c>
      <c r="H29" s="20" t="n">
        <v>3.12959087</v>
      </c>
      <c r="I29" s="18" t="s">
        <v>481</v>
      </c>
      <c r="J29" s="20" t="s">
        <v>481</v>
      </c>
      <c r="K29" s="18" t="s">
        <v>481</v>
      </c>
      <c r="L29" s="20" t="s">
        <v>481</v>
      </c>
      <c r="M29" s="18" t="n">
        <v>312.41250141</v>
      </c>
      <c r="N29" s="20" t="n">
        <v>62.61666854</v>
      </c>
      <c r="O29" s="18" t="s">
        <v>481</v>
      </c>
      <c r="P29" s="20" t="s">
        <v>481</v>
      </c>
      <c r="Q29" s="18" t="n">
        <v>401.33553581</v>
      </c>
      <c r="R29" s="20" t="n">
        <v>17.81160777</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463.05321652</v>
      </c>
      <c r="F32" s="20" t="n">
        <v>3.29166474</v>
      </c>
      <c r="G32" s="18" t="n">
        <v>515.5535874</v>
      </c>
      <c r="H32" s="20" t="n">
        <v>3.28172822</v>
      </c>
      <c r="I32" s="18" t="s">
        <v>481</v>
      </c>
      <c r="J32" s="20" t="s">
        <v>481</v>
      </c>
      <c r="K32" s="18" t="s">
        <v>481</v>
      </c>
      <c r="L32" s="20" t="s">
        <v>481</v>
      </c>
      <c r="M32" s="18" t="s">
        <v>481</v>
      </c>
      <c r="N32" s="20" t="s">
        <v>481</v>
      </c>
      <c r="O32" s="18" t="s">
        <v>481</v>
      </c>
      <c r="P32" s="20" t="s">
        <v>481</v>
      </c>
      <c r="Q32" s="18" t="n">
        <v>357.61788725</v>
      </c>
      <c r="R32" s="20" t="n">
        <v>16.88380185</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(117.0/B34*100)</f>
        <v/>
      </c>
      <c r="D34" s="19" t="n">
        <v>6233</v>
      </c>
      <c r="E34" s="18" t="n">
        <v>432.51857917</v>
      </c>
      <c r="F34" s="20" t="n">
        <v>4.10726817</v>
      </c>
      <c r="G34" s="18" t="n">
        <v>477.33600342</v>
      </c>
      <c r="H34" s="20" t="n">
        <v>4.597668</v>
      </c>
      <c r="I34" s="18" t="s">
        <v>481</v>
      </c>
      <c r="J34" s="20" t="s">
        <v>481</v>
      </c>
      <c r="K34" s="18" t="s">
        <v>481</v>
      </c>
      <c r="L34" s="20" t="s">
        <v>481</v>
      </c>
      <c r="M34" s="18" t="n">
        <v>425.79595373</v>
      </c>
      <c r="N34" s="20" t="n">
        <v>68.66277131</v>
      </c>
      <c r="O34" s="18" t="s">
        <v>481</v>
      </c>
      <c r="P34" s="20" t="s">
        <v>481</v>
      </c>
      <c r="Q34" s="18" t="n">
        <v>348.42041101</v>
      </c>
      <c r="R34" s="20" t="n">
        <v>11.61969461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(113.0/B36*100)</f>
        <v/>
      </c>
      <c r="D36" s="19" t="n">
        <v>6623</v>
      </c>
      <c r="E36" s="18" t="n">
        <v>448.82878486</v>
      </c>
      <c r="F36" s="20" t="n">
        <v>3.60708717</v>
      </c>
      <c r="G36" s="18" t="n">
        <v>492.43144617</v>
      </c>
      <c r="H36" s="20" t="n">
        <v>3.24033482</v>
      </c>
      <c r="I36" s="18" t="s">
        <v>481</v>
      </c>
      <c r="J36" s="20" t="s">
        <v>481</v>
      </c>
      <c r="K36" s="18" t="s">
        <v>481</v>
      </c>
      <c r="L36" s="20" t="s">
        <v>481</v>
      </c>
      <c r="M36" s="18" t="s">
        <v>481</v>
      </c>
      <c r="N36" s="20" t="s">
        <v>481</v>
      </c>
      <c r="O36" s="18" t="s">
        <v>481</v>
      </c>
      <c r="P36" s="20" t="s">
        <v>481</v>
      </c>
      <c r="Q36" s="18" t="n">
        <v>392.13383549</v>
      </c>
      <c r="R36" s="20" t="n">
        <v>10.57934336</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(80.0/B41*100)</f>
        <v/>
      </c>
      <c r="D41" s="19" t="n">
        <v>5632</v>
      </c>
      <c r="E41" s="18" t="n">
        <v>461.65237978</v>
      </c>
      <c r="F41" s="20" t="n">
        <v>3.74144242</v>
      </c>
      <c r="G41" s="18" t="n">
        <v>523.56540082</v>
      </c>
      <c r="H41" s="20" t="n">
        <v>3.66812483</v>
      </c>
      <c r="I41" s="18" t="s">
        <v>481</v>
      </c>
      <c r="J41" s="20" t="s">
        <v>481</v>
      </c>
      <c r="K41" s="18" t="s">
        <v>481</v>
      </c>
      <c r="L41" s="20" t="s">
        <v>481</v>
      </c>
      <c r="M41" s="18" t="n">
        <v>394.70031876</v>
      </c>
      <c r="N41" s="20" t="n">
        <v>62.09586627</v>
      </c>
      <c r="O41" s="18" t="s">
        <v>481</v>
      </c>
      <c r="P41" s="20" t="s">
        <v>481</v>
      </c>
      <c r="Q41" s="18" t="n">
        <v>397.15405819</v>
      </c>
      <c r="R41" s="20" t="n">
        <v>13.56886526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(2395.0/B46*100)</f>
        <v/>
      </c>
      <c r="D46" s="19" t="n">
        <v>20746</v>
      </c>
      <c r="E46" s="18" t="n">
        <v>389.25415575</v>
      </c>
      <c r="F46" s="20" t="n">
        <v>5.22181273</v>
      </c>
      <c r="G46" s="18" t="n">
        <v>425.87195754</v>
      </c>
      <c r="H46" s="20" t="n">
        <v>5.10828529</v>
      </c>
      <c r="I46" s="18" t="s">
        <v>481</v>
      </c>
      <c r="J46" s="20" t="s">
        <v>481</v>
      </c>
      <c r="K46" s="18" t="s">
        <v>481</v>
      </c>
      <c r="L46" s="20" t="s">
        <v>481</v>
      </c>
      <c r="M46" s="18" t="s">
        <v>481</v>
      </c>
      <c r="N46" s="20" t="s">
        <v>481</v>
      </c>
      <c r="O46" s="18" t="s">
        <v>481</v>
      </c>
      <c r="P46" s="20" t="s">
        <v>481</v>
      </c>
      <c r="Q46" s="18" t="n">
        <v>373.5779078</v>
      </c>
      <c r="R46" s="20" t="n">
        <v>4.26865274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(8.0/B48*100)</f>
        <v/>
      </c>
      <c r="D48" s="19" t="n">
        <v>9833</v>
      </c>
      <c r="E48" s="18" t="n">
        <v>554.66310035</v>
      </c>
      <c r="F48" s="20" t="n">
        <v>6.1033626</v>
      </c>
      <c r="G48" s="18" t="n">
        <v>594.70783851</v>
      </c>
      <c r="H48" s="20" t="n">
        <v>6.94769257</v>
      </c>
      <c r="I48" s="18" t="s">
        <v>481</v>
      </c>
      <c r="J48" s="20" t="s">
        <v>481</v>
      </c>
      <c r="K48" s="18" t="s">
        <v>481</v>
      </c>
      <c r="L48" s="20" t="s">
        <v>481</v>
      </c>
      <c r="M48" s="18" t="s">
        <v>481</v>
      </c>
      <c r="N48" s="20" t="s">
        <v>481</v>
      </c>
      <c r="O48" s="18" t="s">
        <v>481</v>
      </c>
      <c r="P48" s="20" t="s">
        <v>481</v>
      </c>
      <c r="Q48" s="18" t="n">
        <v>495.22692791</v>
      </c>
      <c r="R48" s="20" t="n">
        <v>32.10357262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(193.0/B61*100)</f>
        <v/>
      </c>
      <c r="D61" s="19" t="n">
        <v>6332</v>
      </c>
      <c r="E61" s="18" t="n">
        <v>440.70546462</v>
      </c>
      <c r="F61" s="20" t="n">
        <v>2.90739667</v>
      </c>
      <c r="G61" s="18" t="n">
        <v>476.81416103</v>
      </c>
      <c r="H61" s="20" t="n">
        <v>3.97621277</v>
      </c>
      <c r="I61" s="18" t="s">
        <v>481</v>
      </c>
      <c r="J61" s="20" t="s">
        <v>481</v>
      </c>
      <c r="K61" s="18" t="s">
        <v>481</v>
      </c>
      <c r="L61" s="20" t="s">
        <v>481</v>
      </c>
      <c r="M61" s="18" t="s">
        <v>481</v>
      </c>
      <c r="N61" s="20" t="s">
        <v>481</v>
      </c>
      <c r="O61" s="18" t="s">
        <v>481</v>
      </c>
      <c r="P61" s="20" t="s">
        <v>481</v>
      </c>
      <c r="Q61" s="18" t="n">
        <v>350.35912356</v>
      </c>
      <c r="R61" s="20" t="n">
        <v>13.55055502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(1330.0/B67*100)</f>
        <v/>
      </c>
      <c r="D67" s="19" t="n">
        <v>5641</v>
      </c>
      <c r="E67" s="18" t="n">
        <v>408.39603581</v>
      </c>
      <c r="F67" s="20" t="n">
        <v>3.79228247</v>
      </c>
      <c r="G67" s="18" t="n">
        <v>454.4202053</v>
      </c>
      <c r="H67" s="20" t="n">
        <v>4.18954512</v>
      </c>
      <c r="I67" s="18" t="s">
        <v>481</v>
      </c>
      <c r="J67" s="20" t="s">
        <v>481</v>
      </c>
      <c r="K67" s="18" t="s">
        <v>481</v>
      </c>
      <c r="L67" s="20" t="s">
        <v>481</v>
      </c>
      <c r="M67" s="18" t="s">
        <v>481</v>
      </c>
      <c r="N67" s="20" t="s">
        <v>481</v>
      </c>
      <c r="O67" s="18" t="s">
        <v>481</v>
      </c>
      <c r="P67" s="20" t="s">
        <v>481</v>
      </c>
      <c r="Q67" s="18" t="n">
        <v>355.78936132</v>
      </c>
      <c r="R67" s="20" t="n">
        <v>7.28546893</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511.01587887</v>
      </c>
      <c r="F70" s="20" t="n">
        <v>3.34977834</v>
      </c>
      <c r="G70" s="18" t="n">
        <v>529.16362667</v>
      </c>
      <c r="H70" s="20" t="n">
        <v>3.99730475</v>
      </c>
      <c r="I70" s="18" t="s">
        <v>481</v>
      </c>
      <c r="J70" s="20" t="s">
        <v>481</v>
      </c>
      <c r="K70" s="18" t="s">
        <v>481</v>
      </c>
      <c r="L70" s="20" t="s">
        <v>481</v>
      </c>
      <c r="M70" s="18" t="s">
        <v>481</v>
      </c>
      <c r="N70" s="20" t="s">
        <v>481</v>
      </c>
      <c r="O70" s="18" t="s">
        <v>481</v>
      </c>
      <c r="P70" s="20" t="s">
        <v>481</v>
      </c>
      <c r="Q70" s="18" t="n">
        <v>456.23235488</v>
      </c>
      <c r="R70" s="20" t="n">
        <v>8.256411529999999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903</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510.04283486</v>
      </c>
      <c r="F7" s="20" t="n">
        <v>1.98359741</v>
      </c>
      <c r="G7" s="18" t="n">
        <v>448.39930111</v>
      </c>
      <c r="H7" s="20" t="n">
        <v>11.37333904</v>
      </c>
      <c r="I7" s="18" t="s">
        <v>481</v>
      </c>
      <c r="J7" s="20" t="s">
        <v>481</v>
      </c>
      <c r="K7" s="18" t="s">
        <v>481</v>
      </c>
      <c r="L7" s="20" t="s">
        <v>481</v>
      </c>
      <c r="M7" s="18" t="s">
        <v>481</v>
      </c>
      <c r="N7" s="20" t="s">
        <v>481</v>
      </c>
      <c r="O7" s="18" t="s">
        <v>481</v>
      </c>
      <c r="P7" s="20" t="s">
        <v>481</v>
      </c>
      <c r="Q7" s="18" t="n">
        <v>459.82767876</v>
      </c>
      <c r="R7" s="20" t="n">
        <v>5.84595353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551.78556407</v>
      </c>
      <c r="F9" s="20" t="n">
        <v>2.88401846</v>
      </c>
      <c r="G9" s="18" t="n">
        <v>488.7208027</v>
      </c>
      <c r="H9" s="20" t="n">
        <v>18.96892038</v>
      </c>
      <c r="I9" s="18" t="s">
        <v>481</v>
      </c>
      <c r="J9" s="20" t="s">
        <v>481</v>
      </c>
      <c r="K9" s="18" t="s">
        <v>481</v>
      </c>
      <c r="L9" s="20" t="s">
        <v>481</v>
      </c>
      <c r="M9" s="18" t="n">
        <v>363.74174124</v>
      </c>
      <c r="N9" s="20" t="n">
        <v>33.3778787</v>
      </c>
      <c r="O9" s="18" t="s">
        <v>481</v>
      </c>
      <c r="P9" s="20" t="s">
        <v>481</v>
      </c>
      <c r="Q9" s="18" t="n">
        <v>440.74063953</v>
      </c>
      <c r="R9" s="20" t="n">
        <v>15.1084601</v>
      </c>
    </row>
    <row r="10" spans="1:18">
      <c r="A10" s="15" t="s">
        <v>485</v>
      </c>
      <c r="B10" s="17" t="n">
        <v>13082</v>
      </c>
      <c r="C10" s="18">
        <f>(358.0/B10*100)</f>
        <v/>
      </c>
      <c r="D10" s="19" t="n">
        <v>12724</v>
      </c>
      <c r="E10" s="18" t="n">
        <v>539.28670098</v>
      </c>
      <c r="F10" s="20" t="n">
        <v>4.56822417</v>
      </c>
      <c r="G10" s="18" t="n">
        <v>476.29390893</v>
      </c>
      <c r="H10" s="20" t="n">
        <v>19.39841653</v>
      </c>
      <c r="I10" s="18" t="s">
        <v>481</v>
      </c>
      <c r="J10" s="20" t="s">
        <v>481</v>
      </c>
      <c r="K10" s="18" t="s">
        <v>481</v>
      </c>
      <c r="L10" s="20" t="s">
        <v>481</v>
      </c>
      <c r="M10" s="18" t="s">
        <v>481</v>
      </c>
      <c r="N10" s="20" t="s">
        <v>481</v>
      </c>
      <c r="O10" s="18" t="s">
        <v>481</v>
      </c>
      <c r="P10" s="20" t="s">
        <v>481</v>
      </c>
      <c r="Q10" s="18" t="n">
        <v>446.05029994</v>
      </c>
      <c r="R10" s="20" t="n">
        <v>15.1091725</v>
      </c>
    </row>
    <row r="11" spans="1:18">
      <c r="A11" s="15" t="s">
        <v>486</v>
      </c>
      <c r="B11" s="17" t="n">
        <v>7053</v>
      </c>
      <c r="C11" s="18">
        <f>(274.0/B11*100)</f>
        <v/>
      </c>
      <c r="D11" s="19" t="n">
        <v>6779</v>
      </c>
      <c r="E11" s="18" t="n">
        <v>439.44368874</v>
      </c>
      <c r="F11" s="20" t="n">
        <v>4.05415598</v>
      </c>
      <c r="G11" s="18" t="n">
        <v>431.98484229</v>
      </c>
      <c r="H11" s="20" t="n">
        <v>5.51161645</v>
      </c>
      <c r="I11" s="18" t="s">
        <v>481</v>
      </c>
      <c r="J11" s="20" t="s">
        <v>481</v>
      </c>
      <c r="K11" s="18" t="s">
        <v>481</v>
      </c>
      <c r="L11" s="20" t="s">
        <v>481</v>
      </c>
      <c r="M11" s="18" t="s">
        <v>481</v>
      </c>
      <c r="N11" s="20" t="s">
        <v>481</v>
      </c>
      <c r="O11" s="18" t="s">
        <v>481</v>
      </c>
      <c r="P11" s="20" t="s">
        <v>481</v>
      </c>
      <c r="Q11" s="18" t="n">
        <v>400.79070195</v>
      </c>
      <c r="R11" s="20" t="n">
        <v>8.101160869999999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484.28714144</v>
      </c>
      <c r="F23" s="20" t="n">
        <v>2.78947156</v>
      </c>
      <c r="G23" s="18" t="n">
        <v>495.42485369</v>
      </c>
      <c r="H23" s="20" t="n">
        <v>5.3992113</v>
      </c>
      <c r="I23" s="18" t="s">
        <v>481</v>
      </c>
      <c r="J23" s="20" t="s">
        <v>481</v>
      </c>
      <c r="K23" s="18" t="s">
        <v>481</v>
      </c>
      <c r="L23" s="20" t="s">
        <v>481</v>
      </c>
      <c r="M23" s="18" t="s">
        <v>481</v>
      </c>
      <c r="N23" s="20" t="s">
        <v>481</v>
      </c>
      <c r="O23" s="18" t="s">
        <v>481</v>
      </c>
      <c r="P23" s="20" t="s">
        <v>481</v>
      </c>
      <c r="Q23" s="18" t="n">
        <v>433.82754742</v>
      </c>
      <c r="R23" s="20" t="n">
        <v>14.23618306</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517.42147472</v>
      </c>
      <c r="F29" s="20" t="n">
        <v>3.04244384</v>
      </c>
      <c r="G29" s="18" t="n">
        <v>378.80251215</v>
      </c>
      <c r="H29" s="20" t="n">
        <v>26.67606212</v>
      </c>
      <c r="I29" s="18" t="s">
        <v>481</v>
      </c>
      <c r="J29" s="20" t="s">
        <v>481</v>
      </c>
      <c r="K29" s="18" t="s">
        <v>481</v>
      </c>
      <c r="L29" s="20" t="s">
        <v>481</v>
      </c>
      <c r="M29" s="18" t="n">
        <v>312.41250141</v>
      </c>
      <c r="N29" s="20" t="n">
        <v>62.61666854</v>
      </c>
      <c r="O29" s="18" t="s">
        <v>481</v>
      </c>
      <c r="P29" s="20" t="s">
        <v>481</v>
      </c>
      <c r="Q29" s="18" t="n">
        <v>364.0380622</v>
      </c>
      <c r="R29" s="20" t="n">
        <v>18.12323809</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489.39450707</v>
      </c>
      <c r="F32" s="20" t="n">
        <v>2.91728243</v>
      </c>
      <c r="G32" s="18" t="n">
        <v>459.34759497</v>
      </c>
      <c r="H32" s="20" t="n">
        <v>8.78691896</v>
      </c>
      <c r="I32" s="18" t="s">
        <v>481</v>
      </c>
      <c r="J32" s="20" t="s">
        <v>481</v>
      </c>
      <c r="K32" s="18" t="s">
        <v>481</v>
      </c>
      <c r="L32" s="20" t="s">
        <v>481</v>
      </c>
      <c r="M32" s="18" t="s">
        <v>481</v>
      </c>
      <c r="N32" s="20" t="s">
        <v>481</v>
      </c>
      <c r="O32" s="18" t="s">
        <v>481</v>
      </c>
      <c r="P32" s="20" t="s">
        <v>481</v>
      </c>
      <c r="Q32" s="18" t="n">
        <v>355.7281543</v>
      </c>
      <c r="R32" s="20" t="n">
        <v>18.23861476</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454.82035889</v>
      </c>
      <c r="F34" s="20" t="n">
        <v>4.10408434</v>
      </c>
      <c r="G34" s="18" t="n">
        <v>426.37458329</v>
      </c>
      <c r="H34" s="20" t="n">
        <v>7.45709867</v>
      </c>
      <c r="I34" s="18" t="s">
        <v>481</v>
      </c>
      <c r="J34" s="20" t="s">
        <v>481</v>
      </c>
      <c r="K34" s="18" t="s">
        <v>481</v>
      </c>
      <c r="L34" s="20" t="s">
        <v>481</v>
      </c>
      <c r="M34" s="18" t="n">
        <v>425.79595373</v>
      </c>
      <c r="N34" s="20" t="n">
        <v>68.66277131</v>
      </c>
      <c r="O34" s="18" t="s">
        <v>481</v>
      </c>
      <c r="P34" s="20" t="s">
        <v>481</v>
      </c>
      <c r="Q34" s="18" t="n">
        <v>349.01059625</v>
      </c>
      <c r="R34" s="20" t="n">
        <v>11.6312205</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473.52971141</v>
      </c>
      <c r="F36" s="20" t="n">
        <v>3.18153017</v>
      </c>
      <c r="G36" s="18" t="n">
        <v>451.87725423</v>
      </c>
      <c r="H36" s="20" t="n">
        <v>9.26831192</v>
      </c>
      <c r="I36" s="18" t="s">
        <v>481</v>
      </c>
      <c r="J36" s="20" t="s">
        <v>481</v>
      </c>
      <c r="K36" s="18" t="s">
        <v>481</v>
      </c>
      <c r="L36" s="20" t="s">
        <v>481</v>
      </c>
      <c r="M36" s="18" t="s">
        <v>481</v>
      </c>
      <c r="N36" s="20" t="s">
        <v>481</v>
      </c>
      <c r="O36" s="18" t="s">
        <v>481</v>
      </c>
      <c r="P36" s="20" t="s">
        <v>481</v>
      </c>
      <c r="Q36" s="18" t="n">
        <v>380.80352626</v>
      </c>
      <c r="R36" s="20" t="n">
        <v>12.28238826</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493.69407978</v>
      </c>
      <c r="F41" s="20" t="n">
        <v>3.54236384</v>
      </c>
      <c r="G41" s="18" t="n">
        <v>464.7791583</v>
      </c>
      <c r="H41" s="20" t="n">
        <v>11.94356809</v>
      </c>
      <c r="I41" s="18" t="s">
        <v>481</v>
      </c>
      <c r="J41" s="20" t="s">
        <v>481</v>
      </c>
      <c r="K41" s="18" t="s">
        <v>481</v>
      </c>
      <c r="L41" s="20" t="s">
        <v>481</v>
      </c>
      <c r="M41" s="18" t="n">
        <v>394.70031876</v>
      </c>
      <c r="N41" s="20" t="n">
        <v>62.09586627</v>
      </c>
      <c r="O41" s="18" t="s">
        <v>481</v>
      </c>
      <c r="P41" s="20" t="s">
        <v>481</v>
      </c>
      <c r="Q41" s="18" t="n">
        <v>382.85290908</v>
      </c>
      <c r="R41" s="20" t="n">
        <v>15.207092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403.85037464</v>
      </c>
      <c r="F46" s="20" t="n">
        <v>4.88282976</v>
      </c>
      <c r="G46" s="18" t="n">
        <v>413.99380614</v>
      </c>
      <c r="H46" s="20" t="n">
        <v>7.15443085</v>
      </c>
      <c r="I46" s="18" t="s">
        <v>481</v>
      </c>
      <c r="J46" s="20" t="s">
        <v>481</v>
      </c>
      <c r="K46" s="18" t="s">
        <v>481</v>
      </c>
      <c r="L46" s="20" t="s">
        <v>481</v>
      </c>
      <c r="M46" s="18" t="s">
        <v>481</v>
      </c>
      <c r="N46" s="20" t="s">
        <v>481</v>
      </c>
      <c r="O46" s="18" t="s">
        <v>481</v>
      </c>
      <c r="P46" s="20" t="s">
        <v>481</v>
      </c>
      <c r="Q46" s="18" t="n">
        <v>376.82551869</v>
      </c>
      <c r="R46" s="20" t="n">
        <v>4.1967782</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566.73517721</v>
      </c>
      <c r="F48" s="20" t="n">
        <v>6.0174653</v>
      </c>
      <c r="G48" s="18" t="n">
        <v>555.72354163</v>
      </c>
      <c r="H48" s="20" t="n">
        <v>20.72156974</v>
      </c>
      <c r="I48" s="18" t="s">
        <v>481</v>
      </c>
      <c r="J48" s="20" t="s">
        <v>481</v>
      </c>
      <c r="K48" s="18" t="s">
        <v>481</v>
      </c>
      <c r="L48" s="20" t="s">
        <v>481</v>
      </c>
      <c r="M48" s="18" t="s">
        <v>481</v>
      </c>
      <c r="N48" s="20" t="s">
        <v>481</v>
      </c>
      <c r="O48" s="18" t="s">
        <v>481</v>
      </c>
      <c r="P48" s="20" t="s">
        <v>481</v>
      </c>
      <c r="Q48" s="18" t="n">
        <v>519.2222255</v>
      </c>
      <c r="R48" s="20" t="n">
        <v>37.2890047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456.11542513</v>
      </c>
      <c r="F61" s="20" t="n">
        <v>2.99093135</v>
      </c>
      <c r="G61" s="18" t="n">
        <v>425.46292274</v>
      </c>
      <c r="H61" s="20" t="n">
        <v>9.19421717</v>
      </c>
      <c r="I61" s="18" t="s">
        <v>481</v>
      </c>
      <c r="J61" s="20" t="s">
        <v>481</v>
      </c>
      <c r="K61" s="18" t="s">
        <v>481</v>
      </c>
      <c r="L61" s="20" t="s">
        <v>481</v>
      </c>
      <c r="M61" s="18" t="s">
        <v>481</v>
      </c>
      <c r="N61" s="20" t="s">
        <v>481</v>
      </c>
      <c r="O61" s="18" t="s">
        <v>481</v>
      </c>
      <c r="P61" s="20" t="s">
        <v>481</v>
      </c>
      <c r="Q61" s="18" t="n">
        <v>335.76950037</v>
      </c>
      <c r="R61" s="20" t="n">
        <v>12.67620556</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425.63061947</v>
      </c>
      <c r="F67" s="20" t="n">
        <v>3.61411845</v>
      </c>
      <c r="G67" s="18" t="n">
        <v>415.04956979</v>
      </c>
      <c r="H67" s="20" t="n">
        <v>5.81966709</v>
      </c>
      <c r="I67" s="18" t="s">
        <v>481</v>
      </c>
      <c r="J67" s="20" t="s">
        <v>481</v>
      </c>
      <c r="K67" s="18" t="s">
        <v>481</v>
      </c>
      <c r="L67" s="20" t="s">
        <v>481</v>
      </c>
      <c r="M67" s="18" t="s">
        <v>481</v>
      </c>
      <c r="N67" s="20" t="s">
        <v>481</v>
      </c>
      <c r="O67" s="18" t="s">
        <v>481</v>
      </c>
      <c r="P67" s="20" t="s">
        <v>481</v>
      </c>
      <c r="Q67" s="18" t="n">
        <v>348.86007674</v>
      </c>
      <c r="R67" s="20" t="n">
        <v>10.75500405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517.3833832399999</v>
      </c>
      <c r="F70" s="20" t="n">
        <v>3.129601</v>
      </c>
      <c r="G70" s="18" t="n">
        <v>501.56672205</v>
      </c>
      <c r="H70" s="20" t="n">
        <v>8.42608278</v>
      </c>
      <c r="I70" s="18" t="s">
        <v>481</v>
      </c>
      <c r="J70" s="20" t="s">
        <v>481</v>
      </c>
      <c r="K70" s="18" t="s">
        <v>481</v>
      </c>
      <c r="L70" s="20" t="s">
        <v>481</v>
      </c>
      <c r="M70" s="18" t="s">
        <v>481</v>
      </c>
      <c r="N70" s="20" t="s">
        <v>481</v>
      </c>
      <c r="O70" s="18" t="s">
        <v>481</v>
      </c>
      <c r="P70" s="20" t="s">
        <v>481</v>
      </c>
      <c r="Q70" s="18" t="n">
        <v>463.05281467</v>
      </c>
      <c r="R70" s="20" t="n">
        <v>9.619632599999999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904</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521.43622121</v>
      </c>
      <c r="F7" s="20" t="n">
        <v>2.04757742</v>
      </c>
      <c r="G7" s="18" t="n">
        <v>474.45523481</v>
      </c>
      <c r="H7" s="20" t="n">
        <v>3.0193405</v>
      </c>
      <c r="I7" s="18" t="s">
        <v>481</v>
      </c>
      <c r="J7" s="20" t="s">
        <v>481</v>
      </c>
      <c r="K7" s="18" t="s">
        <v>481</v>
      </c>
      <c r="L7" s="20" t="s">
        <v>481</v>
      </c>
      <c r="M7" s="18" t="s">
        <v>481</v>
      </c>
      <c r="N7" s="20" t="s">
        <v>481</v>
      </c>
      <c r="O7" s="18" t="s">
        <v>481</v>
      </c>
      <c r="P7" s="20" t="s">
        <v>481</v>
      </c>
      <c r="Q7" s="18" t="n">
        <v>456.37864573</v>
      </c>
      <c r="R7" s="20" t="n">
        <v>5.87665088</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555.99333434</v>
      </c>
      <c r="F9" s="20" t="n">
        <v>3.03364343</v>
      </c>
      <c r="G9" s="18" t="n">
        <v>519.05390457</v>
      </c>
      <c r="H9" s="20" t="n">
        <v>5.32592448</v>
      </c>
      <c r="I9" s="18" t="s">
        <v>481</v>
      </c>
      <c r="J9" s="20" t="s">
        <v>481</v>
      </c>
      <c r="K9" s="18" t="s">
        <v>481</v>
      </c>
      <c r="L9" s="20" t="s">
        <v>481</v>
      </c>
      <c r="M9" s="18" t="n">
        <v>363.74174124</v>
      </c>
      <c r="N9" s="20" t="n">
        <v>33.3778787</v>
      </c>
      <c r="O9" s="18" t="s">
        <v>481</v>
      </c>
      <c r="P9" s="20" t="s">
        <v>481</v>
      </c>
      <c r="Q9" s="18" t="n">
        <v>442.90647254</v>
      </c>
      <c r="R9" s="20" t="n">
        <v>14.42647194</v>
      </c>
    </row>
    <row r="10" spans="1:18">
      <c r="A10" s="15" t="s">
        <v>485</v>
      </c>
      <c r="B10" s="17" t="n">
        <v>13082</v>
      </c>
      <c r="C10" s="18">
        <f>(358.0/B10*100)</f>
        <v/>
      </c>
      <c r="D10" s="19" t="n">
        <v>12724</v>
      </c>
      <c r="E10" s="18" t="n">
        <v>544.00762494</v>
      </c>
      <c r="F10" s="20" t="n">
        <v>4.47216495</v>
      </c>
      <c r="G10" s="18" t="n">
        <v>515.88326768</v>
      </c>
      <c r="H10" s="20" t="n">
        <v>7.06049156</v>
      </c>
      <c r="I10" s="18" t="s">
        <v>481</v>
      </c>
      <c r="J10" s="20" t="s">
        <v>481</v>
      </c>
      <c r="K10" s="18" t="s">
        <v>481</v>
      </c>
      <c r="L10" s="20" t="s">
        <v>481</v>
      </c>
      <c r="M10" s="18" t="s">
        <v>481</v>
      </c>
      <c r="N10" s="20" t="s">
        <v>481</v>
      </c>
      <c r="O10" s="18" t="s">
        <v>481</v>
      </c>
      <c r="P10" s="20" t="s">
        <v>481</v>
      </c>
      <c r="Q10" s="18" t="n">
        <v>451.5920467</v>
      </c>
      <c r="R10" s="20" t="n">
        <v>14.12309543</v>
      </c>
    </row>
    <row r="11" spans="1:18">
      <c r="A11" s="15" t="s">
        <v>486</v>
      </c>
      <c r="B11" s="17" t="n">
        <v>7053</v>
      </c>
      <c r="C11" s="18">
        <f>(274.0/B11*100)</f>
        <v/>
      </c>
      <c r="D11" s="19" t="n">
        <v>6779</v>
      </c>
      <c r="E11" s="18" t="n">
        <v>438.23766156</v>
      </c>
      <c r="F11" s="20" t="n">
        <v>4.16633733</v>
      </c>
      <c r="G11" s="18" t="n">
        <v>436.88863348</v>
      </c>
      <c r="H11" s="20" t="n">
        <v>4.50224314</v>
      </c>
      <c r="I11" s="18" t="s">
        <v>481</v>
      </c>
      <c r="J11" s="20" t="s">
        <v>481</v>
      </c>
      <c r="K11" s="18" t="s">
        <v>481</v>
      </c>
      <c r="L11" s="20" t="s">
        <v>481</v>
      </c>
      <c r="M11" s="18" t="s">
        <v>481</v>
      </c>
      <c r="N11" s="20" t="s">
        <v>481</v>
      </c>
      <c r="O11" s="18" t="s">
        <v>481</v>
      </c>
      <c r="P11" s="20" t="s">
        <v>481</v>
      </c>
      <c r="Q11" s="18" t="n">
        <v>402.06932234</v>
      </c>
      <c r="R11" s="20" t="n">
        <v>8.069772629999999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491.73036138</v>
      </c>
      <c r="F23" s="20" t="n">
        <v>2.81722717</v>
      </c>
      <c r="G23" s="18" t="n">
        <v>458.43322421</v>
      </c>
      <c r="H23" s="20" t="n">
        <v>5.41575333</v>
      </c>
      <c r="I23" s="18" t="s">
        <v>481</v>
      </c>
      <c r="J23" s="20" t="s">
        <v>481</v>
      </c>
      <c r="K23" s="18" t="s">
        <v>481</v>
      </c>
      <c r="L23" s="20" t="s">
        <v>481</v>
      </c>
      <c r="M23" s="18" t="s">
        <v>481</v>
      </c>
      <c r="N23" s="20" t="s">
        <v>481</v>
      </c>
      <c r="O23" s="18" t="s">
        <v>481</v>
      </c>
      <c r="P23" s="20" t="s">
        <v>481</v>
      </c>
      <c r="Q23" s="18" t="n">
        <v>437.93793786</v>
      </c>
      <c r="R23" s="20" t="n">
        <v>13.28903484</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517.15958598</v>
      </c>
      <c r="F29" s="20" t="n">
        <v>3.11655878</v>
      </c>
      <c r="G29" s="18" t="n">
        <v>514.97069987</v>
      </c>
      <c r="H29" s="20" t="n">
        <v>5.34491031</v>
      </c>
      <c r="I29" s="18" t="s">
        <v>481</v>
      </c>
      <c r="J29" s="20" t="s">
        <v>481</v>
      </c>
      <c r="K29" s="18" t="s">
        <v>481</v>
      </c>
      <c r="L29" s="20" t="s">
        <v>481</v>
      </c>
      <c r="M29" s="18" t="n">
        <v>312.41250141</v>
      </c>
      <c r="N29" s="20" t="n">
        <v>62.61666854</v>
      </c>
      <c r="O29" s="18" t="s">
        <v>481</v>
      </c>
      <c r="P29" s="20" t="s">
        <v>481</v>
      </c>
      <c r="Q29" s="18" t="n">
        <v>376.72190996</v>
      </c>
      <c r="R29" s="20" t="n">
        <v>17.79707812</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489.97886289</v>
      </c>
      <c r="F32" s="20" t="n">
        <v>3.00826383</v>
      </c>
      <c r="G32" s="18" t="n">
        <v>478.6083046</v>
      </c>
      <c r="H32" s="20" t="n">
        <v>5.74404458</v>
      </c>
      <c r="I32" s="18" t="s">
        <v>481</v>
      </c>
      <c r="J32" s="20" t="s">
        <v>481</v>
      </c>
      <c r="K32" s="18" t="s">
        <v>481</v>
      </c>
      <c r="L32" s="20" t="s">
        <v>481</v>
      </c>
      <c r="M32" s="18" t="s">
        <v>481</v>
      </c>
      <c r="N32" s="20" t="s">
        <v>481</v>
      </c>
      <c r="O32" s="18" t="s">
        <v>481</v>
      </c>
      <c r="P32" s="20" t="s">
        <v>481</v>
      </c>
      <c r="Q32" s="18" t="n">
        <v>361.82621512</v>
      </c>
      <c r="R32" s="20" t="n">
        <v>13.85403389</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461.66141394</v>
      </c>
      <c r="F34" s="20" t="n">
        <v>4.36992023</v>
      </c>
      <c r="G34" s="18" t="n">
        <v>428.87745806</v>
      </c>
      <c r="H34" s="20" t="n">
        <v>5.24140133</v>
      </c>
      <c r="I34" s="18" t="s">
        <v>481</v>
      </c>
      <c r="J34" s="20" t="s">
        <v>481</v>
      </c>
      <c r="K34" s="18" t="s">
        <v>481</v>
      </c>
      <c r="L34" s="20" t="s">
        <v>481</v>
      </c>
      <c r="M34" s="18" t="n">
        <v>425.79595373</v>
      </c>
      <c r="N34" s="20" t="n">
        <v>68.66277131</v>
      </c>
      <c r="O34" s="18" t="s">
        <v>481</v>
      </c>
      <c r="P34" s="20" t="s">
        <v>481</v>
      </c>
      <c r="Q34" s="18" t="n">
        <v>345.81521495</v>
      </c>
      <c r="R34" s="20" t="n">
        <v>11.60733657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476.78722194</v>
      </c>
      <c r="F36" s="20" t="n">
        <v>3.34662687</v>
      </c>
      <c r="G36" s="18" t="n">
        <v>454.84178437</v>
      </c>
      <c r="H36" s="20" t="n">
        <v>5.06056451</v>
      </c>
      <c r="I36" s="18" t="s">
        <v>481</v>
      </c>
      <c r="J36" s="20" t="s">
        <v>481</v>
      </c>
      <c r="K36" s="18" t="s">
        <v>481</v>
      </c>
      <c r="L36" s="20" t="s">
        <v>481</v>
      </c>
      <c r="M36" s="18" t="s">
        <v>481</v>
      </c>
      <c r="N36" s="20" t="s">
        <v>481</v>
      </c>
      <c r="O36" s="18" t="s">
        <v>481</v>
      </c>
      <c r="P36" s="20" t="s">
        <v>481</v>
      </c>
      <c r="Q36" s="18" t="n">
        <v>382.08507056</v>
      </c>
      <c r="R36" s="20" t="n">
        <v>11.93420409</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494.83825369</v>
      </c>
      <c r="F41" s="20" t="n">
        <v>3.70582017</v>
      </c>
      <c r="G41" s="18" t="n">
        <v>484.70098601</v>
      </c>
      <c r="H41" s="20" t="n">
        <v>6.01552014</v>
      </c>
      <c r="I41" s="18" t="s">
        <v>481</v>
      </c>
      <c r="J41" s="20" t="s">
        <v>481</v>
      </c>
      <c r="K41" s="18" t="s">
        <v>481</v>
      </c>
      <c r="L41" s="20" t="s">
        <v>481</v>
      </c>
      <c r="M41" s="18" t="n">
        <v>394.70031876</v>
      </c>
      <c r="N41" s="20" t="n">
        <v>62.09586627</v>
      </c>
      <c r="O41" s="18" t="s">
        <v>481</v>
      </c>
      <c r="P41" s="20" t="s">
        <v>481</v>
      </c>
      <c r="Q41" s="18" t="n">
        <v>384.68085503</v>
      </c>
      <c r="R41" s="20" t="n">
        <v>15.7484607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410.39709705</v>
      </c>
      <c r="F46" s="20" t="n">
        <v>4.93348516</v>
      </c>
      <c r="G46" s="18" t="n">
        <v>392.48030838</v>
      </c>
      <c r="H46" s="20" t="n">
        <v>5.88664717</v>
      </c>
      <c r="I46" s="18" t="s">
        <v>481</v>
      </c>
      <c r="J46" s="20" t="s">
        <v>481</v>
      </c>
      <c r="K46" s="18" t="s">
        <v>481</v>
      </c>
      <c r="L46" s="20" t="s">
        <v>481</v>
      </c>
      <c r="M46" s="18" t="s">
        <v>481</v>
      </c>
      <c r="N46" s="20" t="s">
        <v>481</v>
      </c>
      <c r="O46" s="18" t="s">
        <v>481</v>
      </c>
      <c r="P46" s="20" t="s">
        <v>481</v>
      </c>
      <c r="Q46" s="18" t="n">
        <v>376.30879879</v>
      </c>
      <c r="R46" s="20" t="n">
        <v>4.29910887</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569.3845918</v>
      </c>
      <c r="F48" s="20" t="n">
        <v>6.09056522</v>
      </c>
      <c r="G48" s="18" t="n">
        <v>538.83368498</v>
      </c>
      <c r="H48" s="20" t="n">
        <v>10.38917772</v>
      </c>
      <c r="I48" s="18" t="s">
        <v>481</v>
      </c>
      <c r="J48" s="20" t="s">
        <v>481</v>
      </c>
      <c r="K48" s="18" t="s">
        <v>481</v>
      </c>
      <c r="L48" s="20" t="s">
        <v>481</v>
      </c>
      <c r="M48" s="18" t="s">
        <v>481</v>
      </c>
      <c r="N48" s="20" t="s">
        <v>481</v>
      </c>
      <c r="O48" s="18" t="s">
        <v>481</v>
      </c>
      <c r="P48" s="20" t="s">
        <v>481</v>
      </c>
      <c r="Q48" s="18" t="n">
        <v>509.69844225</v>
      </c>
      <c r="R48" s="20" t="n">
        <v>35.46266319</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457.11523934</v>
      </c>
      <c r="F61" s="20" t="n">
        <v>3.04701127</v>
      </c>
      <c r="G61" s="18" t="n">
        <v>443.14290939</v>
      </c>
      <c r="H61" s="20" t="n">
        <v>4.5592466</v>
      </c>
      <c r="I61" s="18" t="s">
        <v>481</v>
      </c>
      <c r="J61" s="20" t="s">
        <v>481</v>
      </c>
      <c r="K61" s="18" t="s">
        <v>481</v>
      </c>
      <c r="L61" s="20" t="s">
        <v>481</v>
      </c>
      <c r="M61" s="18" t="s">
        <v>481</v>
      </c>
      <c r="N61" s="20" t="s">
        <v>481</v>
      </c>
      <c r="O61" s="18" t="s">
        <v>481</v>
      </c>
      <c r="P61" s="20" t="s">
        <v>481</v>
      </c>
      <c r="Q61" s="18" t="n">
        <v>337.60051112</v>
      </c>
      <c r="R61" s="20" t="n">
        <v>12.58853394</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418.53236343</v>
      </c>
      <c r="F67" s="20" t="n">
        <v>3.5990849</v>
      </c>
      <c r="G67" s="18" t="n">
        <v>448.43045978</v>
      </c>
      <c r="H67" s="20" t="n">
        <v>4.76758072</v>
      </c>
      <c r="I67" s="18" t="s">
        <v>481</v>
      </c>
      <c r="J67" s="20" t="s">
        <v>481</v>
      </c>
      <c r="K67" s="18" t="s">
        <v>481</v>
      </c>
      <c r="L67" s="20" t="s">
        <v>481</v>
      </c>
      <c r="M67" s="18" t="s">
        <v>481</v>
      </c>
      <c r="N67" s="20" t="s">
        <v>481</v>
      </c>
      <c r="O67" s="18" t="s">
        <v>481</v>
      </c>
      <c r="P67" s="20" t="s">
        <v>481</v>
      </c>
      <c r="Q67" s="18" t="n">
        <v>359.37175163</v>
      </c>
      <c r="R67" s="20" t="n">
        <v>9.3117541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517.27754571</v>
      </c>
      <c r="F70" s="20" t="n">
        <v>3.18206727</v>
      </c>
      <c r="G70" s="18" t="n">
        <v>512.85765945</v>
      </c>
      <c r="H70" s="20" t="n">
        <v>6.0330051</v>
      </c>
      <c r="I70" s="18" t="s">
        <v>481</v>
      </c>
      <c r="J70" s="20" t="s">
        <v>481</v>
      </c>
      <c r="K70" s="18" t="s">
        <v>481</v>
      </c>
      <c r="L70" s="20" t="s">
        <v>481</v>
      </c>
      <c r="M70" s="18" t="s">
        <v>481</v>
      </c>
      <c r="N70" s="20" t="s">
        <v>481</v>
      </c>
      <c r="O70" s="18" t="s">
        <v>481</v>
      </c>
      <c r="P70" s="20" t="s">
        <v>481</v>
      </c>
      <c r="Q70" s="18" t="n">
        <v>464.03788993</v>
      </c>
      <c r="R70" s="20" t="n">
        <v>8.76831743</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905</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506.68251643</v>
      </c>
      <c r="F7" s="20" t="n">
        <v>2.12462856</v>
      </c>
      <c r="G7" s="18" t="n">
        <v>525.96811311</v>
      </c>
      <c r="H7" s="20" t="n">
        <v>3.85919651</v>
      </c>
      <c r="I7" s="18" t="s">
        <v>481</v>
      </c>
      <c r="J7" s="20" t="s">
        <v>481</v>
      </c>
      <c r="K7" s="18" t="s">
        <v>481</v>
      </c>
      <c r="L7" s="20" t="s">
        <v>481</v>
      </c>
      <c r="M7" s="18" t="s">
        <v>481</v>
      </c>
      <c r="N7" s="20" t="s">
        <v>481</v>
      </c>
      <c r="O7" s="18" t="s">
        <v>481</v>
      </c>
      <c r="P7" s="20" t="s">
        <v>481</v>
      </c>
      <c r="Q7" s="18" t="n">
        <v>460.0121197</v>
      </c>
      <c r="R7" s="20" t="n">
        <v>5.68922039</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551.31338175</v>
      </c>
      <c r="F9" s="20" t="n">
        <v>2.96919847</v>
      </c>
      <c r="G9" s="18" t="n">
        <v>551.91212567</v>
      </c>
      <c r="H9" s="20" t="n">
        <v>6.48408308</v>
      </c>
      <c r="I9" s="18" t="s">
        <v>481</v>
      </c>
      <c r="J9" s="20" t="s">
        <v>481</v>
      </c>
      <c r="K9" s="18" t="s">
        <v>481</v>
      </c>
      <c r="L9" s="20" t="s">
        <v>481</v>
      </c>
      <c r="M9" s="18" t="n">
        <v>363.74174124</v>
      </c>
      <c r="N9" s="20" t="n">
        <v>33.3778787</v>
      </c>
      <c r="O9" s="18" t="s">
        <v>481</v>
      </c>
      <c r="P9" s="20" t="s">
        <v>481</v>
      </c>
      <c r="Q9" s="18" t="n">
        <v>446.69426429</v>
      </c>
      <c r="R9" s="20" t="n">
        <v>14.40394581</v>
      </c>
    </row>
    <row r="10" spans="1:18">
      <c r="A10" s="15" t="s">
        <v>485</v>
      </c>
      <c r="B10" s="17" t="n">
        <v>13082</v>
      </c>
      <c r="C10" s="18">
        <f>(358.0/B10*100)</f>
        <v/>
      </c>
      <c r="D10" s="19" t="n">
        <v>12724</v>
      </c>
      <c r="E10" s="18" t="n">
        <v>536.78254975</v>
      </c>
      <c r="F10" s="20" t="n">
        <v>4.35588301</v>
      </c>
      <c r="G10" s="18" t="n">
        <v>549.8690222499999</v>
      </c>
      <c r="H10" s="20" t="n">
        <v>9.280615510000001</v>
      </c>
      <c r="I10" s="18" t="s">
        <v>481</v>
      </c>
      <c r="J10" s="20" t="s">
        <v>481</v>
      </c>
      <c r="K10" s="18" t="s">
        <v>481</v>
      </c>
      <c r="L10" s="20" t="s">
        <v>481</v>
      </c>
      <c r="M10" s="18" t="s">
        <v>481</v>
      </c>
      <c r="N10" s="20" t="s">
        <v>481</v>
      </c>
      <c r="O10" s="18" t="s">
        <v>481</v>
      </c>
      <c r="P10" s="20" t="s">
        <v>481</v>
      </c>
      <c r="Q10" s="18" t="n">
        <v>452.88536008</v>
      </c>
      <c r="R10" s="20" t="n">
        <v>13.20464313</v>
      </c>
    </row>
    <row r="11" spans="1:18">
      <c r="A11" s="15" t="s">
        <v>486</v>
      </c>
      <c r="B11" s="17" t="n">
        <v>7053</v>
      </c>
      <c r="C11" s="18">
        <f>(274.0/B11*100)</f>
        <v/>
      </c>
      <c r="D11" s="19" t="n">
        <v>6779</v>
      </c>
      <c r="E11" s="18" t="n">
        <v>441.62585503</v>
      </c>
      <c r="F11" s="20" t="n">
        <v>3.97580279</v>
      </c>
      <c r="G11" s="18" t="n">
        <v>420.66117744</v>
      </c>
      <c r="H11" s="20" t="n">
        <v>5.38402641</v>
      </c>
      <c r="I11" s="18" t="s">
        <v>481</v>
      </c>
      <c r="J11" s="20" t="s">
        <v>481</v>
      </c>
      <c r="K11" s="18" t="s">
        <v>481</v>
      </c>
      <c r="L11" s="20" t="s">
        <v>481</v>
      </c>
      <c r="M11" s="18" t="s">
        <v>481</v>
      </c>
      <c r="N11" s="20" t="s">
        <v>481</v>
      </c>
      <c r="O11" s="18" t="s">
        <v>481</v>
      </c>
      <c r="P11" s="20" t="s">
        <v>481</v>
      </c>
      <c r="Q11" s="18" t="n">
        <v>400.11195315</v>
      </c>
      <c r="R11" s="20" t="n">
        <v>7.8524303</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488.00950435</v>
      </c>
      <c r="F23" s="20" t="n">
        <v>2.9491948</v>
      </c>
      <c r="G23" s="18" t="n">
        <v>481.39930574</v>
      </c>
      <c r="H23" s="20" t="n">
        <v>5.01133583</v>
      </c>
      <c r="I23" s="18" t="s">
        <v>481</v>
      </c>
      <c r="J23" s="20" t="s">
        <v>481</v>
      </c>
      <c r="K23" s="18" t="s">
        <v>481</v>
      </c>
      <c r="L23" s="20" t="s">
        <v>481</v>
      </c>
      <c r="M23" s="18" t="s">
        <v>481</v>
      </c>
      <c r="N23" s="20" t="s">
        <v>481</v>
      </c>
      <c r="O23" s="18" t="s">
        <v>481</v>
      </c>
      <c r="P23" s="20" t="s">
        <v>481</v>
      </c>
      <c r="Q23" s="18" t="n">
        <v>432.34908675</v>
      </c>
      <c r="R23" s="20" t="n">
        <v>12.5023398</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516.96466379</v>
      </c>
      <c r="F29" s="20" t="n">
        <v>3.0408727</v>
      </c>
      <c r="G29" s="18" t="n">
        <v>516.9347182400001</v>
      </c>
      <c r="H29" s="20" t="n">
        <v>5.73391215</v>
      </c>
      <c r="I29" s="18" t="s">
        <v>481</v>
      </c>
      <c r="J29" s="20" t="s">
        <v>481</v>
      </c>
      <c r="K29" s="18" t="s">
        <v>481</v>
      </c>
      <c r="L29" s="20" t="s">
        <v>481</v>
      </c>
      <c r="M29" s="18" t="n">
        <v>312.41250141</v>
      </c>
      <c r="N29" s="20" t="n">
        <v>62.61666854</v>
      </c>
      <c r="O29" s="18" t="s">
        <v>481</v>
      </c>
      <c r="P29" s="20" t="s">
        <v>481</v>
      </c>
      <c r="Q29" s="18" t="n">
        <v>388.91768788</v>
      </c>
      <c r="R29" s="20" t="n">
        <v>17.65700851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484.7874506</v>
      </c>
      <c r="F32" s="20" t="n">
        <v>2.85322464</v>
      </c>
      <c r="G32" s="18" t="n">
        <v>498.89699665</v>
      </c>
      <c r="H32" s="20" t="n">
        <v>4.8298696</v>
      </c>
      <c r="I32" s="18" t="s">
        <v>481</v>
      </c>
      <c r="J32" s="20" t="s">
        <v>481</v>
      </c>
      <c r="K32" s="18" t="s">
        <v>481</v>
      </c>
      <c r="L32" s="20" t="s">
        <v>481</v>
      </c>
      <c r="M32" s="18" t="s">
        <v>481</v>
      </c>
      <c r="N32" s="20" t="s">
        <v>481</v>
      </c>
      <c r="O32" s="18" t="s">
        <v>481</v>
      </c>
      <c r="P32" s="20" t="s">
        <v>481</v>
      </c>
      <c r="Q32" s="18" t="n">
        <v>382.08258987</v>
      </c>
      <c r="R32" s="20" t="n">
        <v>15.88156851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455.19123867</v>
      </c>
      <c r="F34" s="20" t="n">
        <v>4.12500503</v>
      </c>
      <c r="G34" s="18" t="n">
        <v>442.33559696</v>
      </c>
      <c r="H34" s="20" t="n">
        <v>6.13071938</v>
      </c>
      <c r="I34" s="18" t="s">
        <v>481</v>
      </c>
      <c r="J34" s="20" t="s">
        <v>481</v>
      </c>
      <c r="K34" s="18" t="s">
        <v>481</v>
      </c>
      <c r="L34" s="20" t="s">
        <v>481</v>
      </c>
      <c r="M34" s="18" t="n">
        <v>425.79595373</v>
      </c>
      <c r="N34" s="20" t="n">
        <v>68.66277131</v>
      </c>
      <c r="O34" s="18" t="s">
        <v>481</v>
      </c>
      <c r="P34" s="20" t="s">
        <v>481</v>
      </c>
      <c r="Q34" s="18" t="n">
        <v>351.02195501</v>
      </c>
      <c r="R34" s="20" t="n">
        <v>10.96784995</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471.92164609</v>
      </c>
      <c r="F36" s="20" t="n">
        <v>3.35227159</v>
      </c>
      <c r="G36" s="18" t="n">
        <v>479.82334537</v>
      </c>
      <c r="H36" s="20" t="n">
        <v>5.32506907</v>
      </c>
      <c r="I36" s="18" t="s">
        <v>481</v>
      </c>
      <c r="J36" s="20" t="s">
        <v>481</v>
      </c>
      <c r="K36" s="18" t="s">
        <v>481</v>
      </c>
      <c r="L36" s="20" t="s">
        <v>481</v>
      </c>
      <c r="M36" s="18" t="s">
        <v>481</v>
      </c>
      <c r="N36" s="20" t="s">
        <v>481</v>
      </c>
      <c r="O36" s="18" t="s">
        <v>481</v>
      </c>
      <c r="P36" s="20" t="s">
        <v>481</v>
      </c>
      <c r="Q36" s="18" t="n">
        <v>391.73420858</v>
      </c>
      <c r="R36" s="20" t="n">
        <v>10.8759683</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492.11123354</v>
      </c>
      <c r="F41" s="20" t="n">
        <v>3.53415204</v>
      </c>
      <c r="G41" s="18" t="n">
        <v>500.68775626</v>
      </c>
      <c r="H41" s="20" t="n">
        <v>5.62084869</v>
      </c>
      <c r="I41" s="18" t="s">
        <v>481</v>
      </c>
      <c r="J41" s="20" t="s">
        <v>481</v>
      </c>
      <c r="K41" s="18" t="s">
        <v>481</v>
      </c>
      <c r="L41" s="20" t="s">
        <v>481</v>
      </c>
      <c r="M41" s="18" t="n">
        <v>394.70031876</v>
      </c>
      <c r="N41" s="20" t="n">
        <v>62.09586627</v>
      </c>
      <c r="O41" s="18" t="s">
        <v>481</v>
      </c>
      <c r="P41" s="20" t="s">
        <v>481</v>
      </c>
      <c r="Q41" s="18" t="n">
        <v>390.83839921</v>
      </c>
      <c r="R41" s="20" t="n">
        <v>16.81844092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408.51102819</v>
      </c>
      <c r="F46" s="20" t="n">
        <v>4.89427731</v>
      </c>
      <c r="G46" s="18" t="n">
        <v>393.96368525</v>
      </c>
      <c r="H46" s="20" t="n">
        <v>7.11280463</v>
      </c>
      <c r="I46" s="18" t="s">
        <v>481</v>
      </c>
      <c r="J46" s="20" t="s">
        <v>481</v>
      </c>
      <c r="K46" s="18" t="s">
        <v>481</v>
      </c>
      <c r="L46" s="20" t="s">
        <v>481</v>
      </c>
      <c r="M46" s="18" t="s">
        <v>481</v>
      </c>
      <c r="N46" s="20" t="s">
        <v>481</v>
      </c>
      <c r="O46" s="18" t="s">
        <v>481</v>
      </c>
      <c r="P46" s="20" t="s">
        <v>481</v>
      </c>
      <c r="Q46" s="18" t="n">
        <v>376.2996496</v>
      </c>
      <c r="R46" s="20" t="n">
        <v>4.31441443</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546.12125156</v>
      </c>
      <c r="F48" s="20" t="n">
        <v>5.91592393</v>
      </c>
      <c r="G48" s="18" t="n">
        <v>601.90308651</v>
      </c>
      <c r="H48" s="20" t="n">
        <v>6.86707123</v>
      </c>
      <c r="I48" s="18" t="s">
        <v>481</v>
      </c>
      <c r="J48" s="20" t="s">
        <v>481</v>
      </c>
      <c r="K48" s="18" t="s">
        <v>481</v>
      </c>
      <c r="L48" s="20" t="s">
        <v>481</v>
      </c>
      <c r="M48" s="18" t="s">
        <v>481</v>
      </c>
      <c r="N48" s="20" t="s">
        <v>481</v>
      </c>
      <c r="O48" s="18" t="s">
        <v>481</v>
      </c>
      <c r="P48" s="20" t="s">
        <v>481</v>
      </c>
      <c r="Q48" s="18" t="n">
        <v>525.55455579</v>
      </c>
      <c r="R48" s="20" t="n">
        <v>20.48548225</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454.11988542</v>
      </c>
      <c r="F61" s="20" t="n">
        <v>3.09228375</v>
      </c>
      <c r="G61" s="18" t="n">
        <v>455.7295523</v>
      </c>
      <c r="H61" s="20" t="n">
        <v>4.66301591</v>
      </c>
      <c r="I61" s="18" t="s">
        <v>481</v>
      </c>
      <c r="J61" s="20" t="s">
        <v>481</v>
      </c>
      <c r="K61" s="18" t="s">
        <v>481</v>
      </c>
      <c r="L61" s="20" t="s">
        <v>481</v>
      </c>
      <c r="M61" s="18" t="s">
        <v>481</v>
      </c>
      <c r="N61" s="20" t="s">
        <v>481</v>
      </c>
      <c r="O61" s="18" t="s">
        <v>481</v>
      </c>
      <c r="P61" s="20" t="s">
        <v>481</v>
      </c>
      <c r="Q61" s="18" t="n">
        <v>349.53386519</v>
      </c>
      <c r="R61" s="20" t="n">
        <v>12.49944381</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428.4071481</v>
      </c>
      <c r="F67" s="20" t="n">
        <v>3.66653384</v>
      </c>
      <c r="G67" s="18" t="n">
        <v>412.80616395</v>
      </c>
      <c r="H67" s="20" t="n">
        <v>5.49298001</v>
      </c>
      <c r="I67" s="18" t="s">
        <v>481</v>
      </c>
      <c r="J67" s="20" t="s">
        <v>481</v>
      </c>
      <c r="K67" s="18" t="s">
        <v>481</v>
      </c>
      <c r="L67" s="20" t="s">
        <v>481</v>
      </c>
      <c r="M67" s="18" t="s">
        <v>481</v>
      </c>
      <c r="N67" s="20" t="s">
        <v>481</v>
      </c>
      <c r="O67" s="18" t="s">
        <v>481</v>
      </c>
      <c r="P67" s="20" t="s">
        <v>481</v>
      </c>
      <c r="Q67" s="18" t="n">
        <v>354.17749712</v>
      </c>
      <c r="R67" s="20" t="n">
        <v>9.021798950000001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514.37242358</v>
      </c>
      <c r="F70" s="20" t="n">
        <v>3.24922593</v>
      </c>
      <c r="G70" s="18" t="n">
        <v>525.02886951</v>
      </c>
      <c r="H70" s="20" t="n">
        <v>5.22426945</v>
      </c>
      <c r="I70" s="18" t="s">
        <v>481</v>
      </c>
      <c r="J70" s="20" t="s">
        <v>481</v>
      </c>
      <c r="K70" s="18" t="s">
        <v>481</v>
      </c>
      <c r="L70" s="20" t="s">
        <v>481</v>
      </c>
      <c r="M70" s="18" t="s">
        <v>481</v>
      </c>
      <c r="N70" s="20" t="s">
        <v>481</v>
      </c>
      <c r="O70" s="18" t="s">
        <v>481</v>
      </c>
      <c r="P70" s="20" t="s">
        <v>481</v>
      </c>
      <c r="Q70" s="18" t="n">
        <v>474.74787564</v>
      </c>
      <c r="R70" s="20" t="n">
        <v>7.60391319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906</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520.02347191</v>
      </c>
      <c r="F7" s="20" t="n">
        <v>2.60377207</v>
      </c>
      <c r="G7" s="18" t="n">
        <v>500.60186328</v>
      </c>
      <c r="H7" s="20" t="n">
        <v>2.06690592</v>
      </c>
      <c r="I7" s="18" t="s">
        <v>481</v>
      </c>
      <c r="J7" s="20" t="s">
        <v>481</v>
      </c>
      <c r="K7" s="18" t="s">
        <v>481</v>
      </c>
      <c r="L7" s="20" t="s">
        <v>481</v>
      </c>
      <c r="M7" s="18" t="s">
        <v>481</v>
      </c>
      <c r="N7" s="20" t="s">
        <v>481</v>
      </c>
      <c r="O7" s="18" t="s">
        <v>481</v>
      </c>
      <c r="P7" s="20" t="s">
        <v>481</v>
      </c>
      <c r="Q7" s="18" t="n">
        <v>458.72025959</v>
      </c>
      <c r="R7" s="20" t="n">
        <v>5.60953535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563.9250673400001</v>
      </c>
      <c r="F9" s="20" t="n">
        <v>3.85779402</v>
      </c>
      <c r="G9" s="18" t="n">
        <v>540.41019586</v>
      </c>
      <c r="H9" s="20" t="n">
        <v>3.05808355</v>
      </c>
      <c r="I9" s="18" t="s">
        <v>481</v>
      </c>
      <c r="J9" s="20" t="s">
        <v>481</v>
      </c>
      <c r="K9" s="18" t="s">
        <v>481</v>
      </c>
      <c r="L9" s="20" t="s">
        <v>481</v>
      </c>
      <c r="M9" s="18" t="n">
        <v>363.74174124</v>
      </c>
      <c r="N9" s="20" t="n">
        <v>33.3778787</v>
      </c>
      <c r="O9" s="18" t="s">
        <v>481</v>
      </c>
      <c r="P9" s="20" t="s">
        <v>481</v>
      </c>
      <c r="Q9" s="18" t="n">
        <v>456.75757733</v>
      </c>
      <c r="R9" s="20" t="n">
        <v>12.25786544</v>
      </c>
    </row>
    <row r="10" spans="1:18">
      <c r="A10" s="15" t="s">
        <v>485</v>
      </c>
      <c r="B10" s="17" t="n">
        <v>13082</v>
      </c>
      <c r="C10" s="18">
        <f>(358.0/B10*100)</f>
        <v/>
      </c>
      <c r="D10" s="19" t="n">
        <v>12724</v>
      </c>
      <c r="E10" s="18" t="n">
        <v>546.03883822</v>
      </c>
      <c r="F10" s="20" t="n">
        <v>4.63891692</v>
      </c>
      <c r="G10" s="18" t="n">
        <v>530.73247021</v>
      </c>
      <c r="H10" s="20" t="n">
        <v>6.05670863</v>
      </c>
      <c r="I10" s="18" t="s">
        <v>481</v>
      </c>
      <c r="J10" s="20" t="s">
        <v>481</v>
      </c>
      <c r="K10" s="18" t="s">
        <v>481</v>
      </c>
      <c r="L10" s="20" t="s">
        <v>481</v>
      </c>
      <c r="M10" s="18" t="s">
        <v>481</v>
      </c>
      <c r="N10" s="20" t="s">
        <v>481</v>
      </c>
      <c r="O10" s="18" t="s">
        <v>481</v>
      </c>
      <c r="P10" s="20" t="s">
        <v>481</v>
      </c>
      <c r="Q10" s="18" t="n">
        <v>458.67258185</v>
      </c>
      <c r="R10" s="20" t="n">
        <v>12.94707521</v>
      </c>
    </row>
    <row r="11" spans="1:18">
      <c r="A11" s="15" t="s">
        <v>486</v>
      </c>
      <c r="B11" s="17" t="n">
        <v>7053</v>
      </c>
      <c r="C11" s="18">
        <f>(274.0/B11*100)</f>
        <v/>
      </c>
      <c r="D11" s="19" t="n">
        <v>6779</v>
      </c>
      <c r="E11" s="18" t="n">
        <v>440.54423187</v>
      </c>
      <c r="F11" s="20" t="n">
        <v>4.72090525</v>
      </c>
      <c r="G11" s="18" t="n">
        <v>436.65579646</v>
      </c>
      <c r="H11" s="20" t="n">
        <v>4.18486411</v>
      </c>
      <c r="I11" s="18" t="s">
        <v>481</v>
      </c>
      <c r="J11" s="20" t="s">
        <v>481</v>
      </c>
      <c r="K11" s="18" t="s">
        <v>481</v>
      </c>
      <c r="L11" s="20" t="s">
        <v>481</v>
      </c>
      <c r="M11" s="18" t="s">
        <v>481</v>
      </c>
      <c r="N11" s="20" t="s">
        <v>481</v>
      </c>
      <c r="O11" s="18" t="s">
        <v>481</v>
      </c>
      <c r="P11" s="20" t="s">
        <v>481</v>
      </c>
      <c r="Q11" s="18" t="n">
        <v>400.25241813</v>
      </c>
      <c r="R11" s="20" t="n">
        <v>7.45125132</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491.31506249</v>
      </c>
      <c r="F23" s="20" t="n">
        <v>3.26923083</v>
      </c>
      <c r="G23" s="18" t="n">
        <v>483.09589615</v>
      </c>
      <c r="H23" s="20" t="n">
        <v>3.25079633</v>
      </c>
      <c r="I23" s="18" t="s">
        <v>481</v>
      </c>
      <c r="J23" s="20" t="s">
        <v>481</v>
      </c>
      <c r="K23" s="18" t="s">
        <v>481</v>
      </c>
      <c r="L23" s="20" t="s">
        <v>481</v>
      </c>
      <c r="M23" s="18" t="s">
        <v>481</v>
      </c>
      <c r="N23" s="20" t="s">
        <v>481</v>
      </c>
      <c r="O23" s="18" t="s">
        <v>481</v>
      </c>
      <c r="P23" s="20" t="s">
        <v>481</v>
      </c>
      <c r="Q23" s="18" t="n">
        <v>436.03417504</v>
      </c>
      <c r="R23" s="20" t="n">
        <v>11.46914374</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527.44299993</v>
      </c>
      <c r="F29" s="20" t="n">
        <v>4.35977034</v>
      </c>
      <c r="G29" s="18" t="n">
        <v>512.0828465</v>
      </c>
      <c r="H29" s="20" t="n">
        <v>3.46977624</v>
      </c>
      <c r="I29" s="18" t="s">
        <v>481</v>
      </c>
      <c r="J29" s="20" t="s">
        <v>481</v>
      </c>
      <c r="K29" s="18" t="s">
        <v>481</v>
      </c>
      <c r="L29" s="20" t="s">
        <v>481</v>
      </c>
      <c r="M29" s="18" t="n">
        <v>312.41250141</v>
      </c>
      <c r="N29" s="20" t="n">
        <v>62.61666854</v>
      </c>
      <c r="O29" s="18" t="s">
        <v>481</v>
      </c>
      <c r="P29" s="20" t="s">
        <v>481</v>
      </c>
      <c r="Q29" s="18" t="n">
        <v>425.53427728</v>
      </c>
      <c r="R29" s="20" t="n">
        <v>13.42315544</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493.43059913</v>
      </c>
      <c r="F32" s="20" t="n">
        <v>3.344795</v>
      </c>
      <c r="G32" s="18" t="n">
        <v>481.19123819</v>
      </c>
      <c r="H32" s="20" t="n">
        <v>3.581402</v>
      </c>
      <c r="I32" s="18" t="s">
        <v>481</v>
      </c>
      <c r="J32" s="20" t="s">
        <v>481</v>
      </c>
      <c r="K32" s="18" t="s">
        <v>481</v>
      </c>
      <c r="L32" s="20" t="s">
        <v>481</v>
      </c>
      <c r="M32" s="18" t="s">
        <v>481</v>
      </c>
      <c r="N32" s="20" t="s">
        <v>481</v>
      </c>
      <c r="O32" s="18" t="s">
        <v>481</v>
      </c>
      <c r="P32" s="20" t="s">
        <v>481</v>
      </c>
      <c r="Q32" s="18" t="n">
        <v>387.2546433</v>
      </c>
      <c r="R32" s="20" t="n">
        <v>14.55010432</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464.00983488</v>
      </c>
      <c r="F34" s="20" t="n">
        <v>4.85539157</v>
      </c>
      <c r="G34" s="18" t="n">
        <v>440.9774985</v>
      </c>
      <c r="H34" s="20" t="n">
        <v>4.30181539</v>
      </c>
      <c r="I34" s="18" t="s">
        <v>481</v>
      </c>
      <c r="J34" s="20" t="s">
        <v>481</v>
      </c>
      <c r="K34" s="18" t="s">
        <v>481</v>
      </c>
      <c r="L34" s="20" t="s">
        <v>481</v>
      </c>
      <c r="M34" s="18" t="n">
        <v>425.79595373</v>
      </c>
      <c r="N34" s="20" t="n">
        <v>68.66277131</v>
      </c>
      <c r="O34" s="18" t="s">
        <v>481</v>
      </c>
      <c r="P34" s="20" t="s">
        <v>481</v>
      </c>
      <c r="Q34" s="18" t="n">
        <v>357.95902866</v>
      </c>
      <c r="R34" s="20" t="n">
        <v>11.31221878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482.02762573</v>
      </c>
      <c r="F36" s="20" t="n">
        <v>4.07400066</v>
      </c>
      <c r="G36" s="18" t="n">
        <v>468.16821816</v>
      </c>
      <c r="H36" s="20" t="n">
        <v>3.14557418</v>
      </c>
      <c r="I36" s="18" t="s">
        <v>481</v>
      </c>
      <c r="J36" s="20" t="s">
        <v>481</v>
      </c>
      <c r="K36" s="18" t="s">
        <v>481</v>
      </c>
      <c r="L36" s="20" t="s">
        <v>481</v>
      </c>
      <c r="M36" s="18" t="s">
        <v>481</v>
      </c>
      <c r="N36" s="20" t="s">
        <v>481</v>
      </c>
      <c r="O36" s="18" t="s">
        <v>481</v>
      </c>
      <c r="P36" s="20" t="s">
        <v>481</v>
      </c>
      <c r="Q36" s="18" t="n">
        <v>403.23295996</v>
      </c>
      <c r="R36" s="20" t="n">
        <v>9.86455305</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493.76677937</v>
      </c>
      <c r="F41" s="20" t="n">
        <v>4.16912814</v>
      </c>
      <c r="G41" s="18" t="n">
        <v>493.14000871</v>
      </c>
      <c r="H41" s="20" t="n">
        <v>4.02644786</v>
      </c>
      <c r="I41" s="18" t="s">
        <v>481</v>
      </c>
      <c r="J41" s="20" t="s">
        <v>481</v>
      </c>
      <c r="K41" s="18" t="s">
        <v>481</v>
      </c>
      <c r="L41" s="20" t="s">
        <v>481</v>
      </c>
      <c r="M41" s="18" t="n">
        <v>394.70031876</v>
      </c>
      <c r="N41" s="20" t="n">
        <v>62.09586627</v>
      </c>
      <c r="O41" s="18" t="s">
        <v>481</v>
      </c>
      <c r="P41" s="20" t="s">
        <v>481</v>
      </c>
      <c r="Q41" s="18" t="n">
        <v>407.59206951</v>
      </c>
      <c r="R41" s="20" t="n">
        <v>14.86588351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411.02020001</v>
      </c>
      <c r="F46" s="20" t="n">
        <v>5.45649118</v>
      </c>
      <c r="G46" s="18" t="n">
        <v>403.04344877</v>
      </c>
      <c r="H46" s="20" t="n">
        <v>5.01906692</v>
      </c>
      <c r="I46" s="18" t="s">
        <v>481</v>
      </c>
      <c r="J46" s="20" t="s">
        <v>481</v>
      </c>
      <c r="K46" s="18" t="s">
        <v>481</v>
      </c>
      <c r="L46" s="20" t="s">
        <v>481</v>
      </c>
      <c r="M46" s="18" t="s">
        <v>481</v>
      </c>
      <c r="N46" s="20" t="s">
        <v>481</v>
      </c>
      <c r="O46" s="18" t="s">
        <v>481</v>
      </c>
      <c r="P46" s="20" t="s">
        <v>481</v>
      </c>
      <c r="Q46" s="18" t="n">
        <v>375.6185555</v>
      </c>
      <c r="R46" s="20" t="n">
        <v>4.25200854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568.87546105</v>
      </c>
      <c r="F48" s="20" t="n">
        <v>6.31003909</v>
      </c>
      <c r="G48" s="18" t="n">
        <v>564.35344407</v>
      </c>
      <c r="H48" s="20" t="n">
        <v>6.9727691</v>
      </c>
      <c r="I48" s="18" t="s">
        <v>481</v>
      </c>
      <c r="J48" s="20" t="s">
        <v>481</v>
      </c>
      <c r="K48" s="18" t="s">
        <v>481</v>
      </c>
      <c r="L48" s="20" t="s">
        <v>481</v>
      </c>
      <c r="M48" s="18" t="s">
        <v>481</v>
      </c>
      <c r="N48" s="20" t="s">
        <v>481</v>
      </c>
      <c r="O48" s="18" t="s">
        <v>481</v>
      </c>
      <c r="P48" s="20" t="s">
        <v>481</v>
      </c>
      <c r="Q48" s="18" t="n">
        <v>493.18194923</v>
      </c>
      <c r="R48" s="20" t="n">
        <v>27.88104748</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455.26202861</v>
      </c>
      <c r="F61" s="20" t="n">
        <v>3.37778727</v>
      </c>
      <c r="G61" s="18" t="n">
        <v>453.60254221</v>
      </c>
      <c r="H61" s="20" t="n">
        <v>3.31749092</v>
      </c>
      <c r="I61" s="18" t="s">
        <v>481</v>
      </c>
      <c r="J61" s="20" t="s">
        <v>481</v>
      </c>
      <c r="K61" s="18" t="s">
        <v>481</v>
      </c>
      <c r="L61" s="20" t="s">
        <v>481</v>
      </c>
      <c r="M61" s="18" t="s">
        <v>481</v>
      </c>
      <c r="N61" s="20" t="s">
        <v>481</v>
      </c>
      <c r="O61" s="18" t="s">
        <v>481</v>
      </c>
      <c r="P61" s="20" t="s">
        <v>481</v>
      </c>
      <c r="Q61" s="18" t="n">
        <v>359.24408087</v>
      </c>
      <c r="R61" s="20" t="n">
        <v>11.7344387</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419.04702033</v>
      </c>
      <c r="F67" s="20" t="n">
        <v>4.19135551</v>
      </c>
      <c r="G67" s="18" t="n">
        <v>436.50847211</v>
      </c>
      <c r="H67" s="20" t="n">
        <v>3.97167692</v>
      </c>
      <c r="I67" s="18" t="s">
        <v>481</v>
      </c>
      <c r="J67" s="20" t="s">
        <v>481</v>
      </c>
      <c r="K67" s="18" t="s">
        <v>481</v>
      </c>
      <c r="L67" s="20" t="s">
        <v>481</v>
      </c>
      <c r="M67" s="18" t="s">
        <v>481</v>
      </c>
      <c r="N67" s="20" t="s">
        <v>481</v>
      </c>
      <c r="O67" s="18" t="s">
        <v>481</v>
      </c>
      <c r="P67" s="20" t="s">
        <v>481</v>
      </c>
      <c r="Q67" s="18" t="n">
        <v>353.45441609</v>
      </c>
      <c r="R67" s="20" t="n">
        <v>8.22800415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519.18142979</v>
      </c>
      <c r="F70" s="20" t="n">
        <v>3.6576835</v>
      </c>
      <c r="G70" s="18" t="n">
        <v>512.42836176</v>
      </c>
      <c r="H70" s="20" t="n">
        <v>4.13881058</v>
      </c>
      <c r="I70" s="18" t="s">
        <v>481</v>
      </c>
      <c r="J70" s="20" t="s">
        <v>481</v>
      </c>
      <c r="K70" s="18" t="s">
        <v>481</v>
      </c>
      <c r="L70" s="20" t="s">
        <v>481</v>
      </c>
      <c r="M70" s="18" t="s">
        <v>481</v>
      </c>
      <c r="N70" s="20" t="s">
        <v>481</v>
      </c>
      <c r="O70" s="18" t="s">
        <v>481</v>
      </c>
      <c r="P70" s="20" t="s">
        <v>481</v>
      </c>
      <c r="Q70" s="18" t="n">
        <v>474.32673868</v>
      </c>
      <c r="R70" s="20" t="n">
        <v>8.01976125</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907</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509.66915621</v>
      </c>
      <c r="F7" s="20" t="n">
        <v>2.01672067</v>
      </c>
      <c r="G7" s="18" t="n">
        <v>505.97829971</v>
      </c>
      <c r="H7" s="20" t="n">
        <v>5.18312372</v>
      </c>
      <c r="I7" s="18" t="s">
        <v>481</v>
      </c>
      <c r="J7" s="20" t="s">
        <v>481</v>
      </c>
      <c r="K7" s="18" t="s">
        <v>481</v>
      </c>
      <c r="L7" s="20" t="s">
        <v>481</v>
      </c>
      <c r="M7" s="18" t="s">
        <v>481</v>
      </c>
      <c r="N7" s="20" t="s">
        <v>481</v>
      </c>
      <c r="O7" s="18" t="s">
        <v>481</v>
      </c>
      <c r="P7" s="20" t="s">
        <v>481</v>
      </c>
      <c r="Q7" s="18" t="n">
        <v>457.98109994</v>
      </c>
      <c r="R7" s="20" t="n">
        <v>5.86480488</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552.56192484</v>
      </c>
      <c r="F9" s="20" t="n">
        <v>2.8793165</v>
      </c>
      <c r="G9" s="18" t="n">
        <v>524.80793066</v>
      </c>
      <c r="H9" s="20" t="n">
        <v>10.18262603</v>
      </c>
      <c r="I9" s="18" t="s">
        <v>481</v>
      </c>
      <c r="J9" s="20" t="s">
        <v>481</v>
      </c>
      <c r="K9" s="18" t="s">
        <v>481</v>
      </c>
      <c r="L9" s="20" t="s">
        <v>481</v>
      </c>
      <c r="M9" s="18" t="n">
        <v>363.74174124</v>
      </c>
      <c r="N9" s="20" t="n">
        <v>33.3778787</v>
      </c>
      <c r="O9" s="18" t="s">
        <v>481</v>
      </c>
      <c r="P9" s="20" t="s">
        <v>481</v>
      </c>
      <c r="Q9" s="18" t="n">
        <v>446.25143144</v>
      </c>
      <c r="R9" s="20" t="n">
        <v>14.19368818</v>
      </c>
    </row>
    <row r="10" spans="1:18">
      <c r="A10" s="15" t="s">
        <v>485</v>
      </c>
      <c r="B10" s="17" t="n">
        <v>13082</v>
      </c>
      <c r="C10" s="18">
        <f>(358.0/B10*100)</f>
        <v/>
      </c>
      <c r="D10" s="19" t="n">
        <v>12724</v>
      </c>
      <c r="E10" s="18" t="n">
        <v>537.37709642</v>
      </c>
      <c r="F10" s="20" t="n">
        <v>4.60701719</v>
      </c>
      <c r="G10" s="18" t="n">
        <v>551.42210313</v>
      </c>
      <c r="H10" s="20" t="n">
        <v>9.55282806</v>
      </c>
      <c r="I10" s="18" t="s">
        <v>481</v>
      </c>
      <c r="J10" s="20" t="s">
        <v>481</v>
      </c>
      <c r="K10" s="18" t="s">
        <v>481</v>
      </c>
      <c r="L10" s="20" t="s">
        <v>481</v>
      </c>
      <c r="M10" s="18" t="s">
        <v>481</v>
      </c>
      <c r="N10" s="20" t="s">
        <v>481</v>
      </c>
      <c r="O10" s="18" t="s">
        <v>481</v>
      </c>
      <c r="P10" s="20" t="s">
        <v>481</v>
      </c>
      <c r="Q10" s="18" t="n">
        <v>445.02564665</v>
      </c>
      <c r="R10" s="20" t="n">
        <v>14.12803672</v>
      </c>
    </row>
    <row r="11" spans="1:18">
      <c r="A11" s="15" t="s">
        <v>486</v>
      </c>
      <c r="B11" s="17" t="n">
        <v>7053</v>
      </c>
      <c r="C11" s="18">
        <f>(274.0/B11*100)</f>
        <v/>
      </c>
      <c r="D11" s="19" t="n">
        <v>6779</v>
      </c>
      <c r="E11" s="18" t="n">
        <v>441.13475977</v>
      </c>
      <c r="F11" s="20" t="n">
        <v>3.81402719</v>
      </c>
      <c r="G11" s="18" t="n">
        <v>405.37912615</v>
      </c>
      <c r="H11" s="20" t="n">
        <v>7.60317863</v>
      </c>
      <c r="I11" s="18" t="s">
        <v>481</v>
      </c>
      <c r="J11" s="20" t="s">
        <v>481</v>
      </c>
      <c r="K11" s="18" t="s">
        <v>481</v>
      </c>
      <c r="L11" s="20" t="s">
        <v>481</v>
      </c>
      <c r="M11" s="18" t="s">
        <v>481</v>
      </c>
      <c r="N11" s="20" t="s">
        <v>481</v>
      </c>
      <c r="O11" s="18" t="s">
        <v>481</v>
      </c>
      <c r="P11" s="20" t="s">
        <v>481</v>
      </c>
      <c r="Q11" s="18" t="n">
        <v>400.12492705</v>
      </c>
      <c r="R11" s="20" t="n">
        <v>8.115716129999999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488.94403085</v>
      </c>
      <c r="F23" s="20" t="n">
        <v>2.70466591</v>
      </c>
      <c r="G23" s="18" t="n">
        <v>464.60665693</v>
      </c>
      <c r="H23" s="20" t="n">
        <v>7.52996505</v>
      </c>
      <c r="I23" s="18" t="s">
        <v>481</v>
      </c>
      <c r="J23" s="20" t="s">
        <v>481</v>
      </c>
      <c r="K23" s="18" t="s">
        <v>481</v>
      </c>
      <c r="L23" s="20" t="s">
        <v>481</v>
      </c>
      <c r="M23" s="18" t="s">
        <v>481</v>
      </c>
      <c r="N23" s="20" t="s">
        <v>481</v>
      </c>
      <c r="O23" s="18" t="s">
        <v>481</v>
      </c>
      <c r="P23" s="20" t="s">
        <v>481</v>
      </c>
      <c r="Q23" s="18" t="n">
        <v>429.8742154</v>
      </c>
      <c r="R23" s="20" t="n">
        <v>13.10388143</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518.28643603</v>
      </c>
      <c r="F29" s="20" t="n">
        <v>3.02912733</v>
      </c>
      <c r="G29" s="18" t="n">
        <v>490.41503441</v>
      </c>
      <c r="H29" s="20" t="n">
        <v>10.64111089</v>
      </c>
      <c r="I29" s="18" t="s">
        <v>481</v>
      </c>
      <c r="J29" s="20" t="s">
        <v>481</v>
      </c>
      <c r="K29" s="18" t="s">
        <v>481</v>
      </c>
      <c r="L29" s="20" t="s">
        <v>481</v>
      </c>
      <c r="M29" s="18" t="n">
        <v>312.41250141</v>
      </c>
      <c r="N29" s="20" t="n">
        <v>62.61666854</v>
      </c>
      <c r="O29" s="18" t="s">
        <v>481</v>
      </c>
      <c r="P29" s="20" t="s">
        <v>481</v>
      </c>
      <c r="Q29" s="18" t="n">
        <v>379.12624182</v>
      </c>
      <c r="R29" s="20" t="n">
        <v>15.96977781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489.74966238</v>
      </c>
      <c r="F32" s="20" t="n">
        <v>2.97971874</v>
      </c>
      <c r="G32" s="18" t="n">
        <v>463.14387038</v>
      </c>
      <c r="H32" s="20" t="n">
        <v>7.76641586</v>
      </c>
      <c r="I32" s="18" t="s">
        <v>481</v>
      </c>
      <c r="J32" s="20" t="s">
        <v>481</v>
      </c>
      <c r="K32" s="18" t="s">
        <v>481</v>
      </c>
      <c r="L32" s="20" t="s">
        <v>481</v>
      </c>
      <c r="M32" s="18" t="s">
        <v>481</v>
      </c>
      <c r="N32" s="20" t="s">
        <v>481</v>
      </c>
      <c r="O32" s="18" t="s">
        <v>481</v>
      </c>
      <c r="P32" s="20" t="s">
        <v>481</v>
      </c>
      <c r="Q32" s="18" t="n">
        <v>367.78876804</v>
      </c>
      <c r="R32" s="20" t="n">
        <v>15.20643013</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457.38116932</v>
      </c>
      <c r="F34" s="20" t="n">
        <v>3.97346526</v>
      </c>
      <c r="G34" s="18" t="n">
        <v>412.49482353</v>
      </c>
      <c r="H34" s="20" t="n">
        <v>8.5920133</v>
      </c>
      <c r="I34" s="18" t="s">
        <v>481</v>
      </c>
      <c r="J34" s="20" t="s">
        <v>481</v>
      </c>
      <c r="K34" s="18" t="s">
        <v>481</v>
      </c>
      <c r="L34" s="20" t="s">
        <v>481</v>
      </c>
      <c r="M34" s="18" t="n">
        <v>425.79595373</v>
      </c>
      <c r="N34" s="20" t="n">
        <v>68.66277131</v>
      </c>
      <c r="O34" s="18" t="s">
        <v>481</v>
      </c>
      <c r="P34" s="20" t="s">
        <v>481</v>
      </c>
      <c r="Q34" s="18" t="n">
        <v>342.81570913</v>
      </c>
      <c r="R34" s="20" t="n">
        <v>10.63246772</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475.283947</v>
      </c>
      <c r="F36" s="20" t="n">
        <v>3.12498027</v>
      </c>
      <c r="G36" s="18" t="n">
        <v>451.06451095</v>
      </c>
      <c r="H36" s="20" t="n">
        <v>6.4778527</v>
      </c>
      <c r="I36" s="18" t="s">
        <v>481</v>
      </c>
      <c r="J36" s="20" t="s">
        <v>481</v>
      </c>
      <c r="K36" s="18" t="s">
        <v>481</v>
      </c>
      <c r="L36" s="20" t="s">
        <v>481</v>
      </c>
      <c r="M36" s="18" t="s">
        <v>481</v>
      </c>
      <c r="N36" s="20" t="s">
        <v>481</v>
      </c>
      <c r="O36" s="18" t="s">
        <v>481</v>
      </c>
      <c r="P36" s="20" t="s">
        <v>481</v>
      </c>
      <c r="Q36" s="18" t="n">
        <v>380.42660822</v>
      </c>
      <c r="R36" s="20" t="n">
        <v>11.81744996</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491.85203064</v>
      </c>
      <c r="F41" s="20" t="n">
        <v>3.54395954</v>
      </c>
      <c r="G41" s="18" t="n">
        <v>507.33707251</v>
      </c>
      <c r="H41" s="20" t="n">
        <v>6.77793111</v>
      </c>
      <c r="I41" s="18" t="s">
        <v>481</v>
      </c>
      <c r="J41" s="20" t="s">
        <v>481</v>
      </c>
      <c r="K41" s="18" t="s">
        <v>481</v>
      </c>
      <c r="L41" s="20" t="s">
        <v>481</v>
      </c>
      <c r="M41" s="18" t="n">
        <v>394.70031876</v>
      </c>
      <c r="N41" s="20" t="n">
        <v>62.09586627</v>
      </c>
      <c r="O41" s="18" t="s">
        <v>481</v>
      </c>
      <c r="P41" s="20" t="s">
        <v>481</v>
      </c>
      <c r="Q41" s="18" t="n">
        <v>384.51354223</v>
      </c>
      <c r="R41" s="20" t="n">
        <v>16.09970199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411.30730058</v>
      </c>
      <c r="F46" s="20" t="n">
        <v>4.8310894</v>
      </c>
      <c r="G46" s="18" t="n">
        <v>378.36179401</v>
      </c>
      <c r="H46" s="20" t="n">
        <v>6.69227056</v>
      </c>
      <c r="I46" s="18" t="s">
        <v>481</v>
      </c>
      <c r="J46" s="20" t="s">
        <v>481</v>
      </c>
      <c r="K46" s="18" t="s">
        <v>481</v>
      </c>
      <c r="L46" s="20" t="s">
        <v>481</v>
      </c>
      <c r="M46" s="18" t="s">
        <v>481</v>
      </c>
      <c r="N46" s="20" t="s">
        <v>481</v>
      </c>
      <c r="O46" s="18" t="s">
        <v>481</v>
      </c>
      <c r="P46" s="20" t="s">
        <v>481</v>
      </c>
      <c r="Q46" s="18" t="n">
        <v>375.58248572</v>
      </c>
      <c r="R46" s="20" t="n">
        <v>4.2788373</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558.30979925</v>
      </c>
      <c r="F48" s="20" t="n">
        <v>6.83441035</v>
      </c>
      <c r="G48" s="18" t="n">
        <v>585.52624804</v>
      </c>
      <c r="H48" s="20" t="n">
        <v>6.90863454</v>
      </c>
      <c r="I48" s="18" t="s">
        <v>481</v>
      </c>
      <c r="J48" s="20" t="s">
        <v>481</v>
      </c>
      <c r="K48" s="18" t="s">
        <v>481</v>
      </c>
      <c r="L48" s="20" t="s">
        <v>481</v>
      </c>
      <c r="M48" s="18" t="s">
        <v>481</v>
      </c>
      <c r="N48" s="20" t="s">
        <v>481</v>
      </c>
      <c r="O48" s="18" t="s">
        <v>481</v>
      </c>
      <c r="P48" s="20" t="s">
        <v>481</v>
      </c>
      <c r="Q48" s="18" t="n">
        <v>509.08680668</v>
      </c>
      <c r="R48" s="20" t="n">
        <v>27.02560853</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458.39408683</v>
      </c>
      <c r="F61" s="20" t="n">
        <v>2.97459907</v>
      </c>
      <c r="G61" s="18" t="n">
        <v>404.81609173</v>
      </c>
      <c r="H61" s="20" t="n">
        <v>6.24503426</v>
      </c>
      <c r="I61" s="18" t="s">
        <v>481</v>
      </c>
      <c r="J61" s="20" t="s">
        <v>481</v>
      </c>
      <c r="K61" s="18" t="s">
        <v>481</v>
      </c>
      <c r="L61" s="20" t="s">
        <v>481</v>
      </c>
      <c r="M61" s="18" t="s">
        <v>481</v>
      </c>
      <c r="N61" s="20" t="s">
        <v>481</v>
      </c>
      <c r="O61" s="18" t="s">
        <v>481</v>
      </c>
      <c r="P61" s="20" t="s">
        <v>481</v>
      </c>
      <c r="Q61" s="18" t="n">
        <v>338.98118746</v>
      </c>
      <c r="R61" s="20" t="n">
        <v>12.17835302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436.82159071</v>
      </c>
      <c r="F67" s="20" t="n">
        <v>3.66129137</v>
      </c>
      <c r="G67" s="18" t="n">
        <v>396.68510469</v>
      </c>
      <c r="H67" s="20" t="n">
        <v>4.64698668</v>
      </c>
      <c r="I67" s="18" t="s">
        <v>481</v>
      </c>
      <c r="J67" s="20" t="s">
        <v>481</v>
      </c>
      <c r="K67" s="18" t="s">
        <v>481</v>
      </c>
      <c r="L67" s="20" t="s">
        <v>481</v>
      </c>
      <c r="M67" s="18" t="s">
        <v>481</v>
      </c>
      <c r="N67" s="20" t="s">
        <v>481</v>
      </c>
      <c r="O67" s="18" t="s">
        <v>481</v>
      </c>
      <c r="P67" s="20" t="s">
        <v>481</v>
      </c>
      <c r="Q67" s="18" t="n">
        <v>350.13521884</v>
      </c>
      <c r="R67" s="20" t="n">
        <v>8.67328725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517.70948446</v>
      </c>
      <c r="F70" s="20" t="n">
        <v>3.25251682</v>
      </c>
      <c r="G70" s="18" t="n">
        <v>502.92828973</v>
      </c>
      <c r="H70" s="20" t="n">
        <v>6.49013935</v>
      </c>
      <c r="I70" s="18" t="s">
        <v>481</v>
      </c>
      <c r="J70" s="20" t="s">
        <v>481</v>
      </c>
      <c r="K70" s="18" t="s">
        <v>481</v>
      </c>
      <c r="L70" s="20" t="s">
        <v>481</v>
      </c>
      <c r="M70" s="18" t="s">
        <v>481</v>
      </c>
      <c r="N70" s="20" t="s">
        <v>481</v>
      </c>
      <c r="O70" s="18" t="s">
        <v>481</v>
      </c>
      <c r="P70" s="20" t="s">
        <v>481</v>
      </c>
      <c r="Q70" s="18" t="n">
        <v>466.24152936</v>
      </c>
      <c r="R70" s="20" t="n">
        <v>9.293164969999999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908</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488.33220161</v>
      </c>
      <c r="F7" s="20" t="n">
        <v>2.54630623</v>
      </c>
      <c r="G7" s="18" t="n">
        <v>527.43690825</v>
      </c>
      <c r="H7" s="20" t="n">
        <v>1.95666698</v>
      </c>
      <c r="I7" s="18" t="s">
        <v>481</v>
      </c>
      <c r="J7" s="20" t="s">
        <v>481</v>
      </c>
      <c r="K7" s="18" t="s">
        <v>481</v>
      </c>
      <c r="L7" s="20" t="s">
        <v>481</v>
      </c>
      <c r="M7" s="18" t="s">
        <v>481</v>
      </c>
      <c r="N7" s="20" t="s">
        <v>481</v>
      </c>
      <c r="O7" s="18" t="s">
        <v>481</v>
      </c>
      <c r="P7" s="20" t="s">
        <v>481</v>
      </c>
      <c r="Q7" s="18" t="n">
        <v>462.57744573</v>
      </c>
      <c r="R7" s="20" t="n">
        <v>5.39505732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540.24627369</v>
      </c>
      <c r="F9" s="20" t="n">
        <v>3.62988803</v>
      </c>
      <c r="G9" s="18" t="n">
        <v>562.99221621</v>
      </c>
      <c r="H9" s="20" t="n">
        <v>3.56678181</v>
      </c>
      <c r="I9" s="18" t="s">
        <v>481</v>
      </c>
      <c r="J9" s="20" t="s">
        <v>481</v>
      </c>
      <c r="K9" s="18" t="s">
        <v>481</v>
      </c>
      <c r="L9" s="20" t="s">
        <v>481</v>
      </c>
      <c r="M9" s="18" t="n">
        <v>363.74174124</v>
      </c>
      <c r="N9" s="20" t="n">
        <v>33.3778787</v>
      </c>
      <c r="O9" s="18" t="s">
        <v>481</v>
      </c>
      <c r="P9" s="20" t="s">
        <v>481</v>
      </c>
      <c r="Q9" s="18" t="n">
        <v>460.02892527</v>
      </c>
      <c r="R9" s="20" t="n">
        <v>13.1411376</v>
      </c>
    </row>
    <row r="10" spans="1:18">
      <c r="A10" s="15" t="s">
        <v>485</v>
      </c>
      <c r="B10" s="17" t="n">
        <v>13082</v>
      </c>
      <c r="C10" s="18">
        <f>(358.0/B10*100)</f>
        <v/>
      </c>
      <c r="D10" s="19" t="n">
        <v>12724</v>
      </c>
      <c r="E10" s="18" t="n">
        <v>530.21339858</v>
      </c>
      <c r="F10" s="20" t="n">
        <v>4.57712936</v>
      </c>
      <c r="G10" s="18" t="n">
        <v>549.13908566</v>
      </c>
      <c r="H10" s="20" t="n">
        <v>5.88981394</v>
      </c>
      <c r="I10" s="18" t="s">
        <v>481</v>
      </c>
      <c r="J10" s="20" t="s">
        <v>481</v>
      </c>
      <c r="K10" s="18" t="s">
        <v>481</v>
      </c>
      <c r="L10" s="20" t="s">
        <v>481</v>
      </c>
      <c r="M10" s="18" t="s">
        <v>481</v>
      </c>
      <c r="N10" s="20" t="s">
        <v>481</v>
      </c>
      <c r="O10" s="18" t="s">
        <v>481</v>
      </c>
      <c r="P10" s="20" t="s">
        <v>481</v>
      </c>
      <c r="Q10" s="18" t="n">
        <v>457.88366404</v>
      </c>
      <c r="R10" s="20" t="n">
        <v>13.26613933</v>
      </c>
    </row>
    <row r="11" spans="1:18">
      <c r="A11" s="15" t="s">
        <v>486</v>
      </c>
      <c r="B11" s="17" t="n">
        <v>7053</v>
      </c>
      <c r="C11" s="18">
        <f>(274.0/B11*100)</f>
        <v/>
      </c>
      <c r="D11" s="19" t="n">
        <v>6779</v>
      </c>
      <c r="E11" s="18" t="n">
        <v>431.52548736</v>
      </c>
      <c r="F11" s="20" t="n">
        <v>4.56633885</v>
      </c>
      <c r="G11" s="18" t="n">
        <v>443.91005495</v>
      </c>
      <c r="H11" s="20" t="n">
        <v>3.96806792</v>
      </c>
      <c r="I11" s="18" t="s">
        <v>481</v>
      </c>
      <c r="J11" s="20" t="s">
        <v>481</v>
      </c>
      <c r="K11" s="18" t="s">
        <v>481</v>
      </c>
      <c r="L11" s="20" t="s">
        <v>481</v>
      </c>
      <c r="M11" s="18" t="s">
        <v>481</v>
      </c>
      <c r="N11" s="20" t="s">
        <v>481</v>
      </c>
      <c r="O11" s="18" t="s">
        <v>481</v>
      </c>
      <c r="P11" s="20" t="s">
        <v>481</v>
      </c>
      <c r="Q11" s="18" t="n">
        <v>402.22264724</v>
      </c>
      <c r="R11" s="20" t="n">
        <v>7.78570369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483.31510268</v>
      </c>
      <c r="F23" s="20" t="n">
        <v>3.99319086</v>
      </c>
      <c r="G23" s="18" t="n">
        <v>489.9983336</v>
      </c>
      <c r="H23" s="20" t="n">
        <v>3.39677552</v>
      </c>
      <c r="I23" s="18" t="s">
        <v>481</v>
      </c>
      <c r="J23" s="20" t="s">
        <v>481</v>
      </c>
      <c r="K23" s="18" t="s">
        <v>481</v>
      </c>
      <c r="L23" s="20" t="s">
        <v>481</v>
      </c>
      <c r="M23" s="18" t="s">
        <v>481</v>
      </c>
      <c r="N23" s="20" t="s">
        <v>481</v>
      </c>
      <c r="O23" s="18" t="s">
        <v>481</v>
      </c>
      <c r="P23" s="20" t="s">
        <v>481</v>
      </c>
      <c r="Q23" s="18" t="n">
        <v>435.14912349</v>
      </c>
      <c r="R23" s="20" t="n">
        <v>12.6013421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510.0814965</v>
      </c>
      <c r="F29" s="20" t="n">
        <v>3.94473771</v>
      </c>
      <c r="G29" s="18" t="n">
        <v>524.34647366</v>
      </c>
      <c r="H29" s="20" t="n">
        <v>3.41500016</v>
      </c>
      <c r="I29" s="18" t="s">
        <v>481</v>
      </c>
      <c r="J29" s="20" t="s">
        <v>481</v>
      </c>
      <c r="K29" s="18" t="s">
        <v>481</v>
      </c>
      <c r="L29" s="20" t="s">
        <v>481</v>
      </c>
      <c r="M29" s="18" t="n">
        <v>312.41250141</v>
      </c>
      <c r="N29" s="20" t="n">
        <v>62.61666854</v>
      </c>
      <c r="O29" s="18" t="s">
        <v>481</v>
      </c>
      <c r="P29" s="20" t="s">
        <v>481</v>
      </c>
      <c r="Q29" s="18" t="n">
        <v>407.9000528</v>
      </c>
      <c r="R29" s="20" t="n">
        <v>15.08039771</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478.03662263</v>
      </c>
      <c r="F32" s="20" t="n">
        <v>3.59327259</v>
      </c>
      <c r="G32" s="18" t="n">
        <v>496.34296237</v>
      </c>
      <c r="H32" s="20" t="n">
        <v>3.33131511</v>
      </c>
      <c r="I32" s="18" t="s">
        <v>481</v>
      </c>
      <c r="J32" s="20" t="s">
        <v>481</v>
      </c>
      <c r="K32" s="18" t="s">
        <v>481</v>
      </c>
      <c r="L32" s="20" t="s">
        <v>481</v>
      </c>
      <c r="M32" s="18" t="s">
        <v>481</v>
      </c>
      <c r="N32" s="20" t="s">
        <v>481</v>
      </c>
      <c r="O32" s="18" t="s">
        <v>481</v>
      </c>
      <c r="P32" s="20" t="s">
        <v>481</v>
      </c>
      <c r="Q32" s="18" t="n">
        <v>396.50138022</v>
      </c>
      <c r="R32" s="20" t="n">
        <v>13.48874099</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439.1384688</v>
      </c>
      <c r="F34" s="20" t="n">
        <v>4.79784758</v>
      </c>
      <c r="G34" s="18" t="n">
        <v>466.62447485</v>
      </c>
      <c r="H34" s="20" t="n">
        <v>4.3398546</v>
      </c>
      <c r="I34" s="18" t="s">
        <v>481</v>
      </c>
      <c r="J34" s="20" t="s">
        <v>481</v>
      </c>
      <c r="K34" s="18" t="s">
        <v>481</v>
      </c>
      <c r="L34" s="20" t="s">
        <v>481</v>
      </c>
      <c r="M34" s="18" t="n">
        <v>425.79595373</v>
      </c>
      <c r="N34" s="20" t="n">
        <v>68.66277131</v>
      </c>
      <c r="O34" s="18" t="s">
        <v>481</v>
      </c>
      <c r="P34" s="20" t="s">
        <v>481</v>
      </c>
      <c r="Q34" s="18" t="n">
        <v>355.65512829</v>
      </c>
      <c r="R34" s="20" t="n">
        <v>11.01623174</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462.78881907</v>
      </c>
      <c r="F36" s="20" t="n">
        <v>4.36917864</v>
      </c>
      <c r="G36" s="18" t="n">
        <v>481.03525573</v>
      </c>
      <c r="H36" s="20" t="n">
        <v>3.69146151</v>
      </c>
      <c r="I36" s="18" t="s">
        <v>481</v>
      </c>
      <c r="J36" s="20" t="s">
        <v>481</v>
      </c>
      <c r="K36" s="18" t="s">
        <v>481</v>
      </c>
      <c r="L36" s="20" t="s">
        <v>481</v>
      </c>
      <c r="M36" s="18" t="s">
        <v>481</v>
      </c>
      <c r="N36" s="20" t="s">
        <v>481</v>
      </c>
      <c r="O36" s="18" t="s">
        <v>481</v>
      </c>
      <c r="P36" s="20" t="s">
        <v>481</v>
      </c>
      <c r="Q36" s="18" t="n">
        <v>397.79556265</v>
      </c>
      <c r="R36" s="20" t="n">
        <v>9.257313379999999</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480.42837503</v>
      </c>
      <c r="F41" s="20" t="n">
        <v>4.17012318</v>
      </c>
      <c r="G41" s="18" t="n">
        <v>506.94987238</v>
      </c>
      <c r="H41" s="20" t="n">
        <v>3.52098806</v>
      </c>
      <c r="I41" s="18" t="s">
        <v>481</v>
      </c>
      <c r="J41" s="20" t="s">
        <v>481</v>
      </c>
      <c r="K41" s="18" t="s">
        <v>481</v>
      </c>
      <c r="L41" s="20" t="s">
        <v>481</v>
      </c>
      <c r="M41" s="18" t="n">
        <v>394.70031876</v>
      </c>
      <c r="N41" s="20" t="n">
        <v>62.09586627</v>
      </c>
      <c r="O41" s="18" t="s">
        <v>481</v>
      </c>
      <c r="P41" s="20" t="s">
        <v>481</v>
      </c>
      <c r="Q41" s="18" t="n">
        <v>400.29606968</v>
      </c>
      <c r="R41" s="20" t="n">
        <v>14.78383427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393.92694256</v>
      </c>
      <c r="F46" s="20" t="n">
        <v>5.56636933</v>
      </c>
      <c r="G46" s="18" t="n">
        <v>418.15242105</v>
      </c>
      <c r="H46" s="20" t="n">
        <v>5.02410162</v>
      </c>
      <c r="I46" s="18" t="s">
        <v>481</v>
      </c>
      <c r="J46" s="20" t="s">
        <v>481</v>
      </c>
      <c r="K46" s="18" t="s">
        <v>481</v>
      </c>
      <c r="L46" s="20" t="s">
        <v>481</v>
      </c>
      <c r="M46" s="18" t="s">
        <v>481</v>
      </c>
      <c r="N46" s="20" t="s">
        <v>481</v>
      </c>
      <c r="O46" s="18" t="s">
        <v>481</v>
      </c>
      <c r="P46" s="20" t="s">
        <v>481</v>
      </c>
      <c r="Q46" s="18" t="n">
        <v>376.15692215</v>
      </c>
      <c r="R46" s="20" t="n">
        <v>4.31596672</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543.59237961</v>
      </c>
      <c r="F48" s="20" t="n">
        <v>7.65748597</v>
      </c>
      <c r="G48" s="18" t="n">
        <v>581.17700429</v>
      </c>
      <c r="H48" s="20" t="n">
        <v>5.58785038</v>
      </c>
      <c r="I48" s="18" t="s">
        <v>481</v>
      </c>
      <c r="J48" s="20" t="s">
        <v>481</v>
      </c>
      <c r="K48" s="18" t="s">
        <v>481</v>
      </c>
      <c r="L48" s="20" t="s">
        <v>481</v>
      </c>
      <c r="M48" s="18" t="s">
        <v>481</v>
      </c>
      <c r="N48" s="20" t="s">
        <v>481</v>
      </c>
      <c r="O48" s="18" t="s">
        <v>481</v>
      </c>
      <c r="P48" s="20" t="s">
        <v>481</v>
      </c>
      <c r="Q48" s="18" t="n">
        <v>522.91914146</v>
      </c>
      <c r="R48" s="20" t="n">
        <v>19.74817184</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443.20301993</v>
      </c>
      <c r="F61" s="20" t="n">
        <v>3.46230228</v>
      </c>
      <c r="G61" s="18" t="n">
        <v>466.52798144</v>
      </c>
      <c r="H61" s="20" t="n">
        <v>3.14562833</v>
      </c>
      <c r="I61" s="18" t="s">
        <v>481</v>
      </c>
      <c r="J61" s="20" t="s">
        <v>481</v>
      </c>
      <c r="K61" s="18" t="s">
        <v>481</v>
      </c>
      <c r="L61" s="20" t="s">
        <v>481</v>
      </c>
      <c r="M61" s="18" t="s">
        <v>481</v>
      </c>
      <c r="N61" s="20" t="s">
        <v>481</v>
      </c>
      <c r="O61" s="18" t="s">
        <v>481</v>
      </c>
      <c r="P61" s="20" t="s">
        <v>481</v>
      </c>
      <c r="Q61" s="18" t="n">
        <v>353.42948956</v>
      </c>
      <c r="R61" s="20" t="n">
        <v>11.83479538</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413.46663538</v>
      </c>
      <c r="F67" s="20" t="n">
        <v>5.0576138</v>
      </c>
      <c r="G67" s="18" t="n">
        <v>431.45681304</v>
      </c>
      <c r="H67" s="20" t="n">
        <v>3.46592022</v>
      </c>
      <c r="I67" s="18" t="s">
        <v>481</v>
      </c>
      <c r="J67" s="20" t="s">
        <v>481</v>
      </c>
      <c r="K67" s="18" t="s">
        <v>481</v>
      </c>
      <c r="L67" s="20" t="s">
        <v>481</v>
      </c>
      <c r="M67" s="18" t="s">
        <v>481</v>
      </c>
      <c r="N67" s="20" t="s">
        <v>481</v>
      </c>
      <c r="O67" s="18" t="s">
        <v>481</v>
      </c>
      <c r="P67" s="20" t="s">
        <v>481</v>
      </c>
      <c r="Q67" s="18" t="n">
        <v>351.53148239</v>
      </c>
      <c r="R67" s="20" t="n">
        <v>8.54384046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510.65163909</v>
      </c>
      <c r="F70" s="20" t="n">
        <v>3.77684992</v>
      </c>
      <c r="G70" s="18" t="n">
        <v>523.75613071</v>
      </c>
      <c r="H70" s="20" t="n">
        <v>3.37149762</v>
      </c>
      <c r="I70" s="18" t="s">
        <v>481</v>
      </c>
      <c r="J70" s="20" t="s">
        <v>481</v>
      </c>
      <c r="K70" s="18" t="s">
        <v>481</v>
      </c>
      <c r="L70" s="20" t="s">
        <v>481</v>
      </c>
      <c r="M70" s="18" t="s">
        <v>481</v>
      </c>
      <c r="N70" s="20" t="s">
        <v>481</v>
      </c>
      <c r="O70" s="18" t="s">
        <v>481</v>
      </c>
      <c r="P70" s="20" t="s">
        <v>481</v>
      </c>
      <c r="Q70" s="18" t="n">
        <v>473.08746822</v>
      </c>
      <c r="R70" s="20" t="n">
        <v>8.09199836</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909</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497.90849036</v>
      </c>
      <c r="F7" s="20" t="n">
        <v>2.05375841</v>
      </c>
      <c r="G7" s="18" t="n">
        <v>539.8358746599999</v>
      </c>
      <c r="H7" s="20" t="n">
        <v>3.01579914</v>
      </c>
      <c r="I7" s="18" t="s">
        <v>481</v>
      </c>
      <c r="J7" s="20" t="s">
        <v>481</v>
      </c>
      <c r="K7" s="18" t="s">
        <v>481</v>
      </c>
      <c r="L7" s="20" t="s">
        <v>481</v>
      </c>
      <c r="M7" s="18" t="s">
        <v>481</v>
      </c>
      <c r="N7" s="20" t="s">
        <v>481</v>
      </c>
      <c r="O7" s="18" t="s">
        <v>481</v>
      </c>
      <c r="P7" s="20" t="s">
        <v>481</v>
      </c>
      <c r="Q7" s="18" t="n">
        <v>460.1556982</v>
      </c>
      <c r="R7" s="20" t="n">
        <v>5.60894144</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541.29981391</v>
      </c>
      <c r="F9" s="20" t="n">
        <v>3.23763855</v>
      </c>
      <c r="G9" s="18" t="n">
        <v>582.79496203</v>
      </c>
      <c r="H9" s="20" t="n">
        <v>3.74344003</v>
      </c>
      <c r="I9" s="18" t="s">
        <v>481</v>
      </c>
      <c r="J9" s="20" t="s">
        <v>481</v>
      </c>
      <c r="K9" s="18" t="s">
        <v>481</v>
      </c>
      <c r="L9" s="20" t="s">
        <v>481</v>
      </c>
      <c r="M9" s="18" t="n">
        <v>363.74174124</v>
      </c>
      <c r="N9" s="20" t="n">
        <v>33.3778787</v>
      </c>
      <c r="O9" s="18" t="s">
        <v>481</v>
      </c>
      <c r="P9" s="20" t="s">
        <v>481</v>
      </c>
      <c r="Q9" s="18" t="n">
        <v>455.54531443</v>
      </c>
      <c r="R9" s="20" t="n">
        <v>13.67096542</v>
      </c>
    </row>
    <row r="10" spans="1:18">
      <c r="A10" s="15" t="s">
        <v>485</v>
      </c>
      <c r="B10" s="17" t="n">
        <v>13082</v>
      </c>
      <c r="C10" s="18">
        <f>(358.0/B10*100)</f>
        <v/>
      </c>
      <c r="D10" s="19" t="n">
        <v>12724</v>
      </c>
      <c r="E10" s="18" t="n">
        <v>530.00331962</v>
      </c>
      <c r="F10" s="20" t="n">
        <v>4.95644913</v>
      </c>
      <c r="G10" s="18" t="n">
        <v>569.4444099999999</v>
      </c>
      <c r="H10" s="20" t="n">
        <v>6.22680388</v>
      </c>
      <c r="I10" s="18" t="s">
        <v>481</v>
      </c>
      <c r="J10" s="20" t="s">
        <v>481</v>
      </c>
      <c r="K10" s="18" t="s">
        <v>481</v>
      </c>
      <c r="L10" s="20" t="s">
        <v>481</v>
      </c>
      <c r="M10" s="18" t="s">
        <v>481</v>
      </c>
      <c r="N10" s="20" t="s">
        <v>481</v>
      </c>
      <c r="O10" s="18" t="s">
        <v>481</v>
      </c>
      <c r="P10" s="20" t="s">
        <v>481</v>
      </c>
      <c r="Q10" s="18" t="n">
        <v>455.0851052</v>
      </c>
      <c r="R10" s="20" t="n">
        <v>13.36873779</v>
      </c>
    </row>
    <row r="11" spans="1:18">
      <c r="A11" s="15" t="s">
        <v>486</v>
      </c>
      <c r="B11" s="17" t="n">
        <v>7053</v>
      </c>
      <c r="C11" s="18">
        <f>(274.0/B11*100)</f>
        <v/>
      </c>
      <c r="D11" s="19" t="n">
        <v>6779</v>
      </c>
      <c r="E11" s="18" t="n">
        <v>432.85018934</v>
      </c>
      <c r="F11" s="20" t="n">
        <v>4.0219992</v>
      </c>
      <c r="G11" s="18" t="n">
        <v>451.69983601</v>
      </c>
      <c r="H11" s="20" t="n">
        <v>5.19441455</v>
      </c>
      <c r="I11" s="18" t="s">
        <v>481</v>
      </c>
      <c r="J11" s="20" t="s">
        <v>481</v>
      </c>
      <c r="K11" s="18" t="s">
        <v>481</v>
      </c>
      <c r="L11" s="20" t="s">
        <v>481</v>
      </c>
      <c r="M11" s="18" t="s">
        <v>481</v>
      </c>
      <c r="N11" s="20" t="s">
        <v>481</v>
      </c>
      <c r="O11" s="18" t="s">
        <v>481</v>
      </c>
      <c r="P11" s="20" t="s">
        <v>481</v>
      </c>
      <c r="Q11" s="18" t="n">
        <v>401.32011172</v>
      </c>
      <c r="R11" s="20" t="n">
        <v>8.04429414</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488.40791653</v>
      </c>
      <c r="F23" s="20" t="n">
        <v>2.75993519</v>
      </c>
      <c r="G23" s="18" t="n">
        <v>474.03600962</v>
      </c>
      <c r="H23" s="20" t="n">
        <v>5.75948885</v>
      </c>
      <c r="I23" s="18" t="s">
        <v>481</v>
      </c>
      <c r="J23" s="20" t="s">
        <v>481</v>
      </c>
      <c r="K23" s="18" t="s">
        <v>481</v>
      </c>
      <c r="L23" s="20" t="s">
        <v>481</v>
      </c>
      <c r="M23" s="18" t="s">
        <v>481</v>
      </c>
      <c r="N23" s="20" t="s">
        <v>481</v>
      </c>
      <c r="O23" s="18" t="s">
        <v>481</v>
      </c>
      <c r="P23" s="20" t="s">
        <v>481</v>
      </c>
      <c r="Q23" s="18" t="n">
        <v>432.65295041</v>
      </c>
      <c r="R23" s="20" t="n">
        <v>13.7934589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509.89657352</v>
      </c>
      <c r="F29" s="20" t="n">
        <v>3.21293778</v>
      </c>
      <c r="G29" s="18" t="n">
        <v>543.85686447</v>
      </c>
      <c r="H29" s="20" t="n">
        <v>4.99065147</v>
      </c>
      <c r="I29" s="18" t="s">
        <v>481</v>
      </c>
      <c r="J29" s="20" t="s">
        <v>481</v>
      </c>
      <c r="K29" s="18" t="s">
        <v>481</v>
      </c>
      <c r="L29" s="20" t="s">
        <v>481</v>
      </c>
      <c r="M29" s="18" t="n">
        <v>312.41250141</v>
      </c>
      <c r="N29" s="20" t="n">
        <v>62.61666854</v>
      </c>
      <c r="O29" s="18" t="s">
        <v>481</v>
      </c>
      <c r="P29" s="20" t="s">
        <v>481</v>
      </c>
      <c r="Q29" s="18" t="n">
        <v>402.06779875</v>
      </c>
      <c r="R29" s="20" t="n">
        <v>16.47220203</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483.32827774</v>
      </c>
      <c r="F32" s="20" t="n">
        <v>2.81655528</v>
      </c>
      <c r="G32" s="18" t="n">
        <v>511.25540335</v>
      </c>
      <c r="H32" s="20" t="n">
        <v>5.89464356</v>
      </c>
      <c r="I32" s="18" t="s">
        <v>481</v>
      </c>
      <c r="J32" s="20" t="s">
        <v>481</v>
      </c>
      <c r="K32" s="18" t="s">
        <v>481</v>
      </c>
      <c r="L32" s="20" t="s">
        <v>481</v>
      </c>
      <c r="M32" s="18" t="s">
        <v>481</v>
      </c>
      <c r="N32" s="20" t="s">
        <v>481</v>
      </c>
      <c r="O32" s="18" t="s">
        <v>481</v>
      </c>
      <c r="P32" s="20" t="s">
        <v>481</v>
      </c>
      <c r="Q32" s="18" t="n">
        <v>386.77999844</v>
      </c>
      <c r="R32" s="20" t="n">
        <v>14.91279268</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454.12091036</v>
      </c>
      <c r="F34" s="20" t="n">
        <v>4.05555955</v>
      </c>
      <c r="G34" s="18" t="n">
        <v>448.29339827</v>
      </c>
      <c r="H34" s="20" t="n">
        <v>6.83251998</v>
      </c>
      <c r="I34" s="18" t="s">
        <v>481</v>
      </c>
      <c r="J34" s="20" t="s">
        <v>481</v>
      </c>
      <c r="K34" s="18" t="s">
        <v>481</v>
      </c>
      <c r="L34" s="20" t="s">
        <v>481</v>
      </c>
      <c r="M34" s="18" t="n">
        <v>425.79595373</v>
      </c>
      <c r="N34" s="20" t="n">
        <v>68.66277131</v>
      </c>
      <c r="O34" s="18" t="s">
        <v>481</v>
      </c>
      <c r="P34" s="20" t="s">
        <v>481</v>
      </c>
      <c r="Q34" s="18" t="n">
        <v>349.8112122</v>
      </c>
      <c r="R34" s="20" t="n">
        <v>10.80564967</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465.12610939</v>
      </c>
      <c r="F36" s="20" t="n">
        <v>3.34861749</v>
      </c>
      <c r="G36" s="18" t="n">
        <v>497.25232217</v>
      </c>
      <c r="H36" s="20" t="n">
        <v>4.02366918</v>
      </c>
      <c r="I36" s="18" t="s">
        <v>481</v>
      </c>
      <c r="J36" s="20" t="s">
        <v>481</v>
      </c>
      <c r="K36" s="18" t="s">
        <v>481</v>
      </c>
      <c r="L36" s="20" t="s">
        <v>481</v>
      </c>
      <c r="M36" s="18" t="s">
        <v>481</v>
      </c>
      <c r="N36" s="20" t="s">
        <v>481</v>
      </c>
      <c r="O36" s="18" t="s">
        <v>481</v>
      </c>
      <c r="P36" s="20" t="s">
        <v>481</v>
      </c>
      <c r="Q36" s="18" t="n">
        <v>390.66420952</v>
      </c>
      <c r="R36" s="20" t="n">
        <v>10.02085317</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488.34530801</v>
      </c>
      <c r="F41" s="20" t="n">
        <v>3.44329703</v>
      </c>
      <c r="G41" s="18" t="n">
        <v>517.45670338</v>
      </c>
      <c r="H41" s="20" t="n">
        <v>5.93864067</v>
      </c>
      <c r="I41" s="18" t="s">
        <v>481</v>
      </c>
      <c r="J41" s="20" t="s">
        <v>481</v>
      </c>
      <c r="K41" s="18" t="s">
        <v>481</v>
      </c>
      <c r="L41" s="20" t="s">
        <v>481</v>
      </c>
      <c r="M41" s="18" t="n">
        <v>394.70031876</v>
      </c>
      <c r="N41" s="20" t="n">
        <v>62.09586627</v>
      </c>
      <c r="O41" s="18" t="s">
        <v>481</v>
      </c>
      <c r="P41" s="20" t="s">
        <v>481</v>
      </c>
      <c r="Q41" s="18" t="n">
        <v>389.65592989</v>
      </c>
      <c r="R41" s="20" t="n">
        <v>15.9056245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407.74110755</v>
      </c>
      <c r="F46" s="20" t="n">
        <v>4.89824126</v>
      </c>
      <c r="G46" s="18" t="n">
        <v>407.11087775</v>
      </c>
      <c r="H46" s="20" t="n">
        <v>6.47861232</v>
      </c>
      <c r="I46" s="18" t="s">
        <v>481</v>
      </c>
      <c r="J46" s="20" t="s">
        <v>481</v>
      </c>
      <c r="K46" s="18" t="s">
        <v>481</v>
      </c>
      <c r="L46" s="20" t="s">
        <v>481</v>
      </c>
      <c r="M46" s="18" t="s">
        <v>481</v>
      </c>
      <c r="N46" s="20" t="s">
        <v>481</v>
      </c>
      <c r="O46" s="18" t="s">
        <v>481</v>
      </c>
      <c r="P46" s="20" t="s">
        <v>481</v>
      </c>
      <c r="Q46" s="18" t="n">
        <v>374.83705012</v>
      </c>
      <c r="R46" s="20" t="n">
        <v>4.31959833</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553.24125914</v>
      </c>
      <c r="F48" s="20" t="n">
        <v>6.94466553</v>
      </c>
      <c r="G48" s="18" t="n">
        <v>587.64863094</v>
      </c>
      <c r="H48" s="20" t="n">
        <v>5.68979552</v>
      </c>
      <c r="I48" s="18" t="s">
        <v>481</v>
      </c>
      <c r="J48" s="20" t="s">
        <v>481</v>
      </c>
      <c r="K48" s="18" t="s">
        <v>481</v>
      </c>
      <c r="L48" s="20" t="s">
        <v>481</v>
      </c>
      <c r="M48" s="18" t="s">
        <v>481</v>
      </c>
      <c r="N48" s="20" t="s">
        <v>481</v>
      </c>
      <c r="O48" s="18" t="s">
        <v>481</v>
      </c>
      <c r="P48" s="20" t="s">
        <v>481</v>
      </c>
      <c r="Q48" s="18" t="n">
        <v>513.98966341</v>
      </c>
      <c r="R48" s="20" t="n">
        <v>25.79104937</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454.47849599</v>
      </c>
      <c r="F61" s="20" t="n">
        <v>2.98956944</v>
      </c>
      <c r="G61" s="18" t="n">
        <v>453.72080751</v>
      </c>
      <c r="H61" s="20" t="n">
        <v>5.61846893</v>
      </c>
      <c r="I61" s="18" t="s">
        <v>481</v>
      </c>
      <c r="J61" s="20" t="s">
        <v>481</v>
      </c>
      <c r="K61" s="18" t="s">
        <v>481</v>
      </c>
      <c r="L61" s="20" t="s">
        <v>481</v>
      </c>
      <c r="M61" s="18" t="s">
        <v>481</v>
      </c>
      <c r="N61" s="20" t="s">
        <v>481</v>
      </c>
      <c r="O61" s="18" t="s">
        <v>481</v>
      </c>
      <c r="P61" s="20" t="s">
        <v>481</v>
      </c>
      <c r="Q61" s="18" t="n">
        <v>348.64235014</v>
      </c>
      <c r="R61" s="20" t="n">
        <v>12.26791397</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419.4698449</v>
      </c>
      <c r="F67" s="20" t="n">
        <v>3.87835618</v>
      </c>
      <c r="G67" s="18" t="n">
        <v>435.42970019</v>
      </c>
      <c r="H67" s="20" t="n">
        <v>4.04857086</v>
      </c>
      <c r="I67" s="18" t="s">
        <v>481</v>
      </c>
      <c r="J67" s="20" t="s">
        <v>481</v>
      </c>
      <c r="K67" s="18" t="s">
        <v>481</v>
      </c>
      <c r="L67" s="20" t="s">
        <v>481</v>
      </c>
      <c r="M67" s="18" t="s">
        <v>481</v>
      </c>
      <c r="N67" s="20" t="s">
        <v>481</v>
      </c>
      <c r="O67" s="18" t="s">
        <v>481</v>
      </c>
      <c r="P67" s="20" t="s">
        <v>481</v>
      </c>
      <c r="Q67" s="18" t="n">
        <v>356.96629201</v>
      </c>
      <c r="R67" s="20" t="n">
        <v>8.538574860000001</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514.1156656000001</v>
      </c>
      <c r="F70" s="20" t="n">
        <v>3.02399848</v>
      </c>
      <c r="G70" s="18" t="n">
        <v>532.97360283</v>
      </c>
      <c r="H70" s="20" t="n">
        <v>6.67113603</v>
      </c>
      <c r="I70" s="18" t="s">
        <v>481</v>
      </c>
      <c r="J70" s="20" t="s">
        <v>481</v>
      </c>
      <c r="K70" s="18" t="s">
        <v>481</v>
      </c>
      <c r="L70" s="20" t="s">
        <v>481</v>
      </c>
      <c r="M70" s="18" t="s">
        <v>481</v>
      </c>
      <c r="N70" s="20" t="s">
        <v>481</v>
      </c>
      <c r="O70" s="18" t="s">
        <v>481</v>
      </c>
      <c r="P70" s="20" t="s">
        <v>481</v>
      </c>
      <c r="Q70" s="18" t="n">
        <v>465.71983653</v>
      </c>
      <c r="R70" s="20" t="n">
        <v>9.373768439999999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910</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512.12314649</v>
      </c>
      <c r="F7" s="20" t="n">
        <v>1.94715964</v>
      </c>
      <c r="G7" s="18" t="n">
        <v>454.97822649</v>
      </c>
      <c r="H7" s="20" t="n">
        <v>7.30179484</v>
      </c>
      <c r="I7" s="18" t="s">
        <v>481</v>
      </c>
      <c r="J7" s="20" t="s">
        <v>481</v>
      </c>
      <c r="K7" s="18" t="s">
        <v>481</v>
      </c>
      <c r="L7" s="20" t="s">
        <v>481</v>
      </c>
      <c r="M7" s="18" t="s">
        <v>481</v>
      </c>
      <c r="N7" s="20" t="s">
        <v>481</v>
      </c>
      <c r="O7" s="18" t="s">
        <v>481</v>
      </c>
      <c r="P7" s="20" t="s">
        <v>481</v>
      </c>
      <c r="Q7" s="18" t="n">
        <v>457.77614515</v>
      </c>
      <c r="R7" s="20" t="n">
        <v>5.78289432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553.72590607</v>
      </c>
      <c r="F9" s="20" t="n">
        <v>2.88847287</v>
      </c>
      <c r="G9" s="18" t="n">
        <v>519.5075477</v>
      </c>
      <c r="H9" s="20" t="n">
        <v>8.692472889999999</v>
      </c>
      <c r="I9" s="18" t="s">
        <v>481</v>
      </c>
      <c r="J9" s="20" t="s">
        <v>481</v>
      </c>
      <c r="K9" s="18" t="s">
        <v>481</v>
      </c>
      <c r="L9" s="20" t="s">
        <v>481</v>
      </c>
      <c r="M9" s="18" t="n">
        <v>363.74174124</v>
      </c>
      <c r="N9" s="20" t="n">
        <v>33.3778787</v>
      </c>
      <c r="O9" s="18" t="s">
        <v>481</v>
      </c>
      <c r="P9" s="20" t="s">
        <v>481</v>
      </c>
      <c r="Q9" s="18" t="n">
        <v>445.79316665</v>
      </c>
      <c r="R9" s="20" t="n">
        <v>13.62047397</v>
      </c>
    </row>
    <row r="10" spans="1:18">
      <c r="A10" s="15" t="s">
        <v>485</v>
      </c>
      <c r="B10" s="17" t="n">
        <v>13082</v>
      </c>
      <c r="C10" s="18">
        <f>(358.0/B10*100)</f>
        <v/>
      </c>
      <c r="D10" s="19" t="n">
        <v>12724</v>
      </c>
      <c r="E10" s="18" t="n">
        <v>541.10209006</v>
      </c>
      <c r="F10" s="20" t="n">
        <v>4.4938865</v>
      </c>
      <c r="G10" s="18" t="n">
        <v>494.61683244</v>
      </c>
      <c r="H10" s="20" t="n">
        <v>12.53598087</v>
      </c>
      <c r="I10" s="18" t="s">
        <v>481</v>
      </c>
      <c r="J10" s="20" t="s">
        <v>481</v>
      </c>
      <c r="K10" s="18" t="s">
        <v>481</v>
      </c>
      <c r="L10" s="20" t="s">
        <v>481</v>
      </c>
      <c r="M10" s="18" t="s">
        <v>481</v>
      </c>
      <c r="N10" s="20" t="s">
        <v>481</v>
      </c>
      <c r="O10" s="18" t="s">
        <v>481</v>
      </c>
      <c r="P10" s="20" t="s">
        <v>481</v>
      </c>
      <c r="Q10" s="18" t="n">
        <v>451.90763865</v>
      </c>
      <c r="R10" s="20" t="n">
        <v>13.93470071</v>
      </c>
    </row>
    <row r="11" spans="1:18">
      <c r="A11" s="15" t="s">
        <v>486</v>
      </c>
      <c r="B11" s="17" t="n">
        <v>7053</v>
      </c>
      <c r="C11" s="18">
        <f>(274.0/B11*100)</f>
        <v/>
      </c>
      <c r="D11" s="19" t="n">
        <v>6779</v>
      </c>
      <c r="E11" s="18" t="n">
        <v>441.5656308</v>
      </c>
      <c r="F11" s="20" t="n">
        <v>3.92733814</v>
      </c>
      <c r="G11" s="18" t="n">
        <v>415.29644105</v>
      </c>
      <c r="H11" s="20" t="n">
        <v>5.86512406</v>
      </c>
      <c r="I11" s="18" t="s">
        <v>481</v>
      </c>
      <c r="J11" s="20" t="s">
        <v>481</v>
      </c>
      <c r="K11" s="18" t="s">
        <v>481</v>
      </c>
      <c r="L11" s="20" t="s">
        <v>481</v>
      </c>
      <c r="M11" s="18" t="s">
        <v>481</v>
      </c>
      <c r="N11" s="20" t="s">
        <v>481</v>
      </c>
      <c r="O11" s="18" t="s">
        <v>481</v>
      </c>
      <c r="P11" s="20" t="s">
        <v>481</v>
      </c>
      <c r="Q11" s="18" t="n">
        <v>401.63485171</v>
      </c>
      <c r="R11" s="20" t="n">
        <v>7.90275583</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489.24119432</v>
      </c>
      <c r="F23" s="20" t="n">
        <v>2.67928911</v>
      </c>
      <c r="G23" s="18" t="n">
        <v>451.79832749</v>
      </c>
      <c r="H23" s="20" t="n">
        <v>7.67429061</v>
      </c>
      <c r="I23" s="18" t="s">
        <v>481</v>
      </c>
      <c r="J23" s="20" t="s">
        <v>481</v>
      </c>
      <c r="K23" s="18" t="s">
        <v>481</v>
      </c>
      <c r="L23" s="20" t="s">
        <v>481</v>
      </c>
      <c r="M23" s="18" t="s">
        <v>481</v>
      </c>
      <c r="N23" s="20" t="s">
        <v>481</v>
      </c>
      <c r="O23" s="18" t="s">
        <v>481</v>
      </c>
      <c r="P23" s="20" t="s">
        <v>481</v>
      </c>
      <c r="Q23" s="18" t="n">
        <v>435.88608813</v>
      </c>
      <c r="R23" s="20" t="n">
        <v>12.86253271</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519.15999231</v>
      </c>
      <c r="F29" s="20" t="n">
        <v>3.01404648</v>
      </c>
      <c r="G29" s="18" t="n">
        <v>459.13342227</v>
      </c>
      <c r="H29" s="20" t="n">
        <v>11.23003533</v>
      </c>
      <c r="I29" s="18" t="s">
        <v>481</v>
      </c>
      <c r="J29" s="20" t="s">
        <v>481</v>
      </c>
      <c r="K29" s="18" t="s">
        <v>481</v>
      </c>
      <c r="L29" s="20" t="s">
        <v>481</v>
      </c>
      <c r="M29" s="18" t="n">
        <v>312.41250141</v>
      </c>
      <c r="N29" s="20" t="n">
        <v>62.61666854</v>
      </c>
      <c r="O29" s="18" t="s">
        <v>481</v>
      </c>
      <c r="P29" s="20" t="s">
        <v>481</v>
      </c>
      <c r="Q29" s="18" t="n">
        <v>386.65409324</v>
      </c>
      <c r="R29" s="20" t="n">
        <v>18.3796533</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491.0955082</v>
      </c>
      <c r="F32" s="20" t="n">
        <v>2.99599462</v>
      </c>
      <c r="G32" s="18" t="n">
        <v>457.2671324</v>
      </c>
      <c r="H32" s="20" t="n">
        <v>6.28189159</v>
      </c>
      <c r="I32" s="18" t="s">
        <v>481</v>
      </c>
      <c r="J32" s="20" t="s">
        <v>481</v>
      </c>
      <c r="K32" s="18" t="s">
        <v>481</v>
      </c>
      <c r="L32" s="20" t="s">
        <v>481</v>
      </c>
      <c r="M32" s="18" t="s">
        <v>481</v>
      </c>
      <c r="N32" s="20" t="s">
        <v>481</v>
      </c>
      <c r="O32" s="18" t="s">
        <v>481</v>
      </c>
      <c r="P32" s="20" t="s">
        <v>481</v>
      </c>
      <c r="Q32" s="18" t="n">
        <v>383.19526131</v>
      </c>
      <c r="R32" s="20" t="n">
        <v>13.70801308</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459.6349045</v>
      </c>
      <c r="F34" s="20" t="n">
        <v>4.00042661</v>
      </c>
      <c r="G34" s="18" t="n">
        <v>403.50591327</v>
      </c>
      <c r="H34" s="20" t="n">
        <v>7.11694874</v>
      </c>
      <c r="I34" s="18" t="s">
        <v>481</v>
      </c>
      <c r="J34" s="20" t="s">
        <v>481</v>
      </c>
      <c r="K34" s="18" t="s">
        <v>481</v>
      </c>
      <c r="L34" s="20" t="s">
        <v>481</v>
      </c>
      <c r="M34" s="18" t="n">
        <v>425.79595373</v>
      </c>
      <c r="N34" s="20" t="n">
        <v>68.66277131</v>
      </c>
      <c r="O34" s="18" t="s">
        <v>481</v>
      </c>
      <c r="P34" s="20" t="s">
        <v>481</v>
      </c>
      <c r="Q34" s="18" t="n">
        <v>353.68680911</v>
      </c>
      <c r="R34" s="20" t="n">
        <v>10.67970974</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475.42344554</v>
      </c>
      <c r="F36" s="20" t="n">
        <v>3.14531026</v>
      </c>
      <c r="G36" s="18" t="n">
        <v>452.72284984</v>
      </c>
      <c r="H36" s="20" t="n">
        <v>6.36599994</v>
      </c>
      <c r="I36" s="18" t="s">
        <v>481</v>
      </c>
      <c r="J36" s="20" t="s">
        <v>481</v>
      </c>
      <c r="K36" s="18" t="s">
        <v>481</v>
      </c>
      <c r="L36" s="20" t="s">
        <v>481</v>
      </c>
      <c r="M36" s="18" t="s">
        <v>481</v>
      </c>
      <c r="N36" s="20" t="s">
        <v>481</v>
      </c>
      <c r="O36" s="18" t="s">
        <v>481</v>
      </c>
      <c r="P36" s="20" t="s">
        <v>481</v>
      </c>
      <c r="Q36" s="18" t="n">
        <v>386.85554044</v>
      </c>
      <c r="R36" s="20" t="n">
        <v>11.70957886</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496.20733752</v>
      </c>
      <c r="F41" s="20" t="n">
        <v>3.48041255</v>
      </c>
      <c r="G41" s="18" t="n">
        <v>445.93238292</v>
      </c>
      <c r="H41" s="20" t="n">
        <v>9.296863719999999</v>
      </c>
      <c r="I41" s="18" t="s">
        <v>481</v>
      </c>
      <c r="J41" s="20" t="s">
        <v>481</v>
      </c>
      <c r="K41" s="18" t="s">
        <v>481</v>
      </c>
      <c r="L41" s="20" t="s">
        <v>481</v>
      </c>
      <c r="M41" s="18" t="n">
        <v>394.70031876</v>
      </c>
      <c r="N41" s="20" t="n">
        <v>62.09586627</v>
      </c>
      <c r="O41" s="18" t="s">
        <v>481</v>
      </c>
      <c r="P41" s="20" t="s">
        <v>481</v>
      </c>
      <c r="Q41" s="18" t="n">
        <v>390.55347384</v>
      </c>
      <c r="R41" s="20" t="n">
        <v>16.18204098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410.3355738</v>
      </c>
      <c r="F46" s="20" t="n">
        <v>4.86314926</v>
      </c>
      <c r="G46" s="18" t="n">
        <v>385.44537255</v>
      </c>
      <c r="H46" s="20" t="n">
        <v>7.77942712</v>
      </c>
      <c r="I46" s="18" t="s">
        <v>481</v>
      </c>
      <c r="J46" s="20" t="s">
        <v>481</v>
      </c>
      <c r="K46" s="18" t="s">
        <v>481</v>
      </c>
      <c r="L46" s="20" t="s">
        <v>481</v>
      </c>
      <c r="M46" s="18" t="s">
        <v>481</v>
      </c>
      <c r="N46" s="20" t="s">
        <v>481</v>
      </c>
      <c r="O46" s="18" t="s">
        <v>481</v>
      </c>
      <c r="P46" s="20" t="s">
        <v>481</v>
      </c>
      <c r="Q46" s="18" t="n">
        <v>374.831748</v>
      </c>
      <c r="R46" s="20" t="n">
        <v>4.32174927</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560.94428177</v>
      </c>
      <c r="F48" s="20" t="n">
        <v>5.97645052</v>
      </c>
      <c r="G48" s="18" t="n">
        <v>586.19239609</v>
      </c>
      <c r="H48" s="20" t="n">
        <v>7.93185096</v>
      </c>
      <c r="I48" s="18" t="s">
        <v>481</v>
      </c>
      <c r="J48" s="20" t="s">
        <v>481</v>
      </c>
      <c r="K48" s="18" t="s">
        <v>481</v>
      </c>
      <c r="L48" s="20" t="s">
        <v>481</v>
      </c>
      <c r="M48" s="18" t="s">
        <v>481</v>
      </c>
      <c r="N48" s="20" t="s">
        <v>481</v>
      </c>
      <c r="O48" s="18" t="s">
        <v>481</v>
      </c>
      <c r="P48" s="20" t="s">
        <v>481</v>
      </c>
      <c r="Q48" s="18" t="n">
        <v>499.11931026</v>
      </c>
      <c r="R48" s="20" t="n">
        <v>28.13429034</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458.3549154</v>
      </c>
      <c r="F61" s="20" t="n">
        <v>2.90487219</v>
      </c>
      <c r="G61" s="18" t="n">
        <v>404.69508992</v>
      </c>
      <c r="H61" s="20" t="n">
        <v>7.21618106</v>
      </c>
      <c r="I61" s="18" t="s">
        <v>481</v>
      </c>
      <c r="J61" s="20" t="s">
        <v>481</v>
      </c>
      <c r="K61" s="18" t="s">
        <v>481</v>
      </c>
      <c r="L61" s="20" t="s">
        <v>481</v>
      </c>
      <c r="M61" s="18" t="s">
        <v>481</v>
      </c>
      <c r="N61" s="20" t="s">
        <v>481</v>
      </c>
      <c r="O61" s="18" t="s">
        <v>481</v>
      </c>
      <c r="P61" s="20" t="s">
        <v>481</v>
      </c>
      <c r="Q61" s="18" t="n">
        <v>355.33537618</v>
      </c>
      <c r="R61" s="20" t="n">
        <v>11.70998669</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424.34749903</v>
      </c>
      <c r="F67" s="20" t="n">
        <v>3.69868977</v>
      </c>
      <c r="G67" s="18" t="n">
        <v>431.94270357</v>
      </c>
      <c r="H67" s="20" t="n">
        <v>4.68162794</v>
      </c>
      <c r="I67" s="18" t="s">
        <v>481</v>
      </c>
      <c r="J67" s="20" t="s">
        <v>481</v>
      </c>
      <c r="K67" s="18" t="s">
        <v>481</v>
      </c>
      <c r="L67" s="20" t="s">
        <v>481</v>
      </c>
      <c r="M67" s="18" t="s">
        <v>481</v>
      </c>
      <c r="N67" s="20" t="s">
        <v>481</v>
      </c>
      <c r="O67" s="18" t="s">
        <v>481</v>
      </c>
      <c r="P67" s="20" t="s">
        <v>481</v>
      </c>
      <c r="Q67" s="18" t="n">
        <v>350.97140752</v>
      </c>
      <c r="R67" s="20" t="n">
        <v>9.559103479999999</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517.8510088100001</v>
      </c>
      <c r="F70" s="20" t="n">
        <v>3.12375055</v>
      </c>
      <c r="G70" s="18" t="n">
        <v>503.21884089</v>
      </c>
      <c r="H70" s="20" t="n">
        <v>6.38995201</v>
      </c>
      <c r="I70" s="18" t="s">
        <v>481</v>
      </c>
      <c r="J70" s="20" t="s">
        <v>481</v>
      </c>
      <c r="K70" s="18" t="s">
        <v>481</v>
      </c>
      <c r="L70" s="20" t="s">
        <v>481</v>
      </c>
      <c r="M70" s="18" t="s">
        <v>481</v>
      </c>
      <c r="N70" s="20" t="s">
        <v>481</v>
      </c>
      <c r="O70" s="18" t="s">
        <v>481</v>
      </c>
      <c r="P70" s="20" t="s">
        <v>481</v>
      </c>
      <c r="Q70" s="18" t="n">
        <v>467.44622155</v>
      </c>
      <c r="R70" s="20" t="n">
        <v>8.333898230000001</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911</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503.20646203</v>
      </c>
      <c r="F7" s="20" t="n">
        <v>2.07843413</v>
      </c>
      <c r="G7" s="18" t="n">
        <v>523.8294217599999</v>
      </c>
      <c r="H7" s="20" t="n">
        <v>2.86184681</v>
      </c>
      <c r="I7" s="18" t="s">
        <v>481</v>
      </c>
      <c r="J7" s="20" t="s">
        <v>481</v>
      </c>
      <c r="K7" s="18" t="s">
        <v>481</v>
      </c>
      <c r="L7" s="20" t="s">
        <v>481</v>
      </c>
      <c r="M7" s="18" t="s">
        <v>481</v>
      </c>
      <c r="N7" s="20" t="s">
        <v>481</v>
      </c>
      <c r="O7" s="18" t="s">
        <v>481</v>
      </c>
      <c r="P7" s="20" t="s">
        <v>481</v>
      </c>
      <c r="Q7" s="18" t="n">
        <v>461.04994305</v>
      </c>
      <c r="R7" s="20" t="n">
        <v>5.54316853</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544.33107998</v>
      </c>
      <c r="F9" s="20" t="n">
        <v>3.22214332</v>
      </c>
      <c r="G9" s="18" t="n">
        <v>567.89910593</v>
      </c>
      <c r="H9" s="20" t="n">
        <v>3.8039862</v>
      </c>
      <c r="I9" s="18" t="s">
        <v>481</v>
      </c>
      <c r="J9" s="20" t="s">
        <v>481</v>
      </c>
      <c r="K9" s="18" t="s">
        <v>481</v>
      </c>
      <c r="L9" s="20" t="s">
        <v>481</v>
      </c>
      <c r="M9" s="18" t="n">
        <v>363.74174124</v>
      </c>
      <c r="N9" s="20" t="n">
        <v>33.3778787</v>
      </c>
      <c r="O9" s="18" t="s">
        <v>481</v>
      </c>
      <c r="P9" s="20" t="s">
        <v>481</v>
      </c>
      <c r="Q9" s="18" t="n">
        <v>457.53916117</v>
      </c>
      <c r="R9" s="20" t="n">
        <v>12.63716477</v>
      </c>
    </row>
    <row r="10" spans="1:18">
      <c r="A10" s="15" t="s">
        <v>485</v>
      </c>
      <c r="B10" s="17" t="n">
        <v>13082</v>
      </c>
      <c r="C10" s="18">
        <f>(358.0/B10*100)</f>
        <v/>
      </c>
      <c r="D10" s="19" t="n">
        <v>12724</v>
      </c>
      <c r="E10" s="18" t="n">
        <v>533.39778927</v>
      </c>
      <c r="F10" s="20" t="n">
        <v>4.5000299</v>
      </c>
      <c r="G10" s="18" t="n">
        <v>552.02619728</v>
      </c>
      <c r="H10" s="20" t="n">
        <v>6.07138671</v>
      </c>
      <c r="I10" s="18" t="s">
        <v>481</v>
      </c>
      <c r="J10" s="20" t="s">
        <v>481</v>
      </c>
      <c r="K10" s="18" t="s">
        <v>481</v>
      </c>
      <c r="L10" s="20" t="s">
        <v>481</v>
      </c>
      <c r="M10" s="18" t="s">
        <v>481</v>
      </c>
      <c r="N10" s="20" t="s">
        <v>481</v>
      </c>
      <c r="O10" s="18" t="s">
        <v>481</v>
      </c>
      <c r="P10" s="20" t="s">
        <v>481</v>
      </c>
      <c r="Q10" s="18" t="n">
        <v>456.52187005</v>
      </c>
      <c r="R10" s="20" t="n">
        <v>13.39588964</v>
      </c>
    </row>
    <row r="11" spans="1:18">
      <c r="A11" s="15" t="s">
        <v>486</v>
      </c>
      <c r="B11" s="17" t="n">
        <v>7053</v>
      </c>
      <c r="C11" s="18">
        <f>(274.0/B11*100)</f>
        <v/>
      </c>
      <c r="D11" s="19" t="n">
        <v>6779</v>
      </c>
      <c r="E11" s="18" t="n">
        <v>429.48517083</v>
      </c>
      <c r="F11" s="20" t="n">
        <v>4.28167835</v>
      </c>
      <c r="G11" s="18" t="n">
        <v>452.31013834</v>
      </c>
      <c r="H11" s="20" t="n">
        <v>4.32001078</v>
      </c>
      <c r="I11" s="18" t="s">
        <v>481</v>
      </c>
      <c r="J11" s="20" t="s">
        <v>481</v>
      </c>
      <c r="K11" s="18" t="s">
        <v>481</v>
      </c>
      <c r="L11" s="20" t="s">
        <v>481</v>
      </c>
      <c r="M11" s="18" t="s">
        <v>481</v>
      </c>
      <c r="N11" s="20" t="s">
        <v>481</v>
      </c>
      <c r="O11" s="18" t="s">
        <v>481</v>
      </c>
      <c r="P11" s="20" t="s">
        <v>481</v>
      </c>
      <c r="Q11" s="18" t="n">
        <v>399.60210326</v>
      </c>
      <c r="R11" s="20" t="n">
        <v>7.67764409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485.17598159</v>
      </c>
      <c r="F23" s="20" t="n">
        <v>2.92921347</v>
      </c>
      <c r="G23" s="18" t="n">
        <v>490.91994285</v>
      </c>
      <c r="H23" s="20" t="n">
        <v>3.86607346</v>
      </c>
      <c r="I23" s="18" t="s">
        <v>481</v>
      </c>
      <c r="J23" s="20" t="s">
        <v>481</v>
      </c>
      <c r="K23" s="18" t="s">
        <v>481</v>
      </c>
      <c r="L23" s="20" t="s">
        <v>481</v>
      </c>
      <c r="M23" s="18" t="s">
        <v>481</v>
      </c>
      <c r="N23" s="20" t="s">
        <v>481</v>
      </c>
      <c r="O23" s="18" t="s">
        <v>481</v>
      </c>
      <c r="P23" s="20" t="s">
        <v>481</v>
      </c>
      <c r="Q23" s="18" t="n">
        <v>436.38707979</v>
      </c>
      <c r="R23" s="20" t="n">
        <v>12.28921115</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512.63676086</v>
      </c>
      <c r="F29" s="20" t="n">
        <v>3.50775992</v>
      </c>
      <c r="G29" s="18" t="n">
        <v>525.4005701</v>
      </c>
      <c r="H29" s="20" t="n">
        <v>4.01081869</v>
      </c>
      <c r="I29" s="18" t="s">
        <v>481</v>
      </c>
      <c r="J29" s="20" t="s">
        <v>481</v>
      </c>
      <c r="K29" s="18" t="s">
        <v>481</v>
      </c>
      <c r="L29" s="20" t="s">
        <v>481</v>
      </c>
      <c r="M29" s="18" t="n">
        <v>312.41250141</v>
      </c>
      <c r="N29" s="20" t="n">
        <v>62.61666854</v>
      </c>
      <c r="O29" s="18" t="s">
        <v>481</v>
      </c>
      <c r="P29" s="20" t="s">
        <v>481</v>
      </c>
      <c r="Q29" s="18" t="n">
        <v>416.89087206</v>
      </c>
      <c r="R29" s="20" t="n">
        <v>15.22976445</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487.41413545</v>
      </c>
      <c r="F32" s="20" t="n">
        <v>2.99589234</v>
      </c>
      <c r="G32" s="18" t="n">
        <v>490.22280782</v>
      </c>
      <c r="H32" s="20" t="n">
        <v>4.17724251</v>
      </c>
      <c r="I32" s="18" t="s">
        <v>481</v>
      </c>
      <c r="J32" s="20" t="s">
        <v>481</v>
      </c>
      <c r="K32" s="18" t="s">
        <v>481</v>
      </c>
      <c r="L32" s="20" t="s">
        <v>481</v>
      </c>
      <c r="M32" s="18" t="s">
        <v>481</v>
      </c>
      <c r="N32" s="20" t="s">
        <v>481</v>
      </c>
      <c r="O32" s="18" t="s">
        <v>481</v>
      </c>
      <c r="P32" s="20" t="s">
        <v>481</v>
      </c>
      <c r="Q32" s="18" t="n">
        <v>389.80657304</v>
      </c>
      <c r="R32" s="20" t="n">
        <v>12.74087311</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455.93528304</v>
      </c>
      <c r="F34" s="20" t="n">
        <v>4.32184342</v>
      </c>
      <c r="G34" s="18" t="n">
        <v>447.4861116</v>
      </c>
      <c r="H34" s="20" t="n">
        <v>5.621394</v>
      </c>
      <c r="I34" s="18" t="s">
        <v>481</v>
      </c>
      <c r="J34" s="20" t="s">
        <v>481</v>
      </c>
      <c r="K34" s="18" t="s">
        <v>481</v>
      </c>
      <c r="L34" s="20" t="s">
        <v>481</v>
      </c>
      <c r="M34" s="18" t="n">
        <v>425.79595373</v>
      </c>
      <c r="N34" s="20" t="n">
        <v>68.66277131</v>
      </c>
      <c r="O34" s="18" t="s">
        <v>481</v>
      </c>
      <c r="P34" s="20" t="s">
        <v>481</v>
      </c>
      <c r="Q34" s="18" t="n">
        <v>353.74204785</v>
      </c>
      <c r="R34" s="20" t="n">
        <v>10.69997828</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472.09850408</v>
      </c>
      <c r="F36" s="20" t="n">
        <v>3.50118213</v>
      </c>
      <c r="G36" s="18" t="n">
        <v>478.75221364</v>
      </c>
      <c r="H36" s="20" t="n">
        <v>3.74374621</v>
      </c>
      <c r="I36" s="18" t="s">
        <v>481</v>
      </c>
      <c r="J36" s="20" t="s">
        <v>481</v>
      </c>
      <c r="K36" s="18" t="s">
        <v>481</v>
      </c>
      <c r="L36" s="20" t="s">
        <v>481</v>
      </c>
      <c r="M36" s="18" t="s">
        <v>481</v>
      </c>
      <c r="N36" s="20" t="s">
        <v>481</v>
      </c>
      <c r="O36" s="18" t="s">
        <v>481</v>
      </c>
      <c r="P36" s="20" t="s">
        <v>481</v>
      </c>
      <c r="Q36" s="18" t="n">
        <v>387.43085263</v>
      </c>
      <c r="R36" s="20" t="n">
        <v>9.995786430000001</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490.80343844</v>
      </c>
      <c r="F41" s="20" t="n">
        <v>3.56894969</v>
      </c>
      <c r="G41" s="18" t="n">
        <v>501.16371252</v>
      </c>
      <c r="H41" s="20" t="n">
        <v>4.60067836</v>
      </c>
      <c r="I41" s="18" t="s">
        <v>481</v>
      </c>
      <c r="J41" s="20" t="s">
        <v>481</v>
      </c>
      <c r="K41" s="18" t="s">
        <v>481</v>
      </c>
      <c r="L41" s="20" t="s">
        <v>481</v>
      </c>
      <c r="M41" s="18" t="n">
        <v>394.70031876</v>
      </c>
      <c r="N41" s="20" t="n">
        <v>62.09586627</v>
      </c>
      <c r="O41" s="18" t="s">
        <v>481</v>
      </c>
      <c r="P41" s="20" t="s">
        <v>481</v>
      </c>
      <c r="Q41" s="18" t="n">
        <v>393.38144176</v>
      </c>
      <c r="R41" s="20" t="n">
        <v>14.55860045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401.14754719</v>
      </c>
      <c r="F46" s="20" t="n">
        <v>4.88039029</v>
      </c>
      <c r="G46" s="18" t="n">
        <v>424.36946948</v>
      </c>
      <c r="H46" s="20" t="n">
        <v>6.59100436</v>
      </c>
      <c r="I46" s="18" t="s">
        <v>481</v>
      </c>
      <c r="J46" s="20" t="s">
        <v>481</v>
      </c>
      <c r="K46" s="18" t="s">
        <v>481</v>
      </c>
      <c r="L46" s="20" t="s">
        <v>481</v>
      </c>
      <c r="M46" s="18" t="s">
        <v>481</v>
      </c>
      <c r="N46" s="20" t="s">
        <v>481</v>
      </c>
      <c r="O46" s="18" t="s">
        <v>481</v>
      </c>
      <c r="P46" s="20" t="s">
        <v>481</v>
      </c>
      <c r="Q46" s="18" t="n">
        <v>375.89802606</v>
      </c>
      <c r="R46" s="20" t="n">
        <v>4.31984645</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540.11629624</v>
      </c>
      <c r="F48" s="20" t="n">
        <v>5.90660254</v>
      </c>
      <c r="G48" s="18" t="n">
        <v>611.1338441300001</v>
      </c>
      <c r="H48" s="20" t="n">
        <v>6.69282429</v>
      </c>
      <c r="I48" s="18" t="s">
        <v>481</v>
      </c>
      <c r="J48" s="20" t="s">
        <v>481</v>
      </c>
      <c r="K48" s="18" t="s">
        <v>481</v>
      </c>
      <c r="L48" s="20" t="s">
        <v>481</v>
      </c>
      <c r="M48" s="18" t="s">
        <v>481</v>
      </c>
      <c r="N48" s="20" t="s">
        <v>481</v>
      </c>
      <c r="O48" s="18" t="s">
        <v>481</v>
      </c>
      <c r="P48" s="20" t="s">
        <v>481</v>
      </c>
      <c r="Q48" s="18" t="n">
        <v>514.49701892</v>
      </c>
      <c r="R48" s="20" t="n">
        <v>23.16535822</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455.52871076</v>
      </c>
      <c r="F61" s="20" t="n">
        <v>2.98805652</v>
      </c>
      <c r="G61" s="18" t="n">
        <v>453.2556588</v>
      </c>
      <c r="H61" s="20" t="n">
        <v>4.90320403</v>
      </c>
      <c r="I61" s="18" t="s">
        <v>481</v>
      </c>
      <c r="J61" s="20" t="s">
        <v>481</v>
      </c>
      <c r="K61" s="18" t="s">
        <v>481</v>
      </c>
      <c r="L61" s="20" t="s">
        <v>481</v>
      </c>
      <c r="M61" s="18" t="s">
        <v>481</v>
      </c>
      <c r="N61" s="20" t="s">
        <v>481</v>
      </c>
      <c r="O61" s="18" t="s">
        <v>481</v>
      </c>
      <c r="P61" s="20" t="s">
        <v>481</v>
      </c>
      <c r="Q61" s="18" t="n">
        <v>342.61667803</v>
      </c>
      <c r="R61" s="20" t="n">
        <v>11.14609032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423.01947545</v>
      </c>
      <c r="F67" s="20" t="n">
        <v>3.50294262</v>
      </c>
      <c r="G67" s="18" t="n">
        <v>438.35067946</v>
      </c>
      <c r="H67" s="20" t="n">
        <v>6.14271296</v>
      </c>
      <c r="I67" s="18" t="s">
        <v>481</v>
      </c>
      <c r="J67" s="20" t="s">
        <v>481</v>
      </c>
      <c r="K67" s="18" t="s">
        <v>481</v>
      </c>
      <c r="L67" s="20" t="s">
        <v>481</v>
      </c>
      <c r="M67" s="18" t="s">
        <v>481</v>
      </c>
      <c r="N67" s="20" t="s">
        <v>481</v>
      </c>
      <c r="O67" s="18" t="s">
        <v>481</v>
      </c>
      <c r="P67" s="20" t="s">
        <v>481</v>
      </c>
      <c r="Q67" s="18" t="n">
        <v>357.44061525</v>
      </c>
      <c r="R67" s="20" t="n">
        <v>8.275653999999999</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516.10295855</v>
      </c>
      <c r="F70" s="20" t="n">
        <v>3.34987161</v>
      </c>
      <c r="G70" s="18" t="n">
        <v>521.43068164</v>
      </c>
      <c r="H70" s="20" t="n">
        <v>4.39716143</v>
      </c>
      <c r="I70" s="18" t="s">
        <v>481</v>
      </c>
      <c r="J70" s="20" t="s">
        <v>481</v>
      </c>
      <c r="K70" s="18" t="s">
        <v>481</v>
      </c>
      <c r="L70" s="20" t="s">
        <v>481</v>
      </c>
      <c r="M70" s="18" t="s">
        <v>481</v>
      </c>
      <c r="N70" s="20" t="s">
        <v>481</v>
      </c>
      <c r="O70" s="18" t="s">
        <v>481</v>
      </c>
      <c r="P70" s="20" t="s">
        <v>481</v>
      </c>
      <c r="Q70" s="18" t="n">
        <v>465.91173203</v>
      </c>
      <c r="R70" s="20" t="n">
        <v>7.85231903</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912</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474.599255</v>
      </c>
      <c r="F7" s="20" t="n">
        <v>2.70292738</v>
      </c>
      <c r="G7" s="18" t="n">
        <v>527.0756539400001</v>
      </c>
      <c r="H7" s="20" t="n">
        <v>2.2142591</v>
      </c>
      <c r="I7" s="18" t="s">
        <v>481</v>
      </c>
      <c r="J7" s="20" t="s">
        <v>481</v>
      </c>
      <c r="K7" s="18" t="s">
        <v>481</v>
      </c>
      <c r="L7" s="20" t="s">
        <v>481</v>
      </c>
      <c r="M7" s="18" t="s">
        <v>481</v>
      </c>
      <c r="N7" s="20" t="s">
        <v>481</v>
      </c>
      <c r="O7" s="18" t="s">
        <v>481</v>
      </c>
      <c r="P7" s="20" t="s">
        <v>481</v>
      </c>
      <c r="Q7" s="18" t="n">
        <v>464.7417459</v>
      </c>
      <c r="R7" s="20" t="n">
        <v>5.0704775</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505.61140319</v>
      </c>
      <c r="F9" s="20" t="n">
        <v>4.66409477</v>
      </c>
      <c r="G9" s="18" t="n">
        <v>563.75242506</v>
      </c>
      <c r="H9" s="20" t="n">
        <v>2.97847626</v>
      </c>
      <c r="I9" s="18" t="s">
        <v>481</v>
      </c>
      <c r="J9" s="20" t="s">
        <v>481</v>
      </c>
      <c r="K9" s="18" t="s">
        <v>481</v>
      </c>
      <c r="L9" s="20" t="s">
        <v>481</v>
      </c>
      <c r="M9" s="18" t="n">
        <v>363.74174124</v>
      </c>
      <c r="N9" s="20" t="n">
        <v>33.3778787</v>
      </c>
      <c r="O9" s="18" t="s">
        <v>481</v>
      </c>
      <c r="P9" s="20" t="s">
        <v>481</v>
      </c>
      <c r="Q9" s="18" t="n">
        <v>478.42066391</v>
      </c>
      <c r="R9" s="20" t="n">
        <v>11.562781</v>
      </c>
    </row>
    <row r="10" spans="1:18">
      <c r="A10" s="15" t="s">
        <v>485</v>
      </c>
      <c r="B10" s="17" t="n">
        <v>13082</v>
      </c>
      <c r="C10" s="18">
        <f>(358.0/B10*100)</f>
        <v/>
      </c>
      <c r="D10" s="19" t="n">
        <v>12724</v>
      </c>
      <c r="E10" s="18" t="n">
        <v>511.02738026</v>
      </c>
      <c r="F10" s="20" t="n">
        <v>5.80421093</v>
      </c>
      <c r="G10" s="18" t="n">
        <v>552.61720281</v>
      </c>
      <c r="H10" s="20" t="n">
        <v>4.72260501</v>
      </c>
      <c r="I10" s="18" t="s">
        <v>481</v>
      </c>
      <c r="J10" s="20" t="s">
        <v>481</v>
      </c>
      <c r="K10" s="18" t="s">
        <v>481</v>
      </c>
      <c r="L10" s="20" t="s">
        <v>481</v>
      </c>
      <c r="M10" s="18" t="s">
        <v>481</v>
      </c>
      <c r="N10" s="20" t="s">
        <v>481</v>
      </c>
      <c r="O10" s="18" t="s">
        <v>481</v>
      </c>
      <c r="P10" s="20" t="s">
        <v>481</v>
      </c>
      <c r="Q10" s="18" t="n">
        <v>473.30197574</v>
      </c>
      <c r="R10" s="20" t="n">
        <v>12.07298908</v>
      </c>
    </row>
    <row r="11" spans="1:18">
      <c r="A11" s="15" t="s">
        <v>486</v>
      </c>
      <c r="B11" s="17" t="n">
        <v>7053</v>
      </c>
      <c r="C11" s="18">
        <f>(274.0/B11*100)</f>
        <v/>
      </c>
      <c r="D11" s="19" t="n">
        <v>6779</v>
      </c>
      <c r="E11" s="18" t="n">
        <v>382.79842667</v>
      </c>
      <c r="F11" s="20" t="n">
        <v>5.1727854</v>
      </c>
      <c r="G11" s="18" t="n">
        <v>452.00947665</v>
      </c>
      <c r="H11" s="20" t="n">
        <v>3.8702085</v>
      </c>
      <c r="I11" s="18" t="s">
        <v>481</v>
      </c>
      <c r="J11" s="20" t="s">
        <v>481</v>
      </c>
      <c r="K11" s="18" t="s">
        <v>481</v>
      </c>
      <c r="L11" s="20" t="s">
        <v>481</v>
      </c>
      <c r="M11" s="18" t="s">
        <v>481</v>
      </c>
      <c r="N11" s="20" t="s">
        <v>481</v>
      </c>
      <c r="O11" s="18" t="s">
        <v>481</v>
      </c>
      <c r="P11" s="20" t="s">
        <v>481</v>
      </c>
      <c r="Q11" s="18" t="n">
        <v>402.83896497</v>
      </c>
      <c r="R11" s="20" t="n">
        <v>7.64589036</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449.34798662</v>
      </c>
      <c r="F23" s="20" t="n">
        <v>4.4532285</v>
      </c>
      <c r="G23" s="18" t="n">
        <v>498.69515302</v>
      </c>
      <c r="H23" s="20" t="n">
        <v>2.88024661</v>
      </c>
      <c r="I23" s="18" t="s">
        <v>481</v>
      </c>
      <c r="J23" s="20" t="s">
        <v>481</v>
      </c>
      <c r="K23" s="18" t="s">
        <v>481</v>
      </c>
      <c r="L23" s="20" t="s">
        <v>481</v>
      </c>
      <c r="M23" s="18" t="s">
        <v>481</v>
      </c>
      <c r="N23" s="20" t="s">
        <v>481</v>
      </c>
      <c r="O23" s="18" t="s">
        <v>481</v>
      </c>
      <c r="P23" s="20" t="s">
        <v>481</v>
      </c>
      <c r="Q23" s="18" t="n">
        <v>436.73090607</v>
      </c>
      <c r="R23" s="20" t="n">
        <v>11.63647849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487.24248261</v>
      </c>
      <c r="F29" s="20" t="n">
        <v>4.11055546</v>
      </c>
      <c r="G29" s="18" t="n">
        <v>534.32833849</v>
      </c>
      <c r="H29" s="20" t="n">
        <v>3.65836506</v>
      </c>
      <c r="I29" s="18" t="s">
        <v>481</v>
      </c>
      <c r="J29" s="20" t="s">
        <v>481</v>
      </c>
      <c r="K29" s="18" t="s">
        <v>481</v>
      </c>
      <c r="L29" s="20" t="s">
        <v>481</v>
      </c>
      <c r="M29" s="18" t="n">
        <v>312.41250141</v>
      </c>
      <c r="N29" s="20" t="n">
        <v>62.61666854</v>
      </c>
      <c r="O29" s="18" t="s">
        <v>481</v>
      </c>
      <c r="P29" s="20" t="s">
        <v>481</v>
      </c>
      <c r="Q29" s="18" t="n">
        <v>435.61511937</v>
      </c>
      <c r="R29" s="20" t="n">
        <v>15.11626815</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429.43537618</v>
      </c>
      <c r="F32" s="20" t="n">
        <v>4.96750225</v>
      </c>
      <c r="G32" s="18" t="n">
        <v>499.21629034</v>
      </c>
      <c r="H32" s="20" t="n">
        <v>2.9387211</v>
      </c>
      <c r="I32" s="18" t="s">
        <v>481</v>
      </c>
      <c r="J32" s="20" t="s">
        <v>481</v>
      </c>
      <c r="K32" s="18" t="s">
        <v>481</v>
      </c>
      <c r="L32" s="20" t="s">
        <v>481</v>
      </c>
      <c r="M32" s="18" t="s">
        <v>481</v>
      </c>
      <c r="N32" s="20" t="s">
        <v>481</v>
      </c>
      <c r="O32" s="18" t="s">
        <v>481</v>
      </c>
      <c r="P32" s="20" t="s">
        <v>481</v>
      </c>
      <c r="Q32" s="18" t="n">
        <v>440.51909012</v>
      </c>
      <c r="R32" s="20" t="n">
        <v>9.15933102</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405.15191449</v>
      </c>
      <c r="F34" s="20" t="n">
        <v>6.04961638</v>
      </c>
      <c r="G34" s="18" t="n">
        <v>468.22675305</v>
      </c>
      <c r="H34" s="20" t="n">
        <v>3.95711553</v>
      </c>
      <c r="I34" s="18" t="s">
        <v>481</v>
      </c>
      <c r="J34" s="20" t="s">
        <v>481</v>
      </c>
      <c r="K34" s="18" t="s">
        <v>481</v>
      </c>
      <c r="L34" s="20" t="s">
        <v>481</v>
      </c>
      <c r="M34" s="18" t="n">
        <v>425.79595373</v>
      </c>
      <c r="N34" s="20" t="n">
        <v>68.66277131</v>
      </c>
      <c r="O34" s="18" t="s">
        <v>481</v>
      </c>
      <c r="P34" s="20" t="s">
        <v>481</v>
      </c>
      <c r="Q34" s="18" t="n">
        <v>372.45291755</v>
      </c>
      <c r="R34" s="20" t="n">
        <v>10.39745421</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439.90225183</v>
      </c>
      <c r="F36" s="20" t="n">
        <v>4.31710711</v>
      </c>
      <c r="G36" s="18" t="n">
        <v>487.45010504</v>
      </c>
      <c r="H36" s="20" t="n">
        <v>3.04778515</v>
      </c>
      <c r="I36" s="18" t="s">
        <v>481</v>
      </c>
      <c r="J36" s="20" t="s">
        <v>481</v>
      </c>
      <c r="K36" s="18" t="s">
        <v>481</v>
      </c>
      <c r="L36" s="20" t="s">
        <v>481</v>
      </c>
      <c r="M36" s="18" t="s">
        <v>481</v>
      </c>
      <c r="N36" s="20" t="s">
        <v>481</v>
      </c>
      <c r="O36" s="18" t="s">
        <v>481</v>
      </c>
      <c r="P36" s="20" t="s">
        <v>481</v>
      </c>
      <c r="Q36" s="18" t="n">
        <v>401.67238322</v>
      </c>
      <c r="R36" s="20" t="n">
        <v>8.50941969</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451.09367947</v>
      </c>
      <c r="F41" s="20" t="n">
        <v>5.15280517</v>
      </c>
      <c r="G41" s="18" t="n">
        <v>510.50290928</v>
      </c>
      <c r="H41" s="20" t="n">
        <v>3.68378738</v>
      </c>
      <c r="I41" s="18" t="s">
        <v>481</v>
      </c>
      <c r="J41" s="20" t="s">
        <v>481</v>
      </c>
      <c r="K41" s="18" t="s">
        <v>481</v>
      </c>
      <c r="L41" s="20" t="s">
        <v>481</v>
      </c>
      <c r="M41" s="18" t="n">
        <v>394.70031876</v>
      </c>
      <c r="N41" s="20" t="n">
        <v>62.09586627</v>
      </c>
      <c r="O41" s="18" t="s">
        <v>481</v>
      </c>
      <c r="P41" s="20" t="s">
        <v>481</v>
      </c>
      <c r="Q41" s="18" t="n">
        <v>422.29077281</v>
      </c>
      <c r="R41" s="20" t="n">
        <v>13.22231948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367.72389261</v>
      </c>
      <c r="F46" s="20" t="n">
        <v>5.02672135</v>
      </c>
      <c r="G46" s="18" t="n">
        <v>432.87228566</v>
      </c>
      <c r="H46" s="20" t="n">
        <v>5.42682103</v>
      </c>
      <c r="I46" s="18" t="s">
        <v>481</v>
      </c>
      <c r="J46" s="20" t="s">
        <v>481</v>
      </c>
      <c r="K46" s="18" t="s">
        <v>481</v>
      </c>
      <c r="L46" s="20" t="s">
        <v>481</v>
      </c>
      <c r="M46" s="18" t="s">
        <v>481</v>
      </c>
      <c r="N46" s="20" t="s">
        <v>481</v>
      </c>
      <c r="O46" s="18" t="s">
        <v>481</v>
      </c>
      <c r="P46" s="20" t="s">
        <v>481</v>
      </c>
      <c r="Q46" s="18" t="n">
        <v>375.11490414</v>
      </c>
      <c r="R46" s="20" t="n">
        <v>4.19069854</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462.69085488</v>
      </c>
      <c r="F48" s="20" t="n">
        <v>8.39397097</v>
      </c>
      <c r="G48" s="18" t="n">
        <v>580.69679124</v>
      </c>
      <c r="H48" s="20" t="n">
        <v>5.99952728</v>
      </c>
      <c r="I48" s="18" t="s">
        <v>481</v>
      </c>
      <c r="J48" s="20" t="s">
        <v>481</v>
      </c>
      <c r="K48" s="18" t="s">
        <v>481</v>
      </c>
      <c r="L48" s="20" t="s">
        <v>481</v>
      </c>
      <c r="M48" s="18" t="s">
        <v>481</v>
      </c>
      <c r="N48" s="20" t="s">
        <v>481</v>
      </c>
      <c r="O48" s="18" t="s">
        <v>481</v>
      </c>
      <c r="P48" s="20" t="s">
        <v>481</v>
      </c>
      <c r="Q48" s="18" t="n">
        <v>519.34807492</v>
      </c>
      <c r="R48" s="20" t="n">
        <v>13.89461791</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395.8409932</v>
      </c>
      <c r="F61" s="20" t="n">
        <v>4.23525618</v>
      </c>
      <c r="G61" s="18" t="n">
        <v>471.75146399</v>
      </c>
      <c r="H61" s="20" t="n">
        <v>2.90183542</v>
      </c>
      <c r="I61" s="18" t="s">
        <v>481</v>
      </c>
      <c r="J61" s="20" t="s">
        <v>481</v>
      </c>
      <c r="K61" s="18" t="s">
        <v>481</v>
      </c>
      <c r="L61" s="20" t="s">
        <v>481</v>
      </c>
      <c r="M61" s="18" t="s">
        <v>481</v>
      </c>
      <c r="N61" s="20" t="s">
        <v>481</v>
      </c>
      <c r="O61" s="18" t="s">
        <v>481</v>
      </c>
      <c r="P61" s="20" t="s">
        <v>481</v>
      </c>
      <c r="Q61" s="18" t="n">
        <v>364.82125343</v>
      </c>
      <c r="R61" s="20" t="n">
        <v>11.24161532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367.97772222</v>
      </c>
      <c r="F67" s="20" t="n">
        <v>4.23269934</v>
      </c>
      <c r="G67" s="18" t="n">
        <v>443.41375951</v>
      </c>
      <c r="H67" s="20" t="n">
        <v>3.50769087</v>
      </c>
      <c r="I67" s="18" t="s">
        <v>481</v>
      </c>
      <c r="J67" s="20" t="s">
        <v>481</v>
      </c>
      <c r="K67" s="18" t="s">
        <v>481</v>
      </c>
      <c r="L67" s="20" t="s">
        <v>481</v>
      </c>
      <c r="M67" s="18" t="s">
        <v>481</v>
      </c>
      <c r="N67" s="20" t="s">
        <v>481</v>
      </c>
      <c r="O67" s="18" t="s">
        <v>481</v>
      </c>
      <c r="P67" s="20" t="s">
        <v>481</v>
      </c>
      <c r="Q67" s="18" t="n">
        <v>367.9851269</v>
      </c>
      <c r="R67" s="20" t="n">
        <v>7.74065945</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488.03800558</v>
      </c>
      <c r="F70" s="20" t="n">
        <v>4.78564949</v>
      </c>
      <c r="G70" s="18" t="n">
        <v>527.92569357</v>
      </c>
      <c r="H70" s="20" t="n">
        <v>3.33834611</v>
      </c>
      <c r="I70" s="18" t="s">
        <v>481</v>
      </c>
      <c r="J70" s="20" t="s">
        <v>481</v>
      </c>
      <c r="K70" s="18" t="s">
        <v>481</v>
      </c>
      <c r="L70" s="20" t="s">
        <v>481</v>
      </c>
      <c r="M70" s="18" t="s">
        <v>481</v>
      </c>
      <c r="N70" s="20" t="s">
        <v>481</v>
      </c>
      <c r="O70" s="18" t="s">
        <v>481</v>
      </c>
      <c r="P70" s="20" t="s">
        <v>481</v>
      </c>
      <c r="Q70" s="18" t="n">
        <v>481.9631291</v>
      </c>
      <c r="R70" s="20" t="n">
        <v>7.52551336</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913</v>
      </c>
    </row>
    <row customHeight="1" ht="30" r="4" spans="1:18">
      <c r="A4" s="6" t="n"/>
      <c r="B4" s="7" t="s">
        <v>462</v>
      </c>
      <c r="C4" s="7" t="s">
        <v>463</v>
      </c>
      <c r="D4" s="8" t="s">
        <v>462</v>
      </c>
      <c r="E4" s="9" t="s">
        <v>598</v>
      </c>
      <c r="F4" s="10" t="n"/>
      <c r="G4" s="9" t="s">
        <v>599</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502.61631655</v>
      </c>
      <c r="F7" s="20" t="n">
        <v>2.11665932</v>
      </c>
      <c r="G7" s="18" t="n">
        <v>524.5553267499999</v>
      </c>
      <c r="H7" s="20" t="n">
        <v>2.68064338</v>
      </c>
      <c r="I7" s="18" t="s">
        <v>481</v>
      </c>
      <c r="J7" s="20" t="s">
        <v>481</v>
      </c>
      <c r="K7" s="18" t="s">
        <v>481</v>
      </c>
      <c r="L7" s="20" t="s">
        <v>481</v>
      </c>
      <c r="M7" s="18" t="s">
        <v>481</v>
      </c>
      <c r="N7" s="20" t="s">
        <v>481</v>
      </c>
      <c r="O7" s="18" t="s">
        <v>481</v>
      </c>
      <c r="P7" s="20" t="s">
        <v>481</v>
      </c>
      <c r="Q7" s="18" t="n">
        <v>461.13883598</v>
      </c>
      <c r="R7" s="20" t="n">
        <v>5.42707362</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(203.0/B9*100)</f>
        <v/>
      </c>
      <c r="D9" s="19" t="n">
        <v>5472</v>
      </c>
      <c r="E9" s="18" t="n">
        <v>551.22718378</v>
      </c>
      <c r="F9" s="20" t="n">
        <v>3.01292712</v>
      </c>
      <c r="G9" s="18" t="n">
        <v>553.97172416</v>
      </c>
      <c r="H9" s="20" t="n">
        <v>4.86596185</v>
      </c>
      <c r="I9" s="18" t="s">
        <v>481</v>
      </c>
      <c r="J9" s="20" t="s">
        <v>481</v>
      </c>
      <c r="K9" s="18" t="s">
        <v>481</v>
      </c>
      <c r="L9" s="20" t="s">
        <v>481</v>
      </c>
      <c r="M9" s="18" t="n">
        <v>363.74174124</v>
      </c>
      <c r="N9" s="20" t="n">
        <v>33.3778787</v>
      </c>
      <c r="O9" s="18" t="s">
        <v>481</v>
      </c>
      <c r="P9" s="20" t="s">
        <v>481</v>
      </c>
      <c r="Q9" s="18" t="n">
        <v>448.04004102</v>
      </c>
      <c r="R9" s="20" t="n">
        <v>13.30732261</v>
      </c>
    </row>
    <row r="10" spans="1:18">
      <c r="A10" s="15" t="s">
        <v>485</v>
      </c>
      <c r="B10" s="17" t="n">
        <v>13082</v>
      </c>
      <c r="C10" s="18">
        <f>(358.0/B10*100)</f>
        <v/>
      </c>
      <c r="D10" s="19" t="n">
        <v>12724</v>
      </c>
      <c r="E10" s="18" t="n">
        <v>532.93418952</v>
      </c>
      <c r="F10" s="20" t="n">
        <v>4.99747234</v>
      </c>
      <c r="G10" s="18" t="n">
        <v>554.3557382499999</v>
      </c>
      <c r="H10" s="20" t="n">
        <v>5.79467138</v>
      </c>
      <c r="I10" s="18" t="s">
        <v>481</v>
      </c>
      <c r="J10" s="20" t="s">
        <v>481</v>
      </c>
      <c r="K10" s="18" t="s">
        <v>481</v>
      </c>
      <c r="L10" s="20" t="s">
        <v>481</v>
      </c>
      <c r="M10" s="18" t="s">
        <v>481</v>
      </c>
      <c r="N10" s="20" t="s">
        <v>481</v>
      </c>
      <c r="O10" s="18" t="s">
        <v>481</v>
      </c>
      <c r="P10" s="20" t="s">
        <v>481</v>
      </c>
      <c r="Q10" s="18" t="n">
        <v>452.06910119</v>
      </c>
      <c r="R10" s="20" t="n">
        <v>13.31328969</v>
      </c>
    </row>
    <row r="11" spans="1:18">
      <c r="A11" s="15" t="s">
        <v>486</v>
      </c>
      <c r="B11" s="17" t="n">
        <v>7053</v>
      </c>
      <c r="C11" s="18">
        <f>(274.0/B11*100)</f>
        <v/>
      </c>
      <c r="D11" s="19" t="n">
        <v>6779</v>
      </c>
      <c r="E11" s="18" t="n">
        <v>429.15925998</v>
      </c>
      <c r="F11" s="20" t="n">
        <v>4.20029362</v>
      </c>
      <c r="G11" s="18" t="n">
        <v>453.19101569</v>
      </c>
      <c r="H11" s="20" t="n">
        <v>4.47650912</v>
      </c>
      <c r="I11" s="18" t="s">
        <v>481</v>
      </c>
      <c r="J11" s="20" t="s">
        <v>481</v>
      </c>
      <c r="K11" s="18" t="s">
        <v>481</v>
      </c>
      <c r="L11" s="20" t="s">
        <v>481</v>
      </c>
      <c r="M11" s="18" t="s">
        <v>481</v>
      </c>
      <c r="N11" s="20" t="s">
        <v>481</v>
      </c>
      <c r="O11" s="18" t="s">
        <v>481</v>
      </c>
      <c r="P11" s="20" t="s">
        <v>481</v>
      </c>
      <c r="Q11" s="18" t="n">
        <v>399.6408714</v>
      </c>
      <c r="R11" s="20" t="n">
        <v>7.94742755</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(329.0/B23*100)</f>
        <v/>
      </c>
      <c r="D23" s="19" t="n">
        <v>11254</v>
      </c>
      <c r="E23" s="18" t="n">
        <v>489.73245921</v>
      </c>
      <c r="F23" s="20" t="n">
        <v>2.80323989</v>
      </c>
      <c r="G23" s="18" t="n">
        <v>481.51955619</v>
      </c>
      <c r="H23" s="20" t="n">
        <v>4.0086839</v>
      </c>
      <c r="I23" s="18" t="s">
        <v>481</v>
      </c>
      <c r="J23" s="20" t="s">
        <v>481</v>
      </c>
      <c r="K23" s="18" t="s">
        <v>481</v>
      </c>
      <c r="L23" s="20" t="s">
        <v>481</v>
      </c>
      <c r="M23" s="18" t="s">
        <v>481</v>
      </c>
      <c r="N23" s="20" t="s">
        <v>481</v>
      </c>
      <c r="O23" s="18" t="s">
        <v>481</v>
      </c>
      <c r="P23" s="20" t="s">
        <v>481</v>
      </c>
      <c r="Q23" s="18" t="n">
        <v>435.92826099</v>
      </c>
      <c r="R23" s="20" t="n">
        <v>11.9766569</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(30.0/B29*100)</f>
        <v/>
      </c>
      <c r="D29" s="19" t="n">
        <v>5355</v>
      </c>
      <c r="E29" s="18" t="n">
        <v>513.21223055</v>
      </c>
      <c r="F29" s="20" t="n">
        <v>3.33492865</v>
      </c>
      <c r="G29" s="18" t="n">
        <v>529.68010327</v>
      </c>
      <c r="H29" s="20" t="n">
        <v>4.46764322</v>
      </c>
      <c r="I29" s="18" t="s">
        <v>481</v>
      </c>
      <c r="J29" s="20" t="s">
        <v>481</v>
      </c>
      <c r="K29" s="18" t="s">
        <v>481</v>
      </c>
      <c r="L29" s="20" t="s">
        <v>481</v>
      </c>
      <c r="M29" s="18" t="n">
        <v>312.41250141</v>
      </c>
      <c r="N29" s="20" t="n">
        <v>62.61666854</v>
      </c>
      <c r="O29" s="18" t="s">
        <v>481</v>
      </c>
      <c r="P29" s="20" t="s">
        <v>481</v>
      </c>
      <c r="Q29" s="18" t="n">
        <v>392.41903589</v>
      </c>
      <c r="R29" s="20" t="n">
        <v>15.55316857</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(6.0/B32*100)</f>
        <v/>
      </c>
      <c r="D32" s="19" t="n">
        <v>4472</v>
      </c>
      <c r="E32" s="18" t="n">
        <v>483.3539705</v>
      </c>
      <c r="F32" s="20" t="n">
        <v>3.12512369</v>
      </c>
      <c r="G32" s="18" t="n">
        <v>503.06814024</v>
      </c>
      <c r="H32" s="20" t="n">
        <v>4.34762892</v>
      </c>
      <c r="I32" s="18" t="s">
        <v>481</v>
      </c>
      <c r="J32" s="20" t="s">
        <v>481</v>
      </c>
      <c r="K32" s="18" t="s">
        <v>481</v>
      </c>
      <c r="L32" s="20" t="s">
        <v>481</v>
      </c>
      <c r="M32" s="18" t="s">
        <v>481</v>
      </c>
      <c r="N32" s="20" t="s">
        <v>481</v>
      </c>
      <c r="O32" s="18" t="s">
        <v>481</v>
      </c>
      <c r="P32" s="20" t="s">
        <v>481</v>
      </c>
      <c r="Q32" s="18" t="n">
        <v>373.33285356</v>
      </c>
      <c r="R32" s="20" t="n">
        <v>13.46709065</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(119.0/B34*100)</f>
        <v/>
      </c>
      <c r="D34" s="19" t="n">
        <v>6231</v>
      </c>
      <c r="E34" s="18" t="n">
        <v>452.80370799</v>
      </c>
      <c r="F34" s="20" t="n">
        <v>4.02397458</v>
      </c>
      <c r="G34" s="18" t="n">
        <v>456.25078057</v>
      </c>
      <c r="H34" s="20" t="n">
        <v>5.372356</v>
      </c>
      <c r="I34" s="18" t="s">
        <v>481</v>
      </c>
      <c r="J34" s="20" t="s">
        <v>481</v>
      </c>
      <c r="K34" s="18" t="s">
        <v>481</v>
      </c>
      <c r="L34" s="20" t="s">
        <v>481</v>
      </c>
      <c r="M34" s="18" t="n">
        <v>425.79595373</v>
      </c>
      <c r="N34" s="20" t="n">
        <v>68.66277131</v>
      </c>
      <c r="O34" s="18" t="s">
        <v>481</v>
      </c>
      <c r="P34" s="20" t="s">
        <v>481</v>
      </c>
      <c r="Q34" s="18" t="n">
        <v>350.30804528</v>
      </c>
      <c r="R34" s="20" t="n">
        <v>10.88270345</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(116.0/B36*100)</f>
        <v/>
      </c>
      <c r="D36" s="19" t="n">
        <v>6620</v>
      </c>
      <c r="E36" s="18" t="n">
        <v>471.91621808</v>
      </c>
      <c r="F36" s="20" t="n">
        <v>3.47307746</v>
      </c>
      <c r="G36" s="18" t="n">
        <v>478.11017444</v>
      </c>
      <c r="H36" s="20" t="n">
        <v>3.92967953</v>
      </c>
      <c r="I36" s="18" t="s">
        <v>481</v>
      </c>
      <c r="J36" s="20" t="s">
        <v>481</v>
      </c>
      <c r="K36" s="18" t="s">
        <v>481</v>
      </c>
      <c r="L36" s="20" t="s">
        <v>481</v>
      </c>
      <c r="M36" s="18" t="s">
        <v>481</v>
      </c>
      <c r="N36" s="20" t="s">
        <v>481</v>
      </c>
      <c r="O36" s="18" t="s">
        <v>481</v>
      </c>
      <c r="P36" s="20" t="s">
        <v>481</v>
      </c>
      <c r="Q36" s="18" t="n">
        <v>386.00024879</v>
      </c>
      <c r="R36" s="20" t="n">
        <v>10.66839054</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(83.0/B41*100)</f>
        <v/>
      </c>
      <c r="D41" s="19" t="n">
        <v>5629</v>
      </c>
      <c r="E41" s="18" t="n">
        <v>486.97771556</v>
      </c>
      <c r="F41" s="20" t="n">
        <v>3.56847093</v>
      </c>
      <c r="G41" s="18" t="n">
        <v>509.83790184</v>
      </c>
      <c r="H41" s="20" t="n">
        <v>4.56556566</v>
      </c>
      <c r="I41" s="18" t="s">
        <v>481</v>
      </c>
      <c r="J41" s="20" t="s">
        <v>481</v>
      </c>
      <c r="K41" s="18" t="s">
        <v>481</v>
      </c>
      <c r="L41" s="20" t="s">
        <v>481</v>
      </c>
      <c r="M41" s="18" t="n">
        <v>394.70031876</v>
      </c>
      <c r="N41" s="20" t="n">
        <v>62.09586627</v>
      </c>
      <c r="O41" s="18" t="s">
        <v>481</v>
      </c>
      <c r="P41" s="20" t="s">
        <v>481</v>
      </c>
      <c r="Q41" s="18" t="n">
        <v>396.35466663</v>
      </c>
      <c r="R41" s="20" t="n">
        <v>15.68443274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(2423.0/B46*100)</f>
        <v/>
      </c>
      <c r="D46" s="19" t="n">
        <v>20718</v>
      </c>
      <c r="E46" s="18" t="n">
        <v>401.60400738</v>
      </c>
      <c r="F46" s="20" t="n">
        <v>5.1353787</v>
      </c>
      <c r="G46" s="18" t="n">
        <v>419.89697181</v>
      </c>
      <c r="H46" s="20" t="n">
        <v>5.47435837</v>
      </c>
      <c r="I46" s="18" t="s">
        <v>481</v>
      </c>
      <c r="J46" s="20" t="s">
        <v>481</v>
      </c>
      <c r="K46" s="18" t="s">
        <v>481</v>
      </c>
      <c r="L46" s="20" t="s">
        <v>481</v>
      </c>
      <c r="M46" s="18" t="s">
        <v>481</v>
      </c>
      <c r="N46" s="20" t="s">
        <v>481</v>
      </c>
      <c r="O46" s="18" t="s">
        <v>481</v>
      </c>
      <c r="P46" s="20" t="s">
        <v>481</v>
      </c>
      <c r="Q46" s="18" t="n">
        <v>373.85284226</v>
      </c>
      <c r="R46" s="20" t="n">
        <v>4.27769372</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(9.0/B48*100)</f>
        <v/>
      </c>
      <c r="D48" s="19" t="n">
        <v>9832</v>
      </c>
      <c r="E48" s="18" t="n">
        <v>555.20071696</v>
      </c>
      <c r="F48" s="20" t="n">
        <v>6.09916779</v>
      </c>
      <c r="G48" s="18" t="n">
        <v>589.66878881</v>
      </c>
      <c r="H48" s="20" t="n">
        <v>6.83288489</v>
      </c>
      <c r="I48" s="18" t="s">
        <v>481</v>
      </c>
      <c r="J48" s="20" t="s">
        <v>481</v>
      </c>
      <c r="K48" s="18" t="s">
        <v>481</v>
      </c>
      <c r="L48" s="20" t="s">
        <v>481</v>
      </c>
      <c r="M48" s="18" t="s">
        <v>481</v>
      </c>
      <c r="N48" s="20" t="s">
        <v>481</v>
      </c>
      <c r="O48" s="18" t="s">
        <v>481</v>
      </c>
      <c r="P48" s="20" t="s">
        <v>481</v>
      </c>
      <c r="Q48" s="18" t="n">
        <v>486.8872821</v>
      </c>
      <c r="R48" s="20" t="n">
        <v>26.96069255</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(195.0/B61*100)</f>
        <v/>
      </c>
      <c r="D61" s="19" t="n">
        <v>6330</v>
      </c>
      <c r="E61" s="18" t="n">
        <v>451.06676197</v>
      </c>
      <c r="F61" s="20" t="n">
        <v>2.94446672</v>
      </c>
      <c r="G61" s="18" t="n">
        <v>465.86297776</v>
      </c>
      <c r="H61" s="20" t="n">
        <v>4.22095754</v>
      </c>
      <c r="I61" s="18" t="s">
        <v>481</v>
      </c>
      <c r="J61" s="20" t="s">
        <v>481</v>
      </c>
      <c r="K61" s="18" t="s">
        <v>481</v>
      </c>
      <c r="L61" s="20" t="s">
        <v>481</v>
      </c>
      <c r="M61" s="18" t="s">
        <v>481</v>
      </c>
      <c r="N61" s="20" t="s">
        <v>481</v>
      </c>
      <c r="O61" s="18" t="s">
        <v>481</v>
      </c>
      <c r="P61" s="20" t="s">
        <v>481</v>
      </c>
      <c r="Q61" s="18" t="n">
        <v>344.17185059</v>
      </c>
      <c r="R61" s="20" t="n">
        <v>12.21264632</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(1435.0/B67*100)</f>
        <v/>
      </c>
      <c r="D67" s="19" t="n">
        <v>5536</v>
      </c>
      <c r="E67" s="18" t="n">
        <v>416.25951688</v>
      </c>
      <c r="F67" s="20" t="n">
        <v>3.66765177</v>
      </c>
      <c r="G67" s="18" t="n">
        <v>448.50441653</v>
      </c>
      <c r="H67" s="20" t="n">
        <v>4.71892991</v>
      </c>
      <c r="I67" s="18" t="s">
        <v>481</v>
      </c>
      <c r="J67" s="20" t="s">
        <v>481</v>
      </c>
      <c r="K67" s="18" t="s">
        <v>481</v>
      </c>
      <c r="L67" s="20" t="s">
        <v>481</v>
      </c>
      <c r="M67" s="18" t="s">
        <v>481</v>
      </c>
      <c r="N67" s="20" t="s">
        <v>481</v>
      </c>
      <c r="O67" s="18" t="s">
        <v>481</v>
      </c>
      <c r="P67" s="20" t="s">
        <v>481</v>
      </c>
      <c r="Q67" s="18" t="n">
        <v>353.39013213</v>
      </c>
      <c r="R67" s="20" t="n">
        <v>7.87804036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(223.0/B70*100)</f>
        <v/>
      </c>
      <c r="D70" s="19" t="n">
        <v>5813</v>
      </c>
      <c r="E70" s="18" t="n">
        <v>513.94117998</v>
      </c>
      <c r="F70" s="20" t="n">
        <v>3.46960065</v>
      </c>
      <c r="G70" s="18" t="n">
        <v>524.65148211</v>
      </c>
      <c r="H70" s="20" t="n">
        <v>4.23166918</v>
      </c>
      <c r="I70" s="18" t="s">
        <v>481</v>
      </c>
      <c r="J70" s="20" t="s">
        <v>481</v>
      </c>
      <c r="K70" s="18" t="s">
        <v>481</v>
      </c>
      <c r="L70" s="20" t="s">
        <v>481</v>
      </c>
      <c r="M70" s="18" t="s">
        <v>481</v>
      </c>
      <c r="N70" s="20" t="s">
        <v>481</v>
      </c>
      <c r="O70" s="18" t="s">
        <v>481</v>
      </c>
      <c r="P70" s="20" t="s">
        <v>481</v>
      </c>
      <c r="Q70" s="18" t="n">
        <v>467.43123444</v>
      </c>
      <c r="R70" s="20" t="n">
        <v>7.96713657</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AB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914</v>
      </c>
    </row>
    <row customHeight="1" ht="30" r="4" spans="1:28">
      <c r="A4" s="6" t="n"/>
      <c r="B4" s="7" t="s">
        <v>462</v>
      </c>
      <c r="C4" s="7" t="s">
        <v>463</v>
      </c>
      <c r="D4" s="8" t="s">
        <v>462</v>
      </c>
      <c r="E4" s="9" t="s">
        <v>915</v>
      </c>
      <c r="F4" s="10" t="n"/>
      <c r="G4" s="9" t="s">
        <v>916</v>
      </c>
      <c r="H4" s="10" t="n"/>
      <c r="I4" s="9" t="s">
        <v>917</v>
      </c>
      <c r="J4" s="10" t="n"/>
      <c r="K4" s="9" t="s">
        <v>918</v>
      </c>
      <c r="L4" s="10" t="n"/>
      <c r="M4" s="9" t="s">
        <v>919</v>
      </c>
      <c r="N4" s="10" t="n"/>
      <c r="O4" s="9" t="s">
        <v>920</v>
      </c>
      <c r="P4" s="10" t="n"/>
      <c r="Q4" s="9" t="s">
        <v>921</v>
      </c>
      <c r="R4" s="10" t="n"/>
      <c r="S4" s="9" t="s">
        <v>585</v>
      </c>
      <c r="T4" s="10" t="n"/>
      <c r="U4" s="9" t="s">
        <v>586</v>
      </c>
      <c r="V4" s="10" t="n"/>
      <c r="W4" s="9" t="s">
        <v>472</v>
      </c>
      <c r="X4" s="10" t="n"/>
      <c r="Y4" s="9" t="s">
        <v>473</v>
      </c>
      <c r="Z4" s="10" t="n"/>
      <c r="AA4" s="9" t="s">
        <v>587</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(341.0/B7*100)</f>
        <v/>
      </c>
      <c r="D7" s="19" t="n">
        <v>14189</v>
      </c>
      <c r="E7" s="18" t="n">
        <v>541.25002809</v>
      </c>
      <c r="F7" s="20" t="n">
        <v>4.76707775</v>
      </c>
      <c r="G7" s="18" t="n">
        <v>549.1792483</v>
      </c>
      <c r="H7" s="20" t="n">
        <v>3.92048882</v>
      </c>
      <c r="I7" s="18" t="n">
        <v>532.76288082</v>
      </c>
      <c r="J7" s="20" t="n">
        <v>2.97822352</v>
      </c>
      <c r="K7" s="18" t="n">
        <v>485.40578052</v>
      </c>
      <c r="L7" s="20" t="n">
        <v>10.39944325</v>
      </c>
      <c r="M7" s="18" t="n">
        <v>492.4070106</v>
      </c>
      <c r="N7" s="20" t="n">
        <v>10.6735419</v>
      </c>
      <c r="O7" s="18" t="n">
        <v>519.62048144</v>
      </c>
      <c r="P7" s="20" t="n">
        <v>3.02075722</v>
      </c>
      <c r="Q7" s="18" t="n">
        <v>491.4359127</v>
      </c>
      <c r="R7" s="20" t="n">
        <v>7.36219928</v>
      </c>
      <c r="S7" s="18" t="s">
        <v>481</v>
      </c>
      <c r="T7" s="20" t="s">
        <v>481</v>
      </c>
      <c r="U7" s="18" t="s">
        <v>481</v>
      </c>
      <c r="V7" s="20" t="s">
        <v>481</v>
      </c>
      <c r="W7" s="18" t="s">
        <v>481</v>
      </c>
      <c r="X7" s="20" t="s">
        <v>481</v>
      </c>
      <c r="Y7" s="18" t="n">
        <v>465.09653654</v>
      </c>
      <c r="Z7" s="20" t="n">
        <v>8.95272638</v>
      </c>
      <c r="AA7" s="18" t="n">
        <v>438.16586198</v>
      </c>
      <c r="AB7" s="20" t="n">
        <v>3.00613115</v>
      </c>
    </row>
    <row r="8" spans="1:2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row>
    <row r="9" spans="1:28">
      <c r="A9" s="15" t="s">
        <v>484</v>
      </c>
      <c r="B9" s="17" t="n">
        <v>5675</v>
      </c>
      <c r="C9" s="18">
        <f>(1158.0/B9*100)</f>
        <v/>
      </c>
      <c r="D9" s="19" t="n">
        <v>4517</v>
      </c>
      <c r="E9" s="18" t="n">
        <v>595.69625812</v>
      </c>
      <c r="F9" s="20" t="n">
        <v>4.3275449</v>
      </c>
      <c r="G9" s="18" t="n">
        <v>599.48084849</v>
      </c>
      <c r="H9" s="20" t="n">
        <v>4.2341876</v>
      </c>
      <c r="I9" s="18" t="n">
        <v>593.25335394</v>
      </c>
      <c r="J9" s="20" t="n">
        <v>5.74088419</v>
      </c>
      <c r="K9" s="18" t="s">
        <v>481</v>
      </c>
      <c r="L9" s="20" t="s">
        <v>481</v>
      </c>
      <c r="M9" s="18" t="n">
        <v>534.04422789</v>
      </c>
      <c r="N9" s="20" t="n">
        <v>13.3169402</v>
      </c>
      <c r="O9" s="18" t="n">
        <v>520.18599081</v>
      </c>
      <c r="P9" s="20" t="n">
        <v>5.55931705</v>
      </c>
      <c r="Q9" s="18" t="n">
        <v>564.5466133800001</v>
      </c>
      <c r="R9" s="20" t="n">
        <v>10.27611061</v>
      </c>
      <c r="S9" s="18" t="s">
        <v>481</v>
      </c>
      <c r="T9" s="20" t="s">
        <v>481</v>
      </c>
      <c r="U9" s="18" t="s">
        <v>481</v>
      </c>
      <c r="V9" s="20" t="s">
        <v>481</v>
      </c>
      <c r="W9" s="18" t="n">
        <v>363.74174124</v>
      </c>
      <c r="X9" s="20" t="n">
        <v>33.3778787</v>
      </c>
      <c r="Y9" s="18" t="n">
        <v>510.90562436</v>
      </c>
      <c r="Z9" s="20" t="n">
        <v>7.9366219</v>
      </c>
      <c r="AA9" s="18" t="s">
        <v>481</v>
      </c>
      <c r="AB9" s="20" t="s">
        <v>481</v>
      </c>
    </row>
    <row r="10" spans="1:28">
      <c r="A10" s="15" t="s">
        <v>485</v>
      </c>
      <c r="B10" s="17" t="n">
        <v>13082</v>
      </c>
      <c r="C10" s="18">
        <f>(305.0/B10*100)</f>
        <v/>
      </c>
      <c r="D10" s="19" t="n">
        <v>12777</v>
      </c>
      <c r="E10" s="18" t="n">
        <v>547.0232626</v>
      </c>
      <c r="F10" s="20" t="n">
        <v>14.67622916</v>
      </c>
      <c r="G10" s="18" t="n">
        <v>524.15300559</v>
      </c>
      <c r="H10" s="20" t="n">
        <v>12.9275942</v>
      </c>
      <c r="I10" s="18" t="n">
        <v>533.39555391</v>
      </c>
      <c r="J10" s="20" t="n">
        <v>11.74501723</v>
      </c>
      <c r="K10" s="18" t="n">
        <v>486.68931715</v>
      </c>
      <c r="L10" s="20" t="n">
        <v>36.95148877</v>
      </c>
      <c r="M10" s="18" t="n">
        <v>497.73121997</v>
      </c>
      <c r="N10" s="20" t="n">
        <v>12.70824707</v>
      </c>
      <c r="O10" s="18" t="n">
        <v>554.30498228</v>
      </c>
      <c r="P10" s="20" t="n">
        <v>4.36157666</v>
      </c>
      <c r="Q10" s="18" t="n">
        <v>539.36970962</v>
      </c>
      <c r="R10" s="20" t="n">
        <v>44.04149809</v>
      </c>
      <c r="S10" s="18" t="s">
        <v>481</v>
      </c>
      <c r="T10" s="20" t="s">
        <v>481</v>
      </c>
      <c r="U10" s="18" t="s">
        <v>481</v>
      </c>
      <c r="V10" s="20" t="s">
        <v>481</v>
      </c>
      <c r="W10" s="18" t="s">
        <v>481</v>
      </c>
      <c r="X10" s="20" t="s">
        <v>481</v>
      </c>
      <c r="Y10" s="18" t="n">
        <v>481.78588174</v>
      </c>
      <c r="Z10" s="20" t="n">
        <v>16.84936041</v>
      </c>
      <c r="AA10" s="18" t="n">
        <v>468.1746424</v>
      </c>
      <c r="AB10" s="20" t="n">
        <v>6.72980968</v>
      </c>
    </row>
    <row r="11" spans="1:28">
      <c r="A11" s="15" t="s">
        <v>486</v>
      </c>
      <c r="B11" s="17" t="n">
        <v>7053</v>
      </c>
      <c r="C11" s="18">
        <f>(46.0/B11*100)</f>
        <v/>
      </c>
      <c r="D11" s="19" t="n">
        <v>7007</v>
      </c>
      <c r="E11" s="18" t="n">
        <v>453.8094229</v>
      </c>
      <c r="F11" s="20" t="n">
        <v>17.80177223</v>
      </c>
      <c r="G11" s="18" t="n">
        <v>433.49426318</v>
      </c>
      <c r="H11" s="20" t="n">
        <v>10.85600504</v>
      </c>
      <c r="I11" s="18" t="n">
        <v>440.59563146</v>
      </c>
      <c r="J11" s="20" t="n">
        <v>7.07231119</v>
      </c>
      <c r="K11" s="18" t="s">
        <v>481</v>
      </c>
      <c r="L11" s="20" t="s">
        <v>481</v>
      </c>
      <c r="M11" s="18" t="s">
        <v>481</v>
      </c>
      <c r="N11" s="20" t="s">
        <v>481</v>
      </c>
      <c r="O11" s="18" t="n">
        <v>423.56828231</v>
      </c>
      <c r="P11" s="20" t="n">
        <v>14.44833857</v>
      </c>
      <c r="Q11" s="18" t="n">
        <v>459.32478926</v>
      </c>
      <c r="R11" s="20" t="n">
        <v>5.03867492</v>
      </c>
      <c r="S11" s="18" t="s">
        <v>481</v>
      </c>
      <c r="T11" s="20" t="s">
        <v>481</v>
      </c>
      <c r="U11" s="18" t="s">
        <v>481</v>
      </c>
      <c r="V11" s="20" t="s">
        <v>481</v>
      </c>
      <c r="W11" s="18" t="s">
        <v>481</v>
      </c>
      <c r="X11" s="20" t="s">
        <v>481</v>
      </c>
      <c r="Y11" s="18" t="n">
        <v>401.6208127</v>
      </c>
      <c r="Z11" s="20" t="n">
        <v>30.90112685</v>
      </c>
      <c r="AA11" s="18" t="n">
        <v>419.50029309</v>
      </c>
      <c r="AB11" s="20" t="n">
        <v>4.92197251</v>
      </c>
    </row>
    <row r="12" spans="1:2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row>
    <row r="13" spans="1:2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row>
    <row r="14" spans="1:2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row>
    <row r="15" spans="1:2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row>
    <row r="16" spans="1:2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row>
    <row r="17" spans="1:2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row>
    <row r="18" spans="1:2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row>
    <row r="19" spans="1:2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row>
    <row r="20" spans="1:2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row>
    <row r="21" spans="1:2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row>
    <row r="22" spans="1:2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row>
    <row r="23" spans="1:28">
      <c r="A23" s="15" t="s">
        <v>498</v>
      </c>
      <c r="B23" s="17" t="n">
        <v>11583</v>
      </c>
      <c r="C23" s="18">
        <f>(212.0/B23*100)</f>
        <v/>
      </c>
      <c r="D23" s="19" t="n">
        <v>11371</v>
      </c>
      <c r="E23" s="18" t="n">
        <v>499.57736361</v>
      </c>
      <c r="F23" s="20" t="n">
        <v>6.67150938</v>
      </c>
      <c r="G23" s="18" t="n">
        <v>489.71083917</v>
      </c>
      <c r="H23" s="20" t="n">
        <v>5.20017744</v>
      </c>
      <c r="I23" s="18" t="n">
        <v>486.15888337</v>
      </c>
      <c r="J23" s="20" t="n">
        <v>4.05565784</v>
      </c>
      <c r="K23" s="18" t="n">
        <v>470.15781469</v>
      </c>
      <c r="L23" s="20" t="n">
        <v>12.18454105</v>
      </c>
      <c r="M23" s="18" t="n">
        <v>529.52851581</v>
      </c>
      <c r="N23" s="20" t="n">
        <v>17.62933367</v>
      </c>
      <c r="O23" s="18" t="n">
        <v>466.61587736</v>
      </c>
      <c r="P23" s="20" t="n">
        <v>5.80705204</v>
      </c>
      <c r="Q23" s="18" t="n">
        <v>481.22245017</v>
      </c>
      <c r="R23" s="20" t="n">
        <v>9.318547860000001</v>
      </c>
      <c r="S23" s="18" t="s">
        <v>481</v>
      </c>
      <c r="T23" s="20" t="s">
        <v>481</v>
      </c>
      <c r="U23" s="18" t="s">
        <v>481</v>
      </c>
      <c r="V23" s="20" t="s">
        <v>481</v>
      </c>
      <c r="W23" s="18" t="s">
        <v>481</v>
      </c>
      <c r="X23" s="20" t="s">
        <v>481</v>
      </c>
      <c r="Y23" s="18" t="n">
        <v>491.15741603</v>
      </c>
      <c r="Z23" s="20" t="n">
        <v>4.98715084</v>
      </c>
      <c r="AA23" s="18" t="n">
        <v>465.53802484</v>
      </c>
      <c r="AB23" s="20" t="n">
        <v>20.43764757</v>
      </c>
    </row>
    <row r="24" spans="1:2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row>
    <row r="25" spans="1:2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row>
    <row r="26" spans="1:2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row>
    <row r="27" spans="1:2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row>
    <row r="28" spans="1:2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row>
    <row r="29" spans="1:28">
      <c r="A29" s="15" t="s">
        <v>504</v>
      </c>
      <c r="B29" s="17" t="n">
        <v>5385</v>
      </c>
      <c r="C29" s="18">
        <f>(1352.0/B29*100)</f>
        <v/>
      </c>
      <c r="D29" s="19" t="n">
        <v>4033</v>
      </c>
      <c r="E29" s="18" t="n">
        <v>515.5275676799999</v>
      </c>
      <c r="F29" s="20" t="n">
        <v>4.57713281</v>
      </c>
      <c r="G29" s="18" t="n">
        <v>577.3980715599999</v>
      </c>
      <c r="H29" s="20" t="n">
        <v>5.76536063</v>
      </c>
      <c r="I29" s="18" t="n">
        <v>503.1184406</v>
      </c>
      <c r="J29" s="20" t="n">
        <v>6.50223138</v>
      </c>
      <c r="K29" s="18" t="s">
        <v>481</v>
      </c>
      <c r="L29" s="20" t="s">
        <v>481</v>
      </c>
      <c r="M29" s="18" t="n">
        <v>507.5350375</v>
      </c>
      <c r="N29" s="20" t="n">
        <v>43.63759343</v>
      </c>
      <c r="O29" s="18" t="n">
        <v>599.65962954</v>
      </c>
      <c r="P29" s="20" t="n">
        <v>10.5170392</v>
      </c>
      <c r="Q29" s="18" t="n">
        <v>439.89560948</v>
      </c>
      <c r="R29" s="20" t="n">
        <v>9.49974628</v>
      </c>
      <c r="S29" s="18" t="s">
        <v>481</v>
      </c>
      <c r="T29" s="20" t="s">
        <v>481</v>
      </c>
      <c r="U29" s="18" t="s">
        <v>481</v>
      </c>
      <c r="V29" s="20" t="s">
        <v>481</v>
      </c>
      <c r="W29" s="18" t="n">
        <v>312.41250141</v>
      </c>
      <c r="X29" s="20" t="n">
        <v>62.61666854</v>
      </c>
      <c r="Y29" s="18" t="s">
        <v>481</v>
      </c>
      <c r="Z29" s="20" t="s">
        <v>481</v>
      </c>
      <c r="AA29" s="18" t="s">
        <v>481</v>
      </c>
      <c r="AB29" s="20" t="s">
        <v>481</v>
      </c>
    </row>
    <row r="30" spans="1:2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row>
    <row r="31" spans="1:2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row>
    <row r="32" spans="1:28">
      <c r="A32" s="15" t="s">
        <v>507</v>
      </c>
      <c r="B32" s="17" t="n">
        <v>4478</v>
      </c>
      <c r="C32" s="18">
        <f>(5.0/B32*100)</f>
        <v/>
      </c>
      <c r="D32" s="19" t="n">
        <v>4473</v>
      </c>
      <c r="E32" s="18" t="n">
        <v>520.52365581</v>
      </c>
      <c r="F32" s="20" t="n">
        <v>4.94439559</v>
      </c>
      <c r="G32" s="18" t="n">
        <v>518.6207443</v>
      </c>
      <c r="H32" s="20" t="n">
        <v>4.60764946</v>
      </c>
      <c r="I32" s="18" t="n">
        <v>475.80949735</v>
      </c>
      <c r="J32" s="20" t="n">
        <v>3.53786808</v>
      </c>
      <c r="K32" s="18" t="n">
        <v>483.68841578</v>
      </c>
      <c r="L32" s="20" t="n">
        <v>4.91330191</v>
      </c>
      <c r="M32" s="18" t="s">
        <v>481</v>
      </c>
      <c r="N32" s="20" t="s">
        <v>481</v>
      </c>
      <c r="O32" s="18" t="n">
        <v>416.24156365</v>
      </c>
      <c r="P32" s="20" t="n">
        <v>41.63739925</v>
      </c>
      <c r="Q32" s="18" t="n">
        <v>482.67134042</v>
      </c>
      <c r="R32" s="20" t="n">
        <v>12.96494708</v>
      </c>
      <c r="S32" s="18" t="s">
        <v>481</v>
      </c>
      <c r="T32" s="20" t="s">
        <v>481</v>
      </c>
      <c r="U32" s="18" t="s">
        <v>481</v>
      </c>
      <c r="V32" s="20" t="s">
        <v>481</v>
      </c>
      <c r="W32" s="18" t="s">
        <v>481</v>
      </c>
      <c r="X32" s="20" t="s">
        <v>481</v>
      </c>
      <c r="Y32" s="18" t="n">
        <v>404.31758392</v>
      </c>
      <c r="Z32" s="20" t="n">
        <v>18.05432665</v>
      </c>
      <c r="AA32" s="18" t="n">
        <v>409.90042748</v>
      </c>
      <c r="AB32" s="20" t="n">
        <v>7.22086465</v>
      </c>
    </row>
    <row r="33" spans="1:2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row>
    <row r="34" spans="1:28">
      <c r="A34" s="15" t="s">
        <v>509</v>
      </c>
      <c r="B34" s="17" t="n">
        <v>6350</v>
      </c>
      <c r="C34" s="18">
        <f>(54.0/B34*100)</f>
        <v/>
      </c>
      <c r="D34" s="19" t="n">
        <v>6296</v>
      </c>
      <c r="E34" s="18" t="n">
        <v>480.99333107</v>
      </c>
      <c r="F34" s="20" t="n">
        <v>6.79154104</v>
      </c>
      <c r="G34" s="18" t="n">
        <v>490.34696149</v>
      </c>
      <c r="H34" s="20" t="n">
        <v>5.44281872</v>
      </c>
      <c r="I34" s="18" t="n">
        <v>454.26779886</v>
      </c>
      <c r="J34" s="20" t="n">
        <v>4.84886191</v>
      </c>
      <c r="K34" s="18" t="s">
        <v>481</v>
      </c>
      <c r="L34" s="20" t="s">
        <v>481</v>
      </c>
      <c r="M34" s="18" t="n">
        <v>451.66369122</v>
      </c>
      <c r="N34" s="20" t="n">
        <v>21.37191545</v>
      </c>
      <c r="O34" s="18" t="n">
        <v>435.15339491</v>
      </c>
      <c r="P34" s="20" t="n">
        <v>25.60413765</v>
      </c>
      <c r="Q34" s="18" t="s">
        <v>481</v>
      </c>
      <c r="R34" s="20" t="s">
        <v>481</v>
      </c>
      <c r="S34" s="18" t="s">
        <v>481</v>
      </c>
      <c r="T34" s="20" t="s">
        <v>481</v>
      </c>
      <c r="U34" s="18" t="s">
        <v>481</v>
      </c>
      <c r="V34" s="20" t="s">
        <v>481</v>
      </c>
      <c r="W34" s="18" t="n">
        <v>435.50098339</v>
      </c>
      <c r="X34" s="20" t="n">
        <v>20.29634703</v>
      </c>
      <c r="Y34" s="18" t="n">
        <v>364.89932453</v>
      </c>
      <c r="Z34" s="20" t="n">
        <v>10.83307912</v>
      </c>
      <c r="AA34" s="18" t="n">
        <v>378.713581</v>
      </c>
      <c r="AB34" s="20" t="n">
        <v>9.439431389999999</v>
      </c>
    </row>
    <row r="35" spans="1:2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row>
    <row r="36" spans="1:28">
      <c r="A36" s="15" t="s">
        <v>511</v>
      </c>
      <c r="B36" s="17" t="n">
        <v>6736</v>
      </c>
      <c r="C36" s="18">
        <f>(28.0/B36*100)</f>
        <v/>
      </c>
      <c r="D36" s="19" t="n">
        <v>6708</v>
      </c>
      <c r="E36" s="18" t="n">
        <v>507.3701719</v>
      </c>
      <c r="F36" s="20" t="n">
        <v>7.56681324</v>
      </c>
      <c r="G36" s="18" t="n">
        <v>490.87738996</v>
      </c>
      <c r="H36" s="20" t="n">
        <v>10.29789016</v>
      </c>
      <c r="I36" s="18" t="n">
        <v>486.64445756</v>
      </c>
      <c r="J36" s="20" t="n">
        <v>4.11268558</v>
      </c>
      <c r="K36" s="18" t="n">
        <v>450.3387</v>
      </c>
      <c r="L36" s="20" t="n">
        <v>23.09069275</v>
      </c>
      <c r="M36" s="18" t="n">
        <v>470.60969012</v>
      </c>
      <c r="N36" s="20" t="n">
        <v>10.53789802</v>
      </c>
      <c r="O36" s="18" t="n">
        <v>376.39893992</v>
      </c>
      <c r="P36" s="20" t="n">
        <v>5.61900908</v>
      </c>
      <c r="Q36" s="18" t="n">
        <v>495.95488491</v>
      </c>
      <c r="R36" s="20" t="n">
        <v>4.14869533</v>
      </c>
      <c r="S36" s="18" t="s">
        <v>481</v>
      </c>
      <c r="T36" s="20" t="s">
        <v>481</v>
      </c>
      <c r="U36" s="18" t="s">
        <v>481</v>
      </c>
      <c r="V36" s="20" t="s">
        <v>481</v>
      </c>
      <c r="W36" s="18" t="s">
        <v>481</v>
      </c>
      <c r="X36" s="20" t="s">
        <v>481</v>
      </c>
      <c r="Y36" s="18" t="n">
        <v>434.54800575</v>
      </c>
      <c r="Z36" s="20" t="n">
        <v>8.09466583</v>
      </c>
      <c r="AA36" s="18" t="n">
        <v>440.90538751</v>
      </c>
      <c r="AB36" s="20" t="n">
        <v>5.10761777</v>
      </c>
    </row>
    <row r="37" spans="1:2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row>
    <row r="38" spans="1:2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row>
    <row r="39" spans="1:2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row>
    <row r="40" spans="1:2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row>
    <row r="41" spans="1:28">
      <c r="A41" s="15" t="s">
        <v>516</v>
      </c>
      <c r="B41" s="17" t="n">
        <v>5712</v>
      </c>
      <c r="C41" s="18">
        <f>(115.0/B41*100)</f>
        <v/>
      </c>
      <c r="D41" s="19" t="n">
        <v>5597</v>
      </c>
      <c r="E41" s="18" t="n">
        <v>537.29653046</v>
      </c>
      <c r="F41" s="20" t="n">
        <v>12.64353994</v>
      </c>
      <c r="G41" s="18" t="n">
        <v>527.68215577</v>
      </c>
      <c r="H41" s="20" t="n">
        <v>5.70098401</v>
      </c>
      <c r="I41" s="18" t="n">
        <v>480.30078703</v>
      </c>
      <c r="J41" s="20" t="n">
        <v>4.0484323</v>
      </c>
      <c r="K41" s="18" t="n">
        <v>466.49228514</v>
      </c>
      <c r="L41" s="20" t="n">
        <v>12.04560374</v>
      </c>
      <c r="M41" s="18" t="n">
        <v>515.08591634</v>
      </c>
      <c r="N41" s="20" t="n">
        <v>49.34549304</v>
      </c>
      <c r="O41" s="18" t="n">
        <v>467.76829705</v>
      </c>
      <c r="P41" s="20" t="n">
        <v>8.70636605</v>
      </c>
      <c r="Q41" s="18" t="n">
        <v>340.01036878</v>
      </c>
      <c r="R41" s="20" t="n">
        <v>15.14968318</v>
      </c>
      <c r="S41" s="18" t="s">
        <v>481</v>
      </c>
      <c r="T41" s="20" t="s">
        <v>481</v>
      </c>
      <c r="U41" s="18" t="s">
        <v>481</v>
      </c>
      <c r="V41" s="20" t="s">
        <v>481</v>
      </c>
      <c r="W41" s="18" t="n">
        <v>394.70031876</v>
      </c>
      <c r="X41" s="20" t="n">
        <v>62.09586627</v>
      </c>
      <c r="Y41" s="18" t="s">
        <v>481</v>
      </c>
      <c r="Z41" s="20" t="s">
        <v>481</v>
      </c>
      <c r="AA41" s="18" t="n">
        <v>430.08735803</v>
      </c>
      <c r="AB41" s="20" t="n">
        <v>7.04175222</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row>
    <row r="45" spans="1:2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row>
    <row r="46" spans="1:28">
      <c r="A46" s="15" t="s">
        <v>521</v>
      </c>
      <c r="B46" s="17" t="n">
        <v>23141</v>
      </c>
      <c r="C46" s="18">
        <f>(1105.0/B46*100)</f>
        <v/>
      </c>
      <c r="D46" s="19" t="n">
        <v>22036</v>
      </c>
      <c r="E46" s="18" t="n">
        <v>453.2460282</v>
      </c>
      <c r="F46" s="20" t="n">
        <v>6.5404996</v>
      </c>
      <c r="G46" s="18" t="n">
        <v>434.53231706</v>
      </c>
      <c r="H46" s="20" t="n">
        <v>7.4501253</v>
      </c>
      <c r="I46" s="18" t="n">
        <v>431.62808759</v>
      </c>
      <c r="J46" s="20" t="n">
        <v>5.30170203</v>
      </c>
      <c r="K46" s="18" t="n">
        <v>307.1927</v>
      </c>
      <c r="L46" s="20" t="n">
        <v>63.81450785</v>
      </c>
      <c r="M46" s="18" t="n">
        <v>370.40131533</v>
      </c>
      <c r="N46" s="20" t="n">
        <v>15.1309092</v>
      </c>
      <c r="O46" s="18" t="n">
        <v>338.98626414</v>
      </c>
      <c r="P46" s="20" t="n">
        <v>8.713555169999999</v>
      </c>
      <c r="Q46" s="18" t="n">
        <v>416.0375053</v>
      </c>
      <c r="R46" s="20" t="n">
        <v>10.87252351</v>
      </c>
      <c r="S46" s="18" t="s">
        <v>481</v>
      </c>
      <c r="T46" s="20" t="s">
        <v>481</v>
      </c>
      <c r="U46" s="18" t="s">
        <v>481</v>
      </c>
      <c r="V46" s="20" t="s">
        <v>481</v>
      </c>
      <c r="W46" s="18" t="s">
        <v>481</v>
      </c>
      <c r="X46" s="20" t="s">
        <v>481</v>
      </c>
      <c r="Y46" s="18" t="n">
        <v>372.88902279</v>
      </c>
      <c r="Z46" s="20" t="n">
        <v>6.02128191</v>
      </c>
      <c r="AA46" s="18" t="n">
        <v>353.46471336</v>
      </c>
      <c r="AB46" s="20" t="n">
        <v>4.53890729</v>
      </c>
    </row>
    <row r="47" spans="1:2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row>
    <row r="48" spans="1:28">
      <c r="A48" s="15" t="s">
        <v>523</v>
      </c>
      <c r="B48" s="17" t="n">
        <v>9841</v>
      </c>
      <c r="C48" s="18">
        <f>(7.0/B48*100)</f>
        <v/>
      </c>
      <c r="D48" s="19" t="n">
        <v>9834</v>
      </c>
      <c r="E48" s="18" t="n">
        <v>601.2241496300001</v>
      </c>
      <c r="F48" s="20" t="n">
        <v>7.62831053</v>
      </c>
      <c r="G48" s="18" t="n">
        <v>569.906466</v>
      </c>
      <c r="H48" s="20" t="n">
        <v>7.48455947</v>
      </c>
      <c r="I48" s="18" t="n">
        <v>606.99463269</v>
      </c>
      <c r="J48" s="20" t="n">
        <v>10.86401985</v>
      </c>
      <c r="K48" s="18" t="n">
        <v>608.95768837</v>
      </c>
      <c r="L48" s="20" t="n">
        <v>19.40629367</v>
      </c>
      <c r="M48" s="18" t="n">
        <v>580.63089451</v>
      </c>
      <c r="N48" s="20" t="n">
        <v>14.51236546</v>
      </c>
      <c r="O48" s="18" t="n">
        <v>531.85465072</v>
      </c>
      <c r="P48" s="20" t="n">
        <v>11.03840178</v>
      </c>
      <c r="Q48" s="18" t="n">
        <v>604.0240334600001</v>
      </c>
      <c r="R48" s="20" t="n">
        <v>7.83854476</v>
      </c>
      <c r="S48" s="18" t="s">
        <v>481</v>
      </c>
      <c r="T48" s="20" t="s">
        <v>481</v>
      </c>
      <c r="U48" s="18" t="s">
        <v>481</v>
      </c>
      <c r="V48" s="20" t="s">
        <v>481</v>
      </c>
      <c r="W48" s="18" t="s">
        <v>481</v>
      </c>
      <c r="X48" s="20" t="s">
        <v>481</v>
      </c>
      <c r="Y48" s="18" t="n">
        <v>537.85235893</v>
      </c>
      <c r="Z48" s="20" t="n">
        <v>8.819035850000001</v>
      </c>
      <c r="AA48" s="18" t="n">
        <v>500.24448061</v>
      </c>
      <c r="AB48" s="20" t="n">
        <v>6.96745885</v>
      </c>
    </row>
    <row r="49" spans="1:2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row>
    <row r="50" spans="1:2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row>
    <row r="51" spans="1:2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row>
    <row r="52" spans="1:2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row>
    <row r="53" spans="1:2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row>
    <row r="54" spans="1:2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row>
    <row r="55" spans="1:2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row>
    <row r="56" spans="1:2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row>
    <row r="57" spans="1:2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row>
    <row r="58" spans="1:2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row>
    <row r="59" spans="1:2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row>
    <row r="60" spans="1:2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row>
    <row r="61" spans="1:28">
      <c r="A61" s="15" t="s">
        <v>536</v>
      </c>
      <c r="B61" s="17" t="n">
        <v>6525</v>
      </c>
      <c r="C61" s="18">
        <f>(132.0/B61*100)</f>
        <v/>
      </c>
      <c r="D61" s="19" t="n">
        <v>6393</v>
      </c>
      <c r="E61" s="18" t="n">
        <v>479.39893121</v>
      </c>
      <c r="F61" s="20" t="n">
        <v>4.71089885</v>
      </c>
      <c r="G61" s="18" t="n">
        <v>481.8257936</v>
      </c>
      <c r="H61" s="20" t="n">
        <v>4.71761245</v>
      </c>
      <c r="I61" s="18" t="n">
        <v>451.44419025</v>
      </c>
      <c r="J61" s="20" t="n">
        <v>3.06627353</v>
      </c>
      <c r="K61" s="18" t="n">
        <v>361.48225272</v>
      </c>
      <c r="L61" s="20" t="n">
        <v>25.08357865</v>
      </c>
      <c r="M61" s="18" t="n">
        <v>456.19708499</v>
      </c>
      <c r="N61" s="20" t="n">
        <v>61.05914169</v>
      </c>
      <c r="O61" s="18" t="s">
        <v>481</v>
      </c>
      <c r="P61" s="20" t="s">
        <v>481</v>
      </c>
      <c r="Q61" s="18" t="n">
        <v>418.19942079</v>
      </c>
      <c r="R61" s="20" t="n">
        <v>7.57523711</v>
      </c>
      <c r="S61" s="18" t="s">
        <v>481</v>
      </c>
      <c r="T61" s="20" t="s">
        <v>481</v>
      </c>
      <c r="U61" s="18" t="s">
        <v>481</v>
      </c>
      <c r="V61" s="20" t="s">
        <v>481</v>
      </c>
      <c r="W61" s="18" t="s">
        <v>481</v>
      </c>
      <c r="X61" s="20" t="s">
        <v>481</v>
      </c>
      <c r="Y61" s="18" t="s">
        <v>481</v>
      </c>
      <c r="Z61" s="20" t="s">
        <v>481</v>
      </c>
      <c r="AA61" s="18" t="n">
        <v>361.50915075</v>
      </c>
      <c r="AB61" s="20" t="n">
        <v>6.65173193</v>
      </c>
    </row>
    <row r="62" spans="1:2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row>
    <row r="63" spans="1:2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row>
    <row r="64" spans="1:2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row>
    <row r="65" spans="1:2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row>
    <row r="66" spans="1:2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row>
    <row r="67" spans="1:28">
      <c r="A67" s="15" t="s">
        <v>542</v>
      </c>
      <c r="B67" s="17" t="n">
        <v>6971</v>
      </c>
      <c r="C67" s="18">
        <f>(19.0/B67*100)</f>
        <v/>
      </c>
      <c r="D67" s="19" t="n">
        <v>6952</v>
      </c>
      <c r="E67" s="18" t="n">
        <v>466.21402477</v>
      </c>
      <c r="F67" s="20" t="n">
        <v>4.94667182</v>
      </c>
      <c r="G67" s="18" t="n">
        <v>437.93851242</v>
      </c>
      <c r="H67" s="20" t="n">
        <v>7.41612637</v>
      </c>
      <c r="I67" s="18" t="n">
        <v>448.54247619</v>
      </c>
      <c r="J67" s="20" t="n">
        <v>4.74282578</v>
      </c>
      <c r="K67" s="18" t="n">
        <v>451.13810777</v>
      </c>
      <c r="L67" s="20" t="n">
        <v>32.14244176</v>
      </c>
      <c r="M67" s="18" t="n">
        <v>398.7194845</v>
      </c>
      <c r="N67" s="20" t="n">
        <v>4.02112941</v>
      </c>
      <c r="O67" s="18" t="s">
        <v>481</v>
      </c>
      <c r="P67" s="20" t="s">
        <v>481</v>
      </c>
      <c r="Q67" s="18" t="n">
        <v>417.93667804</v>
      </c>
      <c r="R67" s="20" t="n">
        <v>49.9426801</v>
      </c>
      <c r="S67" s="18" t="s">
        <v>481</v>
      </c>
      <c r="T67" s="20" t="s">
        <v>481</v>
      </c>
      <c r="U67" s="18" t="s">
        <v>481</v>
      </c>
      <c r="V67" s="20" t="s">
        <v>481</v>
      </c>
      <c r="W67" s="18" t="s">
        <v>481</v>
      </c>
      <c r="X67" s="20" t="s">
        <v>481</v>
      </c>
      <c r="Y67" s="18" t="n">
        <v>327.95375855</v>
      </c>
      <c r="Z67" s="20" t="n">
        <v>9.938661379999999</v>
      </c>
      <c r="AA67" s="18" t="n">
        <v>330.21830083</v>
      </c>
      <c r="AB67" s="20" t="n">
        <v>4.59304103</v>
      </c>
    </row>
    <row r="68" spans="1:2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row>
    <row r="69" spans="1:2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row>
    <row r="70" spans="1:28">
      <c r="A70" s="15" t="s">
        <v>545</v>
      </c>
      <c r="B70" s="17" t="n">
        <v>6036</v>
      </c>
      <c r="C70" s="18">
        <f>(223.0/B70*100)</f>
        <v/>
      </c>
      <c r="D70" s="19" t="n">
        <v>5813</v>
      </c>
      <c r="E70" s="18" t="n">
        <v>543.82397928</v>
      </c>
      <c r="F70" s="20" t="n">
        <v>4.22151076</v>
      </c>
      <c r="G70" s="18" t="n">
        <v>532.55867891</v>
      </c>
      <c r="H70" s="20" t="n">
        <v>4.87764092</v>
      </c>
      <c r="I70" s="18" t="n">
        <v>523.37117944</v>
      </c>
      <c r="J70" s="20" t="n">
        <v>4.11083605</v>
      </c>
      <c r="K70" s="18" t="n">
        <v>519.31969072</v>
      </c>
      <c r="L70" s="20" t="n">
        <v>8.04705457</v>
      </c>
      <c r="M70" s="18" t="n">
        <v>533.99600787</v>
      </c>
      <c r="N70" s="20" t="n">
        <v>26.07888026</v>
      </c>
      <c r="O70" s="18" t="n">
        <v>474.51934415</v>
      </c>
      <c r="P70" s="20" t="n">
        <v>32.36699686</v>
      </c>
      <c r="Q70" s="18" t="n">
        <v>516.38141411</v>
      </c>
      <c r="R70" s="20" t="n">
        <v>13.32098714</v>
      </c>
      <c r="S70" s="18" t="s">
        <v>481</v>
      </c>
      <c r="T70" s="20" t="s">
        <v>481</v>
      </c>
      <c r="U70" s="18" t="s">
        <v>481</v>
      </c>
      <c r="V70" s="20" t="s">
        <v>481</v>
      </c>
      <c r="W70" s="18" t="s">
        <v>481</v>
      </c>
      <c r="X70" s="20" t="s">
        <v>481</v>
      </c>
      <c r="Y70" s="18" t="n">
        <v>484.23855399</v>
      </c>
      <c r="Z70" s="20" t="n">
        <v>4.74324701</v>
      </c>
      <c r="AA70" s="18" t="n">
        <v>475.4765978</v>
      </c>
      <c r="AB70" s="20" t="n">
        <v>5.69893035</v>
      </c>
    </row>
    <row r="71" spans="1:2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row>
    <row r="72" spans="1:2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row>
    <row r="73" spans="1:2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row>
    <row r="74" spans="1:2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row>
    <row r="75" spans="1:2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row>
    <row r="76" spans="1:2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row>
    <row r="77" spans="1:2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row>
    <row r="78" spans="1:2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row>
    <row customHeight="1" ht="25" r="79" spans="1:2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row>
    <row r="80" spans="1:2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row>
    <row r="81" spans="1:2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row customHeight="1" ht="30" r="97" spans="1:28">
      <c r="A97" s="25" t="s">
        <v>571</v>
      </c>
    </row>
  </sheetData>
  <mergeCells count="28">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 ref="A97:AB97"/>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922</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519.3065716</v>
      </c>
      <c r="F7" s="20" t="n">
        <v>2.16228075</v>
      </c>
      <c r="G7" s="18" t="n">
        <v>502.73265198</v>
      </c>
      <c r="H7" s="20" t="n">
        <v>2.78033053</v>
      </c>
      <c r="I7" s="18" t="n">
        <v>496.67111257</v>
      </c>
      <c r="J7" s="20" t="n">
        <v>3.96248942</v>
      </c>
      <c r="K7" s="18" t="n">
        <v>467.40373052</v>
      </c>
      <c r="L7" s="20" t="n">
        <v>4.67339475</v>
      </c>
      <c r="M7" s="18" t="s">
        <v>481</v>
      </c>
      <c r="N7" s="20" t="s">
        <v>481</v>
      </c>
      <c r="O7" s="18" t="s">
        <v>481</v>
      </c>
      <c r="P7" s="20" t="s">
        <v>481</v>
      </c>
      <c r="Q7" s="18" t="s">
        <v>481</v>
      </c>
      <c r="R7" s="20" t="s">
        <v>481</v>
      </c>
      <c r="S7" s="18" t="s">
        <v>481</v>
      </c>
      <c r="T7" s="20" t="s">
        <v>481</v>
      </c>
      <c r="U7" s="18" t="n">
        <v>394.2073886</v>
      </c>
      <c r="V7" s="20" t="n">
        <v>8.72884056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551.2308643600001</v>
      </c>
      <c r="F9" s="20" t="n">
        <v>3.1902475</v>
      </c>
      <c r="G9" s="18" t="n">
        <v>549.09823804</v>
      </c>
      <c r="H9" s="20" t="n">
        <v>4.63747811</v>
      </c>
      <c r="I9" s="18" t="n">
        <v>528.51413909</v>
      </c>
      <c r="J9" s="20" t="n">
        <v>9.01088071</v>
      </c>
      <c r="K9" s="18" t="n">
        <v>535.5266892</v>
      </c>
      <c r="L9" s="20" t="n">
        <v>9.372501359999999</v>
      </c>
      <c r="M9" s="18" t="s">
        <v>481</v>
      </c>
      <c r="N9" s="20" t="s">
        <v>481</v>
      </c>
      <c r="O9" s="18" t="s">
        <v>481</v>
      </c>
      <c r="P9" s="20" t="s">
        <v>481</v>
      </c>
      <c r="Q9" s="18" t="n">
        <v>363.74174124</v>
      </c>
      <c r="R9" s="20" t="n">
        <v>33.3778787</v>
      </c>
      <c r="S9" s="18" t="s">
        <v>481</v>
      </c>
      <c r="T9" s="20" t="s">
        <v>481</v>
      </c>
      <c r="U9" s="18" t="n">
        <v>408.25327744</v>
      </c>
      <c r="V9" s="20" t="n">
        <v>15.918784</v>
      </c>
    </row>
    <row r="10" spans="1:22">
      <c r="A10" s="15" t="s">
        <v>485</v>
      </c>
      <c r="B10" s="17" t="n">
        <v>13082</v>
      </c>
      <c r="C10" s="18">
        <f>(323.0/B10*100)</f>
        <v/>
      </c>
      <c r="D10" s="19" t="n">
        <v>12759</v>
      </c>
      <c r="E10" s="18" t="n">
        <v>544.29059528</v>
      </c>
      <c r="F10" s="20" t="n">
        <v>4.66932796</v>
      </c>
      <c r="G10" s="18" t="n">
        <v>530.14349306</v>
      </c>
      <c r="H10" s="20" t="n">
        <v>6.09462526</v>
      </c>
      <c r="I10" s="18" t="n">
        <v>517.41495203</v>
      </c>
      <c r="J10" s="20" t="n">
        <v>8.92136664</v>
      </c>
      <c r="K10" s="18" t="n">
        <v>516.17938051</v>
      </c>
      <c r="L10" s="20" t="n">
        <v>10.6291068</v>
      </c>
      <c r="M10" s="18" t="s">
        <v>481</v>
      </c>
      <c r="N10" s="20" t="s">
        <v>481</v>
      </c>
      <c r="O10" s="18" t="s">
        <v>481</v>
      </c>
      <c r="P10" s="20" t="s">
        <v>481</v>
      </c>
      <c r="Q10" s="18" t="s">
        <v>481</v>
      </c>
      <c r="R10" s="20" t="s">
        <v>481</v>
      </c>
      <c r="S10" s="18" t="s">
        <v>481</v>
      </c>
      <c r="T10" s="20" t="s">
        <v>481</v>
      </c>
      <c r="U10" s="18" t="n">
        <v>440.38449787</v>
      </c>
      <c r="V10" s="20" t="n">
        <v>22.58313194</v>
      </c>
    </row>
    <row r="11" spans="1:22">
      <c r="A11" s="15" t="s">
        <v>486</v>
      </c>
      <c r="B11" s="17" t="n">
        <v>7053</v>
      </c>
      <c r="C11" s="18">
        <f>(60.0/B11*100)</f>
        <v/>
      </c>
      <c r="D11" s="19" t="n">
        <v>6993</v>
      </c>
      <c r="E11" s="18" t="n">
        <v>436.33914711</v>
      </c>
      <c r="F11" s="20" t="n">
        <v>4.20129106</v>
      </c>
      <c r="G11" s="18" t="n">
        <v>437.96132698</v>
      </c>
      <c r="H11" s="20" t="n">
        <v>4.77603022</v>
      </c>
      <c r="I11" s="18" t="n">
        <v>421.59014914</v>
      </c>
      <c r="J11" s="20" t="n">
        <v>8.578092229999999</v>
      </c>
      <c r="K11" s="18" t="n">
        <v>413.67854065</v>
      </c>
      <c r="L11" s="20" t="n">
        <v>7.88750412</v>
      </c>
      <c r="M11" s="18" t="s">
        <v>481</v>
      </c>
      <c r="N11" s="20" t="s">
        <v>481</v>
      </c>
      <c r="O11" s="18" t="s">
        <v>481</v>
      </c>
      <c r="P11" s="20" t="s">
        <v>481</v>
      </c>
      <c r="Q11" s="18" t="s">
        <v>481</v>
      </c>
      <c r="R11" s="20" t="s">
        <v>481</v>
      </c>
      <c r="S11" s="18" t="s">
        <v>481</v>
      </c>
      <c r="T11" s="20" t="s">
        <v>481</v>
      </c>
      <c r="U11" s="18" t="n">
        <v>338.39305294</v>
      </c>
      <c r="V11" s="20" t="n">
        <v>16.37419531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521.33622074</v>
      </c>
      <c r="F29" s="20" t="n">
        <v>3.12909036</v>
      </c>
      <c r="G29" s="18" t="n">
        <v>502.86678358</v>
      </c>
      <c r="H29" s="20" t="n">
        <v>5.85449642</v>
      </c>
      <c r="I29" s="18" t="n">
        <v>494.60204161</v>
      </c>
      <c r="J29" s="20" t="n">
        <v>13.23004742</v>
      </c>
      <c r="K29" s="18" t="n">
        <v>484.62448697</v>
      </c>
      <c r="L29" s="20" t="n">
        <v>12.50283351</v>
      </c>
      <c r="M29" s="18" t="s">
        <v>481</v>
      </c>
      <c r="N29" s="20" t="s">
        <v>481</v>
      </c>
      <c r="O29" s="18" t="s">
        <v>481</v>
      </c>
      <c r="P29" s="20" t="s">
        <v>481</v>
      </c>
      <c r="Q29" s="18" t="n">
        <v>312.41250141</v>
      </c>
      <c r="R29" s="20" t="n">
        <v>62.61666854</v>
      </c>
      <c r="S29" s="18" t="s">
        <v>481</v>
      </c>
      <c r="T29" s="20" t="s">
        <v>481</v>
      </c>
      <c r="U29" s="18" t="n">
        <v>365.21377028</v>
      </c>
      <c r="V29" s="20" t="n">
        <v>25.30780332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485.74469898</v>
      </c>
      <c r="F32" s="20" t="n">
        <v>3.5110605</v>
      </c>
      <c r="G32" s="18" t="n">
        <v>488.57708063</v>
      </c>
      <c r="H32" s="20" t="n">
        <v>4.01774468</v>
      </c>
      <c r="I32" s="18" t="n">
        <v>484.34429954</v>
      </c>
      <c r="J32" s="20" t="n">
        <v>5.89583925</v>
      </c>
      <c r="K32" s="18" t="n">
        <v>485.66104296</v>
      </c>
      <c r="L32" s="20" t="n">
        <v>7.05979035</v>
      </c>
      <c r="M32" s="18" t="s">
        <v>481</v>
      </c>
      <c r="N32" s="20" t="s">
        <v>481</v>
      </c>
      <c r="O32" s="18" t="s">
        <v>481</v>
      </c>
      <c r="P32" s="20" t="s">
        <v>481</v>
      </c>
      <c r="Q32" s="18" t="s">
        <v>481</v>
      </c>
      <c r="R32" s="20" t="s">
        <v>481</v>
      </c>
      <c r="S32" s="18" t="s">
        <v>481</v>
      </c>
      <c r="T32" s="20" t="s">
        <v>481</v>
      </c>
      <c r="U32" s="18" t="n">
        <v>366.11147868</v>
      </c>
      <c r="V32" s="20" t="n">
        <v>24.41825299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448.87157293</v>
      </c>
      <c r="F34" s="20" t="n">
        <v>5.17086352</v>
      </c>
      <c r="G34" s="18" t="n">
        <v>447.76623987</v>
      </c>
      <c r="H34" s="20" t="n">
        <v>5.12442173</v>
      </c>
      <c r="I34" s="18" t="n">
        <v>458.43452236</v>
      </c>
      <c r="J34" s="20" t="n">
        <v>7.48606353</v>
      </c>
      <c r="K34" s="18" t="n">
        <v>447.34952532</v>
      </c>
      <c r="L34" s="20" t="n">
        <v>5.74519931</v>
      </c>
      <c r="M34" s="18" t="s">
        <v>481</v>
      </c>
      <c r="N34" s="20" t="s">
        <v>481</v>
      </c>
      <c r="O34" s="18" t="s">
        <v>481</v>
      </c>
      <c r="P34" s="20" t="s">
        <v>481</v>
      </c>
      <c r="Q34" s="18" t="n">
        <v>425.79595373</v>
      </c>
      <c r="R34" s="20" t="n">
        <v>68.66277131</v>
      </c>
      <c r="S34" s="18" t="s">
        <v>481</v>
      </c>
      <c r="T34" s="20" t="s">
        <v>481</v>
      </c>
      <c r="U34" s="18" t="n">
        <v>306.71331712</v>
      </c>
      <c r="V34" s="20" t="n">
        <v>18.16374235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471.18552845</v>
      </c>
      <c r="F36" s="20" t="n">
        <v>3.15904674</v>
      </c>
      <c r="G36" s="18" t="n">
        <v>473.85918079</v>
      </c>
      <c r="H36" s="20" t="n">
        <v>5.61213176</v>
      </c>
      <c r="I36" s="18" t="n">
        <v>459.34240633</v>
      </c>
      <c r="J36" s="20" t="n">
        <v>8.194321889999999</v>
      </c>
      <c r="K36" s="18" t="n">
        <v>437.65739458</v>
      </c>
      <c r="L36" s="20" t="n">
        <v>10.16838964</v>
      </c>
      <c r="M36" s="18" t="s">
        <v>481</v>
      </c>
      <c r="N36" s="20" t="s">
        <v>481</v>
      </c>
      <c r="O36" s="18" t="s">
        <v>481</v>
      </c>
      <c r="P36" s="20" t="s">
        <v>481</v>
      </c>
      <c r="Q36" s="18" t="s">
        <v>481</v>
      </c>
      <c r="R36" s="20" t="s">
        <v>481</v>
      </c>
      <c r="S36" s="18" t="s">
        <v>481</v>
      </c>
      <c r="T36" s="20" t="s">
        <v>481</v>
      </c>
      <c r="U36" s="18" t="n">
        <v>364.73820875</v>
      </c>
      <c r="V36" s="20" t="n">
        <v>27.99822087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491.96996738</v>
      </c>
      <c r="F41" s="20" t="n">
        <v>4.02117589</v>
      </c>
      <c r="G41" s="18" t="n">
        <v>494.44360758</v>
      </c>
      <c r="H41" s="20" t="n">
        <v>4.56041922</v>
      </c>
      <c r="I41" s="18" t="n">
        <v>479.71752315</v>
      </c>
      <c r="J41" s="20" t="n">
        <v>6.8090677</v>
      </c>
      <c r="K41" s="18" t="n">
        <v>487.29300464</v>
      </c>
      <c r="L41" s="20" t="n">
        <v>7.66646635</v>
      </c>
      <c r="M41" s="18" t="s">
        <v>481</v>
      </c>
      <c r="N41" s="20" t="s">
        <v>481</v>
      </c>
      <c r="O41" s="18" t="s">
        <v>481</v>
      </c>
      <c r="P41" s="20" t="s">
        <v>481</v>
      </c>
      <c r="Q41" s="18" t="n">
        <v>394.70031876</v>
      </c>
      <c r="R41" s="20" t="n">
        <v>62.09586627</v>
      </c>
      <c r="S41" s="18" t="s">
        <v>481</v>
      </c>
      <c r="T41" s="20" t="s">
        <v>481</v>
      </c>
      <c r="U41" s="18" t="n">
        <v>318.25981708</v>
      </c>
      <c r="V41" s="20" t="n">
        <v>20.36142458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404.26719896</v>
      </c>
      <c r="F46" s="20" t="n">
        <v>4.08432737</v>
      </c>
      <c r="G46" s="18" t="n">
        <v>403.85543728</v>
      </c>
      <c r="H46" s="20" t="n">
        <v>6.31623766</v>
      </c>
      <c r="I46" s="18" t="n">
        <v>398.33497141</v>
      </c>
      <c r="J46" s="20" t="n">
        <v>7.71410267</v>
      </c>
      <c r="K46" s="18" t="n">
        <v>390.77137417</v>
      </c>
      <c r="L46" s="20" t="n">
        <v>7.76797632</v>
      </c>
      <c r="M46" s="18" t="s">
        <v>481</v>
      </c>
      <c r="N46" s="20" t="s">
        <v>481</v>
      </c>
      <c r="O46" s="18" t="s">
        <v>481</v>
      </c>
      <c r="P46" s="20" t="s">
        <v>481</v>
      </c>
      <c r="Q46" s="18" t="s">
        <v>481</v>
      </c>
      <c r="R46" s="20" t="s">
        <v>481</v>
      </c>
      <c r="S46" s="18" t="s">
        <v>481</v>
      </c>
      <c r="T46" s="20" t="s">
        <v>481</v>
      </c>
      <c r="U46" s="18" t="n">
        <v>332.91299846</v>
      </c>
      <c r="V46" s="20" t="n">
        <v>6.68220512</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576.55108754</v>
      </c>
      <c r="F48" s="20" t="n">
        <v>6.27580186</v>
      </c>
      <c r="G48" s="18" t="n">
        <v>564.70551976</v>
      </c>
      <c r="H48" s="20" t="n">
        <v>7.1679707</v>
      </c>
      <c r="I48" s="18" t="n">
        <v>546.7577566800001</v>
      </c>
      <c r="J48" s="20" t="n">
        <v>8.21697159</v>
      </c>
      <c r="K48" s="18" t="n">
        <v>535.56759032</v>
      </c>
      <c r="L48" s="20" t="n">
        <v>9.92122533</v>
      </c>
      <c r="M48" s="18" t="s">
        <v>481</v>
      </c>
      <c r="N48" s="20" t="s">
        <v>481</v>
      </c>
      <c r="O48" s="18" t="s">
        <v>481</v>
      </c>
      <c r="P48" s="20" t="s">
        <v>481</v>
      </c>
      <c r="Q48" s="18" t="s">
        <v>481</v>
      </c>
      <c r="R48" s="20" t="s">
        <v>481</v>
      </c>
      <c r="S48" s="18" t="s">
        <v>481</v>
      </c>
      <c r="T48" s="20" t="s">
        <v>481</v>
      </c>
      <c r="U48" s="18" t="n">
        <v>495.46687825</v>
      </c>
      <c r="V48" s="20" t="n">
        <v>55.18105765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454.45367176</v>
      </c>
      <c r="F61" s="20" t="n">
        <v>3.50705872</v>
      </c>
      <c r="G61" s="18" t="n">
        <v>455.14296655</v>
      </c>
      <c r="H61" s="20" t="n">
        <v>4.01961502</v>
      </c>
      <c r="I61" s="18" t="n">
        <v>449.09066307</v>
      </c>
      <c r="J61" s="20" t="n">
        <v>7.06391911</v>
      </c>
      <c r="K61" s="18" t="n">
        <v>418.31429792</v>
      </c>
      <c r="L61" s="20" t="n">
        <v>8.995578139999999</v>
      </c>
      <c r="M61" s="18" t="s">
        <v>481</v>
      </c>
      <c r="N61" s="20" t="s">
        <v>481</v>
      </c>
      <c r="O61" s="18" t="s">
        <v>481</v>
      </c>
      <c r="P61" s="20" t="s">
        <v>481</v>
      </c>
      <c r="Q61" s="18" t="s">
        <v>481</v>
      </c>
      <c r="R61" s="20" t="s">
        <v>481</v>
      </c>
      <c r="S61" s="18" t="s">
        <v>481</v>
      </c>
      <c r="T61" s="20" t="s">
        <v>481</v>
      </c>
      <c r="U61" s="18" t="n">
        <v>329.17653992</v>
      </c>
      <c r="V61" s="20" t="n">
        <v>14.40615538</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409.33547328</v>
      </c>
      <c r="F67" s="20" t="n">
        <v>3.92884604</v>
      </c>
      <c r="G67" s="18" t="n">
        <v>411.44403081</v>
      </c>
      <c r="H67" s="20" t="n">
        <v>3.96629179</v>
      </c>
      <c r="I67" s="18" t="n">
        <v>391.36874455</v>
      </c>
      <c r="J67" s="20" t="n">
        <v>7.89787398</v>
      </c>
      <c r="K67" s="18" t="n">
        <v>396.0662527</v>
      </c>
      <c r="L67" s="20" t="n">
        <v>6.96306548</v>
      </c>
      <c r="M67" s="18" t="s">
        <v>481</v>
      </c>
      <c r="N67" s="20" t="s">
        <v>481</v>
      </c>
      <c r="O67" s="18" t="s">
        <v>481</v>
      </c>
      <c r="P67" s="20" t="s">
        <v>481</v>
      </c>
      <c r="Q67" s="18" t="s">
        <v>481</v>
      </c>
      <c r="R67" s="20" t="s">
        <v>481</v>
      </c>
      <c r="S67" s="18" t="s">
        <v>481</v>
      </c>
      <c r="T67" s="20" t="s">
        <v>481</v>
      </c>
      <c r="U67" s="18" t="n">
        <v>278.71896869</v>
      </c>
      <c r="V67" s="20" t="n">
        <v>10.65643846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513.47601752</v>
      </c>
      <c r="F70" s="20" t="n">
        <v>3.40321502</v>
      </c>
      <c r="G70" s="18" t="n">
        <v>521.0432307900001</v>
      </c>
      <c r="H70" s="20" t="n">
        <v>4.60844749</v>
      </c>
      <c r="I70" s="18" t="n">
        <v>512.08907726</v>
      </c>
      <c r="J70" s="20" t="n">
        <v>8.65335458</v>
      </c>
      <c r="K70" s="18" t="n">
        <v>508.25641282</v>
      </c>
      <c r="L70" s="20" t="n">
        <v>7.54860762</v>
      </c>
      <c r="M70" s="18" t="s">
        <v>481</v>
      </c>
      <c r="N70" s="20" t="s">
        <v>481</v>
      </c>
      <c r="O70" s="18" t="s">
        <v>481</v>
      </c>
      <c r="P70" s="20" t="s">
        <v>481</v>
      </c>
      <c r="Q70" s="18" t="s">
        <v>481</v>
      </c>
      <c r="R70" s="20" t="s">
        <v>481</v>
      </c>
      <c r="S70" s="18" t="s">
        <v>481</v>
      </c>
      <c r="T70" s="20" t="s">
        <v>481</v>
      </c>
      <c r="U70" s="18" t="n">
        <v>464.90349317</v>
      </c>
      <c r="V70" s="20" t="n">
        <v>17.83830817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923</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516.93766448</v>
      </c>
      <c r="F7" s="20" t="n">
        <v>2.17886241</v>
      </c>
      <c r="G7" s="18" t="n">
        <v>504.74512405</v>
      </c>
      <c r="H7" s="20" t="n">
        <v>3.12459655</v>
      </c>
      <c r="I7" s="18" t="n">
        <v>480.48563358</v>
      </c>
      <c r="J7" s="20" t="n">
        <v>4.85402704</v>
      </c>
      <c r="K7" s="18" t="n">
        <v>445.93153777</v>
      </c>
      <c r="L7" s="20" t="n">
        <v>5.67669388</v>
      </c>
      <c r="M7" s="18" t="s">
        <v>481</v>
      </c>
      <c r="N7" s="20" t="s">
        <v>481</v>
      </c>
      <c r="O7" s="18" t="s">
        <v>481</v>
      </c>
      <c r="P7" s="20" t="s">
        <v>481</v>
      </c>
      <c r="Q7" s="18" t="s">
        <v>481</v>
      </c>
      <c r="R7" s="20" t="s">
        <v>481</v>
      </c>
      <c r="S7" s="18" t="s">
        <v>481</v>
      </c>
      <c r="T7" s="20" t="s">
        <v>481</v>
      </c>
      <c r="U7" s="18" t="n">
        <v>397.69003617</v>
      </c>
      <c r="V7" s="20" t="n">
        <v>8.74583082</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553.12341803</v>
      </c>
      <c r="F9" s="20" t="n">
        <v>2.82934264</v>
      </c>
      <c r="G9" s="18" t="n">
        <v>533.07581739</v>
      </c>
      <c r="H9" s="20" t="n">
        <v>7.74166541</v>
      </c>
      <c r="I9" s="18" t="n">
        <v>497.3560124</v>
      </c>
      <c r="J9" s="20" t="n">
        <v>12.05099057</v>
      </c>
      <c r="K9" s="18" t="n">
        <v>482.2617849</v>
      </c>
      <c r="L9" s="20" t="n">
        <v>17.51831646</v>
      </c>
      <c r="M9" s="18" t="s">
        <v>481</v>
      </c>
      <c r="N9" s="20" t="s">
        <v>481</v>
      </c>
      <c r="O9" s="18" t="s">
        <v>481</v>
      </c>
      <c r="P9" s="20" t="s">
        <v>481</v>
      </c>
      <c r="Q9" s="18" t="n">
        <v>363.74174124</v>
      </c>
      <c r="R9" s="20" t="n">
        <v>33.3778787</v>
      </c>
      <c r="S9" s="18" t="s">
        <v>481</v>
      </c>
      <c r="T9" s="20" t="s">
        <v>481</v>
      </c>
      <c r="U9" s="18" t="n">
        <v>413.55917439</v>
      </c>
      <c r="V9" s="20" t="n">
        <v>14.88784197</v>
      </c>
    </row>
    <row r="10" spans="1:22">
      <c r="A10" s="15" t="s">
        <v>485</v>
      </c>
      <c r="B10" s="17" t="n">
        <v>13082</v>
      </c>
      <c r="C10" s="18">
        <f>(323.0/B10*100)</f>
        <v/>
      </c>
      <c r="D10" s="19" t="n">
        <v>12759</v>
      </c>
      <c r="E10" s="18" t="n">
        <v>542.75347442</v>
      </c>
      <c r="F10" s="20" t="n">
        <v>4.51730245</v>
      </c>
      <c r="G10" s="18" t="n">
        <v>524.29610556</v>
      </c>
      <c r="H10" s="20" t="n">
        <v>6.85674199</v>
      </c>
      <c r="I10" s="18" t="n">
        <v>522.34895586</v>
      </c>
      <c r="J10" s="20" t="n">
        <v>10.82209292</v>
      </c>
      <c r="K10" s="18" t="n">
        <v>499.00711097</v>
      </c>
      <c r="L10" s="20" t="n">
        <v>12.15155416</v>
      </c>
      <c r="M10" s="18" t="s">
        <v>481</v>
      </c>
      <c r="N10" s="20" t="s">
        <v>481</v>
      </c>
      <c r="O10" s="18" t="s">
        <v>481</v>
      </c>
      <c r="P10" s="20" t="s">
        <v>481</v>
      </c>
      <c r="Q10" s="18" t="s">
        <v>481</v>
      </c>
      <c r="R10" s="20" t="s">
        <v>481</v>
      </c>
      <c r="S10" s="18" t="s">
        <v>481</v>
      </c>
      <c r="T10" s="20" t="s">
        <v>481</v>
      </c>
      <c r="U10" s="18" t="n">
        <v>448.49098133</v>
      </c>
      <c r="V10" s="20" t="n">
        <v>19.35737852</v>
      </c>
    </row>
    <row r="11" spans="1:22">
      <c r="A11" s="15" t="s">
        <v>486</v>
      </c>
      <c r="B11" s="17" t="n">
        <v>7053</v>
      </c>
      <c r="C11" s="18">
        <f>(60.0/B11*100)</f>
        <v/>
      </c>
      <c r="D11" s="19" t="n">
        <v>6993</v>
      </c>
      <c r="E11" s="18" t="n">
        <v>433.12773939</v>
      </c>
      <c r="F11" s="20" t="n">
        <v>4.1498403</v>
      </c>
      <c r="G11" s="18" t="n">
        <v>445.1341387</v>
      </c>
      <c r="H11" s="20" t="n">
        <v>4.58367983</v>
      </c>
      <c r="I11" s="18" t="n">
        <v>421.82591103</v>
      </c>
      <c r="J11" s="20" t="n">
        <v>9.390640210000001</v>
      </c>
      <c r="K11" s="18" t="n">
        <v>412.730086</v>
      </c>
      <c r="L11" s="20" t="n">
        <v>8.459267369999999</v>
      </c>
      <c r="M11" s="18" t="s">
        <v>481</v>
      </c>
      <c r="N11" s="20" t="s">
        <v>481</v>
      </c>
      <c r="O11" s="18" t="s">
        <v>481</v>
      </c>
      <c r="P11" s="20" t="s">
        <v>481</v>
      </c>
      <c r="Q11" s="18" t="s">
        <v>481</v>
      </c>
      <c r="R11" s="20" t="s">
        <v>481</v>
      </c>
      <c r="S11" s="18" t="s">
        <v>481</v>
      </c>
      <c r="T11" s="20" t="s">
        <v>481</v>
      </c>
      <c r="U11" s="18" t="n">
        <v>349.73459066</v>
      </c>
      <c r="V11" s="20" t="n">
        <v>13.37227245</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520.9107125</v>
      </c>
      <c r="F29" s="20" t="n">
        <v>3.00627404</v>
      </c>
      <c r="G29" s="18" t="n">
        <v>490.08794873</v>
      </c>
      <c r="H29" s="20" t="n">
        <v>7.45747018</v>
      </c>
      <c r="I29" s="18" t="n">
        <v>439.19983073</v>
      </c>
      <c r="J29" s="20" t="n">
        <v>19.24723682</v>
      </c>
      <c r="K29" s="18" t="n">
        <v>448.21716483</v>
      </c>
      <c r="L29" s="20" t="n">
        <v>17.66518144</v>
      </c>
      <c r="M29" s="18" t="s">
        <v>481</v>
      </c>
      <c r="N29" s="20" t="s">
        <v>481</v>
      </c>
      <c r="O29" s="18" t="s">
        <v>481</v>
      </c>
      <c r="P29" s="20" t="s">
        <v>481</v>
      </c>
      <c r="Q29" s="18" t="n">
        <v>312.41250141</v>
      </c>
      <c r="R29" s="20" t="n">
        <v>62.61666854</v>
      </c>
      <c r="S29" s="18" t="s">
        <v>481</v>
      </c>
      <c r="T29" s="20" t="s">
        <v>481</v>
      </c>
      <c r="U29" s="18" t="n">
        <v>396.45119983</v>
      </c>
      <c r="V29" s="20" t="n">
        <v>18.9439625</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485.31894153</v>
      </c>
      <c r="F32" s="20" t="n">
        <v>3.38832544</v>
      </c>
      <c r="G32" s="18" t="n">
        <v>491.58050772</v>
      </c>
      <c r="H32" s="20" t="n">
        <v>4.44663034</v>
      </c>
      <c r="I32" s="18" t="n">
        <v>481.79316597</v>
      </c>
      <c r="J32" s="20" t="n">
        <v>7.19350123</v>
      </c>
      <c r="K32" s="18" t="n">
        <v>480.82751103</v>
      </c>
      <c r="L32" s="20" t="n">
        <v>8.011842100000001</v>
      </c>
      <c r="M32" s="18" t="s">
        <v>481</v>
      </c>
      <c r="N32" s="20" t="s">
        <v>481</v>
      </c>
      <c r="O32" s="18" t="s">
        <v>481</v>
      </c>
      <c r="P32" s="20" t="s">
        <v>481</v>
      </c>
      <c r="Q32" s="18" t="s">
        <v>481</v>
      </c>
      <c r="R32" s="20" t="s">
        <v>481</v>
      </c>
      <c r="S32" s="18" t="s">
        <v>481</v>
      </c>
      <c r="T32" s="20" t="s">
        <v>481</v>
      </c>
      <c r="U32" s="18" t="n">
        <v>388.72383168</v>
      </c>
      <c r="V32" s="20" t="n">
        <v>25.73946355</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442.69223475</v>
      </c>
      <c r="F34" s="20" t="n">
        <v>4.81151771</v>
      </c>
      <c r="G34" s="18" t="n">
        <v>461.73720305</v>
      </c>
      <c r="H34" s="20" t="n">
        <v>5.04459014</v>
      </c>
      <c r="I34" s="18" t="n">
        <v>463.65698789</v>
      </c>
      <c r="J34" s="20" t="n">
        <v>7.37870386</v>
      </c>
      <c r="K34" s="18" t="n">
        <v>456.31408997</v>
      </c>
      <c r="L34" s="20" t="n">
        <v>7.4061264</v>
      </c>
      <c r="M34" s="18" t="s">
        <v>481</v>
      </c>
      <c r="N34" s="20" t="s">
        <v>481</v>
      </c>
      <c r="O34" s="18" t="s">
        <v>481</v>
      </c>
      <c r="P34" s="20" t="s">
        <v>481</v>
      </c>
      <c r="Q34" s="18" t="n">
        <v>425.79595373</v>
      </c>
      <c r="R34" s="20" t="n">
        <v>68.66277131</v>
      </c>
      <c r="S34" s="18" t="s">
        <v>481</v>
      </c>
      <c r="T34" s="20" t="s">
        <v>481</v>
      </c>
      <c r="U34" s="18" t="n">
        <v>311.82925148</v>
      </c>
      <c r="V34" s="20" t="n">
        <v>17.45870285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471.60534525</v>
      </c>
      <c r="F36" s="20" t="n">
        <v>3.25672163</v>
      </c>
      <c r="G36" s="18" t="n">
        <v>472.14500927</v>
      </c>
      <c r="H36" s="20" t="n">
        <v>6.03765331</v>
      </c>
      <c r="I36" s="18" t="n">
        <v>459.13794877</v>
      </c>
      <c r="J36" s="20" t="n">
        <v>8.60716978</v>
      </c>
      <c r="K36" s="18" t="n">
        <v>433.58162042</v>
      </c>
      <c r="L36" s="20" t="n">
        <v>10.93746734</v>
      </c>
      <c r="M36" s="18" t="s">
        <v>481</v>
      </c>
      <c r="N36" s="20" t="s">
        <v>481</v>
      </c>
      <c r="O36" s="18" t="s">
        <v>481</v>
      </c>
      <c r="P36" s="20" t="s">
        <v>481</v>
      </c>
      <c r="Q36" s="18" t="s">
        <v>481</v>
      </c>
      <c r="R36" s="20" t="s">
        <v>481</v>
      </c>
      <c r="S36" s="18" t="s">
        <v>481</v>
      </c>
      <c r="T36" s="20" t="s">
        <v>481</v>
      </c>
      <c r="U36" s="18" t="n">
        <v>375.93231121</v>
      </c>
      <c r="V36" s="20" t="n">
        <v>25.93868271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491.30620046</v>
      </c>
      <c r="F41" s="20" t="n">
        <v>3.87995307</v>
      </c>
      <c r="G41" s="18" t="n">
        <v>499.52421599</v>
      </c>
      <c r="H41" s="20" t="n">
        <v>4.61455534</v>
      </c>
      <c r="I41" s="18" t="n">
        <v>472.46078399</v>
      </c>
      <c r="J41" s="20" t="n">
        <v>9.81318231</v>
      </c>
      <c r="K41" s="18" t="n">
        <v>484.52484878</v>
      </c>
      <c r="L41" s="20" t="n">
        <v>11.89416294</v>
      </c>
      <c r="M41" s="18" t="s">
        <v>481</v>
      </c>
      <c r="N41" s="20" t="s">
        <v>481</v>
      </c>
      <c r="O41" s="18" t="s">
        <v>481</v>
      </c>
      <c r="P41" s="20" t="s">
        <v>481</v>
      </c>
      <c r="Q41" s="18" t="n">
        <v>394.70031876</v>
      </c>
      <c r="R41" s="20" t="n">
        <v>62.09586627</v>
      </c>
      <c r="S41" s="18" t="s">
        <v>481</v>
      </c>
      <c r="T41" s="20" t="s">
        <v>481</v>
      </c>
      <c r="U41" s="18" t="n">
        <v>343.29564828</v>
      </c>
      <c r="V41" s="20" t="n">
        <v>19.15678893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406.80786145</v>
      </c>
      <c r="F46" s="20" t="n">
        <v>3.92374447</v>
      </c>
      <c r="G46" s="18" t="n">
        <v>401.52297831</v>
      </c>
      <c r="H46" s="20" t="n">
        <v>6.55998768</v>
      </c>
      <c r="I46" s="18" t="n">
        <v>391.73999868</v>
      </c>
      <c r="J46" s="20" t="n">
        <v>9.27200384</v>
      </c>
      <c r="K46" s="18" t="n">
        <v>382.74186256</v>
      </c>
      <c r="L46" s="20" t="n">
        <v>10.21667951</v>
      </c>
      <c r="M46" s="18" t="s">
        <v>481</v>
      </c>
      <c r="N46" s="20" t="s">
        <v>481</v>
      </c>
      <c r="O46" s="18" t="s">
        <v>481</v>
      </c>
      <c r="P46" s="20" t="s">
        <v>481</v>
      </c>
      <c r="Q46" s="18" t="s">
        <v>481</v>
      </c>
      <c r="R46" s="20" t="s">
        <v>481</v>
      </c>
      <c r="S46" s="18" t="s">
        <v>481</v>
      </c>
      <c r="T46" s="20" t="s">
        <v>481</v>
      </c>
      <c r="U46" s="18" t="n">
        <v>330.90321231</v>
      </c>
      <c r="V46" s="20" t="n">
        <v>6.34279634</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575.10575149</v>
      </c>
      <c r="F48" s="20" t="n">
        <v>6.00891444</v>
      </c>
      <c r="G48" s="18" t="n">
        <v>542.23297132</v>
      </c>
      <c r="H48" s="20" t="n">
        <v>8.32715331</v>
      </c>
      <c r="I48" s="18" t="n">
        <v>537.47438471</v>
      </c>
      <c r="J48" s="20" t="n">
        <v>9.433903109999999</v>
      </c>
      <c r="K48" s="18" t="n">
        <v>506.04724395</v>
      </c>
      <c r="L48" s="20" t="n">
        <v>14.83804974</v>
      </c>
      <c r="M48" s="18" t="s">
        <v>481</v>
      </c>
      <c r="N48" s="20" t="s">
        <v>481</v>
      </c>
      <c r="O48" s="18" t="s">
        <v>481</v>
      </c>
      <c r="P48" s="20" t="s">
        <v>481</v>
      </c>
      <c r="Q48" s="18" t="s">
        <v>481</v>
      </c>
      <c r="R48" s="20" t="s">
        <v>481</v>
      </c>
      <c r="S48" s="18" t="s">
        <v>481</v>
      </c>
      <c r="T48" s="20" t="s">
        <v>481</v>
      </c>
      <c r="U48" s="18" t="n">
        <v>498.51488153</v>
      </c>
      <c r="V48" s="20" t="n">
        <v>52.1294919</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456.98029605</v>
      </c>
      <c r="F61" s="20" t="n">
        <v>3.21367204</v>
      </c>
      <c r="G61" s="18" t="n">
        <v>449.14775521</v>
      </c>
      <c r="H61" s="20" t="n">
        <v>5.11869369</v>
      </c>
      <c r="I61" s="18" t="n">
        <v>440.66742239</v>
      </c>
      <c r="J61" s="20" t="n">
        <v>9.62875805</v>
      </c>
      <c r="K61" s="18" t="n">
        <v>394.07201893</v>
      </c>
      <c r="L61" s="20" t="n">
        <v>11.09383611</v>
      </c>
      <c r="M61" s="18" t="s">
        <v>481</v>
      </c>
      <c r="N61" s="20" t="s">
        <v>481</v>
      </c>
      <c r="O61" s="18" t="s">
        <v>481</v>
      </c>
      <c r="P61" s="20" t="s">
        <v>481</v>
      </c>
      <c r="Q61" s="18" t="s">
        <v>481</v>
      </c>
      <c r="R61" s="20" t="s">
        <v>481</v>
      </c>
      <c r="S61" s="18" t="s">
        <v>481</v>
      </c>
      <c r="T61" s="20" t="s">
        <v>481</v>
      </c>
      <c r="U61" s="18" t="n">
        <v>336.68206014</v>
      </c>
      <c r="V61" s="20" t="n">
        <v>14.15608965</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411.72315509</v>
      </c>
      <c r="F67" s="20" t="n">
        <v>3.48564811</v>
      </c>
      <c r="G67" s="18" t="n">
        <v>392.77906916</v>
      </c>
      <c r="H67" s="20" t="n">
        <v>6.47566964</v>
      </c>
      <c r="I67" s="18" t="n">
        <v>380.28219991</v>
      </c>
      <c r="J67" s="20" t="n">
        <v>9.464149580000001</v>
      </c>
      <c r="K67" s="18" t="n">
        <v>340.89866324</v>
      </c>
      <c r="L67" s="20" t="n">
        <v>11.1268006</v>
      </c>
      <c r="M67" s="18" t="s">
        <v>481</v>
      </c>
      <c r="N67" s="20" t="s">
        <v>481</v>
      </c>
      <c r="O67" s="18" t="s">
        <v>481</v>
      </c>
      <c r="P67" s="20" t="s">
        <v>481</v>
      </c>
      <c r="Q67" s="18" t="s">
        <v>481</v>
      </c>
      <c r="R67" s="20" t="s">
        <v>481</v>
      </c>
      <c r="S67" s="18" t="s">
        <v>481</v>
      </c>
      <c r="T67" s="20" t="s">
        <v>481</v>
      </c>
      <c r="U67" s="18" t="n">
        <v>282.4819452</v>
      </c>
      <c r="V67" s="20" t="n">
        <v>12.62126837</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514.35485506</v>
      </c>
      <c r="F70" s="20" t="n">
        <v>3.38642868</v>
      </c>
      <c r="G70" s="18" t="n">
        <v>520.46921801</v>
      </c>
      <c r="H70" s="20" t="n">
        <v>5.25065157</v>
      </c>
      <c r="I70" s="18" t="n">
        <v>508.01999165</v>
      </c>
      <c r="J70" s="20" t="n">
        <v>9.92325224</v>
      </c>
      <c r="K70" s="18" t="n">
        <v>507.45369734</v>
      </c>
      <c r="L70" s="20" t="n">
        <v>7.92177308</v>
      </c>
      <c r="M70" s="18" t="s">
        <v>481</v>
      </c>
      <c r="N70" s="20" t="s">
        <v>481</v>
      </c>
      <c r="O70" s="18" t="s">
        <v>481</v>
      </c>
      <c r="P70" s="20" t="s">
        <v>481</v>
      </c>
      <c r="Q70" s="18" t="s">
        <v>481</v>
      </c>
      <c r="R70" s="20" t="s">
        <v>481</v>
      </c>
      <c r="S70" s="18" t="s">
        <v>481</v>
      </c>
      <c r="T70" s="20" t="s">
        <v>481</v>
      </c>
      <c r="U70" s="18" t="n">
        <v>477.23367821</v>
      </c>
      <c r="V70" s="20" t="n">
        <v>14.0155906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924</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514.41063414</v>
      </c>
      <c r="F7" s="20" t="n">
        <v>2.13599276</v>
      </c>
      <c r="G7" s="18" t="n">
        <v>507.55314107</v>
      </c>
      <c r="H7" s="20" t="n">
        <v>3.28683567</v>
      </c>
      <c r="I7" s="18" t="n">
        <v>486.68065299</v>
      </c>
      <c r="J7" s="20" t="n">
        <v>4.96962982</v>
      </c>
      <c r="K7" s="18" t="n">
        <v>445.32619735</v>
      </c>
      <c r="L7" s="20" t="n">
        <v>6.00315023</v>
      </c>
      <c r="M7" s="18" t="s">
        <v>481</v>
      </c>
      <c r="N7" s="20" t="s">
        <v>481</v>
      </c>
      <c r="O7" s="18" t="s">
        <v>481</v>
      </c>
      <c r="P7" s="20" t="s">
        <v>481</v>
      </c>
      <c r="Q7" s="18" t="s">
        <v>481</v>
      </c>
      <c r="R7" s="20" t="s">
        <v>481</v>
      </c>
      <c r="S7" s="18" t="s">
        <v>481</v>
      </c>
      <c r="T7" s="20" t="s">
        <v>481</v>
      </c>
      <c r="U7" s="18" t="n">
        <v>398.15338385</v>
      </c>
      <c r="V7" s="20" t="n">
        <v>8.09940623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550.32004511</v>
      </c>
      <c r="F9" s="20" t="n">
        <v>2.84838667</v>
      </c>
      <c r="G9" s="18" t="n">
        <v>555.11711972</v>
      </c>
      <c r="H9" s="20" t="n">
        <v>6.91741877</v>
      </c>
      <c r="I9" s="18" t="n">
        <v>507.79918601</v>
      </c>
      <c r="J9" s="20" t="n">
        <v>11.71018951</v>
      </c>
      <c r="K9" s="18" t="n">
        <v>511.94144844</v>
      </c>
      <c r="L9" s="20" t="n">
        <v>16.4355665</v>
      </c>
      <c r="M9" s="18" t="s">
        <v>481</v>
      </c>
      <c r="N9" s="20" t="s">
        <v>481</v>
      </c>
      <c r="O9" s="18" t="s">
        <v>481</v>
      </c>
      <c r="P9" s="20" t="s">
        <v>481</v>
      </c>
      <c r="Q9" s="18" t="n">
        <v>363.74174124</v>
      </c>
      <c r="R9" s="20" t="n">
        <v>33.3778787</v>
      </c>
      <c r="S9" s="18" t="s">
        <v>481</v>
      </c>
      <c r="T9" s="20" t="s">
        <v>481</v>
      </c>
      <c r="U9" s="18" t="n">
        <v>408.65494618</v>
      </c>
      <c r="V9" s="20" t="n">
        <v>14.69976633</v>
      </c>
    </row>
    <row r="10" spans="1:22">
      <c r="A10" s="15" t="s">
        <v>485</v>
      </c>
      <c r="B10" s="17" t="n">
        <v>13082</v>
      </c>
      <c r="C10" s="18">
        <f>(323.0/B10*100)</f>
        <v/>
      </c>
      <c r="D10" s="19" t="n">
        <v>12759</v>
      </c>
      <c r="E10" s="18" t="n">
        <v>540.8687260200001</v>
      </c>
      <c r="F10" s="20" t="n">
        <v>4.86942054</v>
      </c>
      <c r="G10" s="18" t="n">
        <v>530.86718773</v>
      </c>
      <c r="H10" s="20" t="n">
        <v>5.86868182</v>
      </c>
      <c r="I10" s="18" t="n">
        <v>522.25029018</v>
      </c>
      <c r="J10" s="20" t="n">
        <v>9.263164160000001</v>
      </c>
      <c r="K10" s="18" t="n">
        <v>499.62131611</v>
      </c>
      <c r="L10" s="20" t="n">
        <v>13.88168763</v>
      </c>
      <c r="M10" s="18" t="s">
        <v>481</v>
      </c>
      <c r="N10" s="20" t="s">
        <v>481</v>
      </c>
      <c r="O10" s="18" t="s">
        <v>481</v>
      </c>
      <c r="P10" s="20" t="s">
        <v>481</v>
      </c>
      <c r="Q10" s="18" t="s">
        <v>481</v>
      </c>
      <c r="R10" s="20" t="s">
        <v>481</v>
      </c>
      <c r="S10" s="18" t="s">
        <v>481</v>
      </c>
      <c r="T10" s="20" t="s">
        <v>481</v>
      </c>
      <c r="U10" s="18" t="n">
        <v>447.79279247</v>
      </c>
      <c r="V10" s="20" t="n">
        <v>19.12061123</v>
      </c>
    </row>
    <row r="11" spans="1:22">
      <c r="A11" s="15" t="s">
        <v>486</v>
      </c>
      <c r="B11" s="17" t="n">
        <v>7053</v>
      </c>
      <c r="C11" s="18">
        <f>(60.0/B11*100)</f>
        <v/>
      </c>
      <c r="D11" s="19" t="n">
        <v>6993</v>
      </c>
      <c r="E11" s="18" t="n">
        <v>437.04917173</v>
      </c>
      <c r="F11" s="20" t="n">
        <v>3.92731477</v>
      </c>
      <c r="G11" s="18" t="n">
        <v>437.51876246</v>
      </c>
      <c r="H11" s="20" t="n">
        <v>5.58846087</v>
      </c>
      <c r="I11" s="18" t="n">
        <v>401.88127603</v>
      </c>
      <c r="J11" s="20" t="n">
        <v>10.48635462</v>
      </c>
      <c r="K11" s="18" t="n">
        <v>404.64605744</v>
      </c>
      <c r="L11" s="20" t="n">
        <v>13.17100992</v>
      </c>
      <c r="M11" s="18" t="s">
        <v>481</v>
      </c>
      <c r="N11" s="20" t="s">
        <v>481</v>
      </c>
      <c r="O11" s="18" t="s">
        <v>481</v>
      </c>
      <c r="P11" s="20" t="s">
        <v>481</v>
      </c>
      <c r="Q11" s="18" t="s">
        <v>481</v>
      </c>
      <c r="R11" s="20" t="s">
        <v>481</v>
      </c>
      <c r="S11" s="18" t="s">
        <v>481</v>
      </c>
      <c r="T11" s="20" t="s">
        <v>481</v>
      </c>
      <c r="U11" s="18" t="n">
        <v>345.62350942</v>
      </c>
      <c r="V11" s="20" t="n">
        <v>14.83231822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518.21507417</v>
      </c>
      <c r="F29" s="20" t="n">
        <v>3.06463318</v>
      </c>
      <c r="G29" s="18" t="n">
        <v>507.20996622</v>
      </c>
      <c r="H29" s="20" t="n">
        <v>8.519936080000001</v>
      </c>
      <c r="I29" s="18" t="n">
        <v>466.19460097</v>
      </c>
      <c r="J29" s="20" t="n">
        <v>24.52004158</v>
      </c>
      <c r="K29" s="18" t="n">
        <v>486.84493154</v>
      </c>
      <c r="L29" s="20" t="n">
        <v>22.29301946</v>
      </c>
      <c r="M29" s="18" t="s">
        <v>481</v>
      </c>
      <c r="N29" s="20" t="s">
        <v>481</v>
      </c>
      <c r="O29" s="18" t="s">
        <v>481</v>
      </c>
      <c r="P29" s="20" t="s">
        <v>481</v>
      </c>
      <c r="Q29" s="18" t="n">
        <v>312.41250141</v>
      </c>
      <c r="R29" s="20" t="n">
        <v>62.61666854</v>
      </c>
      <c r="S29" s="18" t="s">
        <v>481</v>
      </c>
      <c r="T29" s="20" t="s">
        <v>481</v>
      </c>
      <c r="U29" s="18" t="n">
        <v>363.58187803</v>
      </c>
      <c r="V29" s="20" t="n">
        <v>21.40043437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486.623127</v>
      </c>
      <c r="F32" s="20" t="n">
        <v>3.05654284</v>
      </c>
      <c r="G32" s="18" t="n">
        <v>493.96407991</v>
      </c>
      <c r="H32" s="20" t="n">
        <v>4.96901926</v>
      </c>
      <c r="I32" s="18" t="n">
        <v>472.3905107</v>
      </c>
      <c r="J32" s="20" t="n">
        <v>8.95588644</v>
      </c>
      <c r="K32" s="18" t="n">
        <v>464.43553815</v>
      </c>
      <c r="L32" s="20" t="n">
        <v>10.15578437</v>
      </c>
      <c r="M32" s="18" t="s">
        <v>481</v>
      </c>
      <c r="N32" s="20" t="s">
        <v>481</v>
      </c>
      <c r="O32" s="18" t="s">
        <v>481</v>
      </c>
      <c r="P32" s="20" t="s">
        <v>481</v>
      </c>
      <c r="Q32" s="18" t="s">
        <v>481</v>
      </c>
      <c r="R32" s="20" t="s">
        <v>481</v>
      </c>
      <c r="S32" s="18" t="s">
        <v>481</v>
      </c>
      <c r="T32" s="20" t="s">
        <v>481</v>
      </c>
      <c r="U32" s="18" t="n">
        <v>396.51613353</v>
      </c>
      <c r="V32" s="20" t="n">
        <v>22.4812728</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452.33402177</v>
      </c>
      <c r="F34" s="20" t="n">
        <v>4.47206236</v>
      </c>
      <c r="G34" s="18" t="n">
        <v>456.96281836</v>
      </c>
      <c r="H34" s="20" t="n">
        <v>4.98017557</v>
      </c>
      <c r="I34" s="18" t="n">
        <v>438.128463</v>
      </c>
      <c r="J34" s="20" t="n">
        <v>11.08213359</v>
      </c>
      <c r="K34" s="18" t="n">
        <v>405.24991401</v>
      </c>
      <c r="L34" s="20" t="n">
        <v>10.70805787</v>
      </c>
      <c r="M34" s="18" t="s">
        <v>481</v>
      </c>
      <c r="N34" s="20" t="s">
        <v>481</v>
      </c>
      <c r="O34" s="18" t="s">
        <v>481</v>
      </c>
      <c r="P34" s="20" t="s">
        <v>481</v>
      </c>
      <c r="Q34" s="18" t="n">
        <v>425.79595373</v>
      </c>
      <c r="R34" s="20" t="n">
        <v>68.66277131</v>
      </c>
      <c r="S34" s="18" t="s">
        <v>481</v>
      </c>
      <c r="T34" s="20" t="s">
        <v>481</v>
      </c>
      <c r="U34" s="18" t="n">
        <v>300.86470542</v>
      </c>
      <c r="V34" s="20" t="n">
        <v>16.83163543</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470.40642753</v>
      </c>
      <c r="F36" s="20" t="n">
        <v>3.1337468</v>
      </c>
      <c r="G36" s="18" t="n">
        <v>479.00303019</v>
      </c>
      <c r="H36" s="20" t="n">
        <v>6.34866085</v>
      </c>
      <c r="I36" s="18" t="n">
        <v>456.57732259</v>
      </c>
      <c r="J36" s="20" t="n">
        <v>10.85048972</v>
      </c>
      <c r="K36" s="18" t="n">
        <v>427.11125393</v>
      </c>
      <c r="L36" s="20" t="n">
        <v>15.41508361</v>
      </c>
      <c r="M36" s="18" t="s">
        <v>481</v>
      </c>
      <c r="N36" s="20" t="s">
        <v>481</v>
      </c>
      <c r="O36" s="18" t="s">
        <v>481</v>
      </c>
      <c r="P36" s="20" t="s">
        <v>481</v>
      </c>
      <c r="Q36" s="18" t="s">
        <v>481</v>
      </c>
      <c r="R36" s="20" t="s">
        <v>481</v>
      </c>
      <c r="S36" s="18" t="s">
        <v>481</v>
      </c>
      <c r="T36" s="20" t="s">
        <v>481</v>
      </c>
      <c r="U36" s="18" t="n">
        <v>356.77138604</v>
      </c>
      <c r="V36" s="20" t="n">
        <v>21.57130404</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489.90759287</v>
      </c>
      <c r="F41" s="20" t="n">
        <v>3.7487093</v>
      </c>
      <c r="G41" s="18" t="n">
        <v>502.2213666</v>
      </c>
      <c r="H41" s="20" t="n">
        <v>5.09515394</v>
      </c>
      <c r="I41" s="18" t="n">
        <v>486.02334363</v>
      </c>
      <c r="J41" s="20" t="n">
        <v>8.38063567</v>
      </c>
      <c r="K41" s="18" t="n">
        <v>477.92994439</v>
      </c>
      <c r="L41" s="20" t="n">
        <v>9.87303105</v>
      </c>
      <c r="M41" s="18" t="s">
        <v>481</v>
      </c>
      <c r="N41" s="20" t="s">
        <v>481</v>
      </c>
      <c r="O41" s="18" t="s">
        <v>481</v>
      </c>
      <c r="P41" s="20" t="s">
        <v>481</v>
      </c>
      <c r="Q41" s="18" t="n">
        <v>394.70031876</v>
      </c>
      <c r="R41" s="20" t="n">
        <v>62.09586627</v>
      </c>
      <c r="S41" s="18" t="s">
        <v>481</v>
      </c>
      <c r="T41" s="20" t="s">
        <v>481</v>
      </c>
      <c r="U41" s="18" t="n">
        <v>331.60361919</v>
      </c>
      <c r="V41" s="20" t="n">
        <v>18.22958521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407.01311636</v>
      </c>
      <c r="F46" s="20" t="n">
        <v>3.73480978</v>
      </c>
      <c r="G46" s="18" t="n">
        <v>405.77222222</v>
      </c>
      <c r="H46" s="20" t="n">
        <v>7.05785386</v>
      </c>
      <c r="I46" s="18" t="n">
        <v>379.11869648</v>
      </c>
      <c r="J46" s="20" t="n">
        <v>8.86257391</v>
      </c>
      <c r="K46" s="18" t="n">
        <v>366.61480676</v>
      </c>
      <c r="L46" s="20" t="n">
        <v>12.20024388</v>
      </c>
      <c r="M46" s="18" t="s">
        <v>481</v>
      </c>
      <c r="N46" s="20" t="s">
        <v>481</v>
      </c>
      <c r="O46" s="18" t="s">
        <v>481</v>
      </c>
      <c r="P46" s="20" t="s">
        <v>481</v>
      </c>
      <c r="Q46" s="18" t="s">
        <v>481</v>
      </c>
      <c r="R46" s="20" t="s">
        <v>481</v>
      </c>
      <c r="S46" s="18" t="s">
        <v>481</v>
      </c>
      <c r="T46" s="20" t="s">
        <v>481</v>
      </c>
      <c r="U46" s="18" t="n">
        <v>330.0623713</v>
      </c>
      <c r="V46" s="20" t="n">
        <v>6.36774011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575.3121374900001</v>
      </c>
      <c r="F48" s="20" t="n">
        <v>6.09674298</v>
      </c>
      <c r="G48" s="18" t="n">
        <v>547.98476922</v>
      </c>
      <c r="H48" s="20" t="n">
        <v>8.02741638</v>
      </c>
      <c r="I48" s="18" t="n">
        <v>522.2868006</v>
      </c>
      <c r="J48" s="20" t="n">
        <v>10.47791449</v>
      </c>
      <c r="K48" s="18" t="n">
        <v>516.97942743</v>
      </c>
      <c r="L48" s="20" t="n">
        <v>12.54137454</v>
      </c>
      <c r="M48" s="18" t="s">
        <v>481</v>
      </c>
      <c r="N48" s="20" t="s">
        <v>481</v>
      </c>
      <c r="O48" s="18" t="s">
        <v>481</v>
      </c>
      <c r="P48" s="20" t="s">
        <v>481</v>
      </c>
      <c r="Q48" s="18" t="s">
        <v>481</v>
      </c>
      <c r="R48" s="20" t="s">
        <v>481</v>
      </c>
      <c r="S48" s="18" t="s">
        <v>481</v>
      </c>
      <c r="T48" s="20" t="s">
        <v>481</v>
      </c>
      <c r="U48" s="18" t="n">
        <v>491.15772845</v>
      </c>
      <c r="V48" s="20" t="n">
        <v>47.85615411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455.9313221</v>
      </c>
      <c r="F61" s="20" t="n">
        <v>3.02594622</v>
      </c>
      <c r="G61" s="18" t="n">
        <v>454.45735325</v>
      </c>
      <c r="H61" s="20" t="n">
        <v>5.25943274</v>
      </c>
      <c r="I61" s="18" t="n">
        <v>425.29613116</v>
      </c>
      <c r="J61" s="20" t="n">
        <v>10.39138626</v>
      </c>
      <c r="K61" s="18" t="n">
        <v>365.98538932</v>
      </c>
      <c r="L61" s="20" t="n">
        <v>14.82878321</v>
      </c>
      <c r="M61" s="18" t="s">
        <v>481</v>
      </c>
      <c r="N61" s="20" t="s">
        <v>481</v>
      </c>
      <c r="O61" s="18" t="s">
        <v>481</v>
      </c>
      <c r="P61" s="20" t="s">
        <v>481</v>
      </c>
      <c r="Q61" s="18" t="s">
        <v>481</v>
      </c>
      <c r="R61" s="20" t="s">
        <v>481</v>
      </c>
      <c r="S61" s="18" t="s">
        <v>481</v>
      </c>
      <c r="T61" s="20" t="s">
        <v>481</v>
      </c>
      <c r="U61" s="18" t="n">
        <v>333.05169939</v>
      </c>
      <c r="V61" s="20" t="n">
        <v>14.35612204</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411.16656505</v>
      </c>
      <c r="F67" s="20" t="n">
        <v>3.4943585</v>
      </c>
      <c r="G67" s="18" t="n">
        <v>408.8245017</v>
      </c>
      <c r="H67" s="20" t="n">
        <v>4.90825843</v>
      </c>
      <c r="I67" s="18" t="n">
        <v>369.42973847</v>
      </c>
      <c r="J67" s="20" t="n">
        <v>9.4547983</v>
      </c>
      <c r="K67" s="18" t="n">
        <v>365.31663152</v>
      </c>
      <c r="L67" s="20" t="n">
        <v>11.54923109</v>
      </c>
      <c r="M67" s="18" t="s">
        <v>481</v>
      </c>
      <c r="N67" s="20" t="s">
        <v>481</v>
      </c>
      <c r="O67" s="18" t="s">
        <v>481</v>
      </c>
      <c r="P67" s="20" t="s">
        <v>481</v>
      </c>
      <c r="Q67" s="18" t="s">
        <v>481</v>
      </c>
      <c r="R67" s="20" t="s">
        <v>481</v>
      </c>
      <c r="S67" s="18" t="s">
        <v>481</v>
      </c>
      <c r="T67" s="20" t="s">
        <v>481</v>
      </c>
      <c r="U67" s="18" t="n">
        <v>273.25061996</v>
      </c>
      <c r="V67" s="20" t="n">
        <v>9.8094816</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514.48091504</v>
      </c>
      <c r="F70" s="20" t="n">
        <v>3.35229726</v>
      </c>
      <c r="G70" s="18" t="n">
        <v>525.77708597</v>
      </c>
      <c r="H70" s="20" t="n">
        <v>5.78001092</v>
      </c>
      <c r="I70" s="18" t="n">
        <v>513.4563093199999</v>
      </c>
      <c r="J70" s="20" t="n">
        <v>6.22369318</v>
      </c>
      <c r="K70" s="18" t="n">
        <v>485.18306002</v>
      </c>
      <c r="L70" s="20" t="n">
        <v>5.87391668</v>
      </c>
      <c r="M70" s="18" t="s">
        <v>481</v>
      </c>
      <c r="N70" s="20" t="s">
        <v>481</v>
      </c>
      <c r="O70" s="18" t="s">
        <v>481</v>
      </c>
      <c r="P70" s="20" t="s">
        <v>481</v>
      </c>
      <c r="Q70" s="18" t="s">
        <v>481</v>
      </c>
      <c r="R70" s="20" t="s">
        <v>481</v>
      </c>
      <c r="S70" s="18" t="s">
        <v>481</v>
      </c>
      <c r="T70" s="20" t="s">
        <v>481</v>
      </c>
      <c r="U70" s="18" t="n">
        <v>475.90829482</v>
      </c>
      <c r="V70" s="20" t="n">
        <v>15.94900697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925</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514.22912512</v>
      </c>
      <c r="F7" s="20" t="n">
        <v>2.07825112</v>
      </c>
      <c r="G7" s="18" t="n">
        <v>509.66054804</v>
      </c>
      <c r="H7" s="20" t="n">
        <v>3.12353666</v>
      </c>
      <c r="I7" s="18" t="n">
        <v>490.35719315</v>
      </c>
      <c r="J7" s="20" t="n">
        <v>4.74897164</v>
      </c>
      <c r="K7" s="18" t="n">
        <v>456.7685874</v>
      </c>
      <c r="L7" s="20" t="n">
        <v>5.46296041</v>
      </c>
      <c r="M7" s="18" t="s">
        <v>481</v>
      </c>
      <c r="N7" s="20" t="s">
        <v>481</v>
      </c>
      <c r="O7" s="18" t="s">
        <v>481</v>
      </c>
      <c r="P7" s="20" t="s">
        <v>481</v>
      </c>
      <c r="Q7" s="18" t="s">
        <v>481</v>
      </c>
      <c r="R7" s="20" t="s">
        <v>481</v>
      </c>
      <c r="S7" s="18" t="s">
        <v>481</v>
      </c>
      <c r="T7" s="20" t="s">
        <v>481</v>
      </c>
      <c r="U7" s="18" t="n">
        <v>402.68335172</v>
      </c>
      <c r="V7" s="20" t="n">
        <v>8.39062799</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546.84971341</v>
      </c>
      <c r="F9" s="20" t="n">
        <v>3.03671394</v>
      </c>
      <c r="G9" s="18" t="n">
        <v>558.61816717</v>
      </c>
      <c r="H9" s="20" t="n">
        <v>4.76153794</v>
      </c>
      <c r="I9" s="18" t="n">
        <v>544.41359345</v>
      </c>
      <c r="J9" s="20" t="n">
        <v>9.79977386</v>
      </c>
      <c r="K9" s="18" t="n">
        <v>527.33224885</v>
      </c>
      <c r="L9" s="20" t="n">
        <v>11.56924346</v>
      </c>
      <c r="M9" s="18" t="s">
        <v>481</v>
      </c>
      <c r="N9" s="20" t="s">
        <v>481</v>
      </c>
      <c r="O9" s="18" t="s">
        <v>481</v>
      </c>
      <c r="P9" s="20" t="s">
        <v>481</v>
      </c>
      <c r="Q9" s="18" t="n">
        <v>363.74174124</v>
      </c>
      <c r="R9" s="20" t="n">
        <v>33.3778787</v>
      </c>
      <c r="S9" s="18" t="s">
        <v>481</v>
      </c>
      <c r="T9" s="20" t="s">
        <v>481</v>
      </c>
      <c r="U9" s="18" t="n">
        <v>423.14596673</v>
      </c>
      <c r="V9" s="20" t="n">
        <v>14.67295514</v>
      </c>
    </row>
    <row r="10" spans="1:22">
      <c r="A10" s="15" t="s">
        <v>485</v>
      </c>
      <c r="B10" s="17" t="n">
        <v>13082</v>
      </c>
      <c r="C10" s="18">
        <f>(323.0/B10*100)</f>
        <v/>
      </c>
      <c r="D10" s="19" t="n">
        <v>12759</v>
      </c>
      <c r="E10" s="18" t="n">
        <v>541.22573963</v>
      </c>
      <c r="F10" s="20" t="n">
        <v>4.7717075</v>
      </c>
      <c r="G10" s="18" t="n">
        <v>531.29100412</v>
      </c>
      <c r="H10" s="20" t="n">
        <v>5.75804961</v>
      </c>
      <c r="I10" s="18" t="n">
        <v>524.35232584</v>
      </c>
      <c r="J10" s="20" t="n">
        <v>9.809736060000001</v>
      </c>
      <c r="K10" s="18" t="n">
        <v>512.5485571299999</v>
      </c>
      <c r="L10" s="20" t="n">
        <v>11.26980632</v>
      </c>
      <c r="M10" s="18" t="s">
        <v>481</v>
      </c>
      <c r="N10" s="20" t="s">
        <v>481</v>
      </c>
      <c r="O10" s="18" t="s">
        <v>481</v>
      </c>
      <c r="P10" s="20" t="s">
        <v>481</v>
      </c>
      <c r="Q10" s="18" t="s">
        <v>481</v>
      </c>
      <c r="R10" s="20" t="s">
        <v>481</v>
      </c>
      <c r="S10" s="18" t="s">
        <v>481</v>
      </c>
      <c r="T10" s="20" t="s">
        <v>481</v>
      </c>
      <c r="U10" s="18" t="n">
        <v>451.78617143</v>
      </c>
      <c r="V10" s="20" t="n">
        <v>19.72200492</v>
      </c>
    </row>
    <row r="11" spans="1:22">
      <c r="A11" s="15" t="s">
        <v>486</v>
      </c>
      <c r="B11" s="17" t="n">
        <v>7053</v>
      </c>
      <c r="C11" s="18">
        <f>(60.0/B11*100)</f>
        <v/>
      </c>
      <c r="D11" s="19" t="n">
        <v>6993</v>
      </c>
      <c r="E11" s="18" t="n">
        <v>433.26864686</v>
      </c>
      <c r="F11" s="20" t="n">
        <v>3.99257614</v>
      </c>
      <c r="G11" s="18" t="n">
        <v>449.50095981</v>
      </c>
      <c r="H11" s="20" t="n">
        <v>4.69633526</v>
      </c>
      <c r="I11" s="18" t="n">
        <v>411.88701257</v>
      </c>
      <c r="J11" s="20" t="n">
        <v>9.96736578</v>
      </c>
      <c r="K11" s="18" t="n">
        <v>415.92059215</v>
      </c>
      <c r="L11" s="20" t="n">
        <v>8.935272380000001</v>
      </c>
      <c r="M11" s="18" t="s">
        <v>481</v>
      </c>
      <c r="N11" s="20" t="s">
        <v>481</v>
      </c>
      <c r="O11" s="18" t="s">
        <v>481</v>
      </c>
      <c r="P11" s="20" t="s">
        <v>481</v>
      </c>
      <c r="Q11" s="18" t="s">
        <v>481</v>
      </c>
      <c r="R11" s="20" t="s">
        <v>481</v>
      </c>
      <c r="S11" s="18" t="s">
        <v>481</v>
      </c>
      <c r="T11" s="20" t="s">
        <v>481</v>
      </c>
      <c r="U11" s="18" t="n">
        <v>342.0309543</v>
      </c>
      <c r="V11" s="20" t="n">
        <v>14.73370566</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515.03226729</v>
      </c>
      <c r="F29" s="20" t="n">
        <v>3.01205724</v>
      </c>
      <c r="G29" s="18" t="n">
        <v>532.18711061</v>
      </c>
      <c r="H29" s="20" t="n">
        <v>5.98593289</v>
      </c>
      <c r="I29" s="18" t="n">
        <v>498.0688457</v>
      </c>
      <c r="J29" s="20" t="n">
        <v>15.14785663</v>
      </c>
      <c r="K29" s="18" t="n">
        <v>460.51810182</v>
      </c>
      <c r="L29" s="20" t="n">
        <v>20.78478121</v>
      </c>
      <c r="M29" s="18" t="s">
        <v>481</v>
      </c>
      <c r="N29" s="20" t="s">
        <v>481</v>
      </c>
      <c r="O29" s="18" t="s">
        <v>481</v>
      </c>
      <c r="P29" s="20" t="s">
        <v>481</v>
      </c>
      <c r="Q29" s="18" t="n">
        <v>312.41250141</v>
      </c>
      <c r="R29" s="20" t="n">
        <v>62.61666854</v>
      </c>
      <c r="S29" s="18" t="s">
        <v>481</v>
      </c>
      <c r="T29" s="20" t="s">
        <v>481</v>
      </c>
      <c r="U29" s="18" t="n">
        <v>376.88984531</v>
      </c>
      <c r="V29" s="20" t="n">
        <v>22.89554934</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484.8653023</v>
      </c>
      <c r="F32" s="20" t="n">
        <v>3.44329899</v>
      </c>
      <c r="G32" s="18" t="n">
        <v>492.91001241</v>
      </c>
      <c r="H32" s="20" t="n">
        <v>4.35452359</v>
      </c>
      <c r="I32" s="18" t="n">
        <v>486.21463435</v>
      </c>
      <c r="J32" s="20" t="n">
        <v>6.90547822</v>
      </c>
      <c r="K32" s="18" t="n">
        <v>477.44336882</v>
      </c>
      <c r="L32" s="20" t="n">
        <v>9.32310992</v>
      </c>
      <c r="M32" s="18" t="s">
        <v>481</v>
      </c>
      <c r="N32" s="20" t="s">
        <v>481</v>
      </c>
      <c r="O32" s="18" t="s">
        <v>481</v>
      </c>
      <c r="P32" s="20" t="s">
        <v>481</v>
      </c>
      <c r="Q32" s="18" t="s">
        <v>481</v>
      </c>
      <c r="R32" s="20" t="s">
        <v>481</v>
      </c>
      <c r="S32" s="18" t="s">
        <v>481</v>
      </c>
      <c r="T32" s="20" t="s">
        <v>481</v>
      </c>
      <c r="U32" s="18" t="n">
        <v>388.88584046</v>
      </c>
      <c r="V32" s="20" t="n">
        <v>26.10071881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453.47221459</v>
      </c>
      <c r="F34" s="20" t="n">
        <v>4.6299755</v>
      </c>
      <c r="G34" s="18" t="n">
        <v>455.25177031</v>
      </c>
      <c r="H34" s="20" t="n">
        <v>5.19654942</v>
      </c>
      <c r="I34" s="18" t="n">
        <v>417.48759783</v>
      </c>
      <c r="J34" s="20" t="n">
        <v>10.326175</v>
      </c>
      <c r="K34" s="18" t="n">
        <v>425.53191299</v>
      </c>
      <c r="L34" s="20" t="n">
        <v>9.641117299999999</v>
      </c>
      <c r="M34" s="18" t="s">
        <v>481</v>
      </c>
      <c r="N34" s="20" t="s">
        <v>481</v>
      </c>
      <c r="O34" s="18" t="s">
        <v>481</v>
      </c>
      <c r="P34" s="20" t="s">
        <v>481</v>
      </c>
      <c r="Q34" s="18" t="n">
        <v>425.79595373</v>
      </c>
      <c r="R34" s="20" t="n">
        <v>68.66277131</v>
      </c>
      <c r="S34" s="18" t="s">
        <v>481</v>
      </c>
      <c r="T34" s="20" t="s">
        <v>481</v>
      </c>
      <c r="U34" s="18" t="n">
        <v>304.56907357</v>
      </c>
      <c r="V34" s="20" t="n">
        <v>17.33907545</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468.8818142</v>
      </c>
      <c r="F36" s="20" t="n">
        <v>3.19159879</v>
      </c>
      <c r="G36" s="18" t="n">
        <v>482.88357856</v>
      </c>
      <c r="H36" s="20" t="n">
        <v>5.23296279</v>
      </c>
      <c r="I36" s="18" t="n">
        <v>459.15299392</v>
      </c>
      <c r="J36" s="20" t="n">
        <v>8.92124929</v>
      </c>
      <c r="K36" s="18" t="n">
        <v>434.93821633</v>
      </c>
      <c r="L36" s="20" t="n">
        <v>11.0555265</v>
      </c>
      <c r="M36" s="18" t="s">
        <v>481</v>
      </c>
      <c r="N36" s="20" t="s">
        <v>481</v>
      </c>
      <c r="O36" s="18" t="s">
        <v>481</v>
      </c>
      <c r="P36" s="20" t="s">
        <v>481</v>
      </c>
      <c r="Q36" s="18" t="s">
        <v>481</v>
      </c>
      <c r="R36" s="20" t="s">
        <v>481</v>
      </c>
      <c r="S36" s="18" t="s">
        <v>481</v>
      </c>
      <c r="T36" s="20" t="s">
        <v>481</v>
      </c>
      <c r="U36" s="18" t="n">
        <v>372.45097802</v>
      </c>
      <c r="V36" s="20" t="n">
        <v>23.69814786</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489.61167444</v>
      </c>
      <c r="F41" s="20" t="n">
        <v>3.95393523</v>
      </c>
      <c r="G41" s="18" t="n">
        <v>501.98218689</v>
      </c>
      <c r="H41" s="20" t="n">
        <v>5.03451112</v>
      </c>
      <c r="I41" s="18" t="n">
        <v>486.61633059</v>
      </c>
      <c r="J41" s="20" t="n">
        <v>8.17751359</v>
      </c>
      <c r="K41" s="18" t="n">
        <v>479.69176779</v>
      </c>
      <c r="L41" s="20" t="n">
        <v>10.46253303</v>
      </c>
      <c r="M41" s="18" t="s">
        <v>481</v>
      </c>
      <c r="N41" s="20" t="s">
        <v>481</v>
      </c>
      <c r="O41" s="18" t="s">
        <v>481</v>
      </c>
      <c r="P41" s="20" t="s">
        <v>481</v>
      </c>
      <c r="Q41" s="18" t="n">
        <v>394.70031876</v>
      </c>
      <c r="R41" s="20" t="n">
        <v>62.09586627</v>
      </c>
      <c r="S41" s="18" t="s">
        <v>481</v>
      </c>
      <c r="T41" s="20" t="s">
        <v>481</v>
      </c>
      <c r="U41" s="18" t="n">
        <v>337.19869179</v>
      </c>
      <c r="V41" s="20" t="n">
        <v>17.54062718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405.90041525</v>
      </c>
      <c r="F46" s="20" t="n">
        <v>3.80434161</v>
      </c>
      <c r="G46" s="18" t="n">
        <v>402.58225201</v>
      </c>
      <c r="H46" s="20" t="n">
        <v>7.34078154</v>
      </c>
      <c r="I46" s="18" t="n">
        <v>404.07686263</v>
      </c>
      <c r="J46" s="20" t="n">
        <v>9.618065140000001</v>
      </c>
      <c r="K46" s="18" t="n">
        <v>384.82336756</v>
      </c>
      <c r="L46" s="20" t="n">
        <v>10.85345453</v>
      </c>
      <c r="M46" s="18" t="s">
        <v>481</v>
      </c>
      <c r="N46" s="20" t="s">
        <v>481</v>
      </c>
      <c r="O46" s="18" t="s">
        <v>481</v>
      </c>
      <c r="P46" s="20" t="s">
        <v>481</v>
      </c>
      <c r="Q46" s="18" t="s">
        <v>481</v>
      </c>
      <c r="R46" s="20" t="s">
        <v>481</v>
      </c>
      <c r="S46" s="18" t="s">
        <v>481</v>
      </c>
      <c r="T46" s="20" t="s">
        <v>481</v>
      </c>
      <c r="U46" s="18" t="n">
        <v>329.87536173</v>
      </c>
      <c r="V46" s="20" t="n">
        <v>6.29157007</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573.76670731</v>
      </c>
      <c r="F48" s="20" t="n">
        <v>6.09559014</v>
      </c>
      <c r="G48" s="18" t="n">
        <v>561.4102817</v>
      </c>
      <c r="H48" s="20" t="n">
        <v>7.62342677</v>
      </c>
      <c r="I48" s="18" t="n">
        <v>541.12021429</v>
      </c>
      <c r="J48" s="20" t="n">
        <v>9.780834840000001</v>
      </c>
      <c r="K48" s="18" t="n">
        <v>532.50289324</v>
      </c>
      <c r="L48" s="20" t="n">
        <v>11.49455246</v>
      </c>
      <c r="M48" s="18" t="s">
        <v>481</v>
      </c>
      <c r="N48" s="20" t="s">
        <v>481</v>
      </c>
      <c r="O48" s="18" t="s">
        <v>481</v>
      </c>
      <c r="P48" s="20" t="s">
        <v>481</v>
      </c>
      <c r="Q48" s="18" t="s">
        <v>481</v>
      </c>
      <c r="R48" s="20" t="s">
        <v>481</v>
      </c>
      <c r="S48" s="18" t="s">
        <v>481</v>
      </c>
      <c r="T48" s="20" t="s">
        <v>481</v>
      </c>
      <c r="U48" s="18" t="n">
        <v>487.89472119</v>
      </c>
      <c r="V48" s="20" t="n">
        <v>47.66791431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452.96687547</v>
      </c>
      <c r="F61" s="20" t="n">
        <v>3.18618253</v>
      </c>
      <c r="G61" s="18" t="n">
        <v>460.99651089</v>
      </c>
      <c r="H61" s="20" t="n">
        <v>4.85045062</v>
      </c>
      <c r="I61" s="18" t="n">
        <v>449.9294705</v>
      </c>
      <c r="J61" s="20" t="n">
        <v>9.67338838</v>
      </c>
      <c r="K61" s="18" t="n">
        <v>396.13106141</v>
      </c>
      <c r="L61" s="20" t="n">
        <v>12.01457109</v>
      </c>
      <c r="M61" s="18" t="s">
        <v>481</v>
      </c>
      <c r="N61" s="20" t="s">
        <v>481</v>
      </c>
      <c r="O61" s="18" t="s">
        <v>481</v>
      </c>
      <c r="P61" s="20" t="s">
        <v>481</v>
      </c>
      <c r="Q61" s="18" t="s">
        <v>481</v>
      </c>
      <c r="R61" s="20" t="s">
        <v>481</v>
      </c>
      <c r="S61" s="18" t="s">
        <v>481</v>
      </c>
      <c r="T61" s="20" t="s">
        <v>481</v>
      </c>
      <c r="U61" s="18" t="n">
        <v>336.35708926</v>
      </c>
      <c r="V61" s="20" t="n">
        <v>13.33065681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407.54494721</v>
      </c>
      <c r="F67" s="20" t="n">
        <v>3.58328489</v>
      </c>
      <c r="G67" s="18" t="n">
        <v>419.61908785</v>
      </c>
      <c r="H67" s="20" t="n">
        <v>4.88549204</v>
      </c>
      <c r="I67" s="18" t="n">
        <v>398.72707715</v>
      </c>
      <c r="J67" s="20" t="n">
        <v>8.98592079</v>
      </c>
      <c r="K67" s="18" t="n">
        <v>385.82531459</v>
      </c>
      <c r="L67" s="20" t="n">
        <v>10.32210184</v>
      </c>
      <c r="M67" s="18" t="s">
        <v>481</v>
      </c>
      <c r="N67" s="20" t="s">
        <v>481</v>
      </c>
      <c r="O67" s="18" t="s">
        <v>481</v>
      </c>
      <c r="P67" s="20" t="s">
        <v>481</v>
      </c>
      <c r="Q67" s="18" t="s">
        <v>481</v>
      </c>
      <c r="R67" s="20" t="s">
        <v>481</v>
      </c>
      <c r="S67" s="18" t="s">
        <v>481</v>
      </c>
      <c r="T67" s="20" t="s">
        <v>481</v>
      </c>
      <c r="U67" s="18" t="n">
        <v>273.49700919</v>
      </c>
      <c r="V67" s="20" t="n">
        <v>10.66779631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512.82190125</v>
      </c>
      <c r="F70" s="20" t="n">
        <v>3.18326452</v>
      </c>
      <c r="G70" s="18" t="n">
        <v>528.4096762</v>
      </c>
      <c r="H70" s="20" t="n">
        <v>5.29396283</v>
      </c>
      <c r="I70" s="18" t="n">
        <v>514.56508391</v>
      </c>
      <c r="J70" s="20" t="n">
        <v>8.641350490000001</v>
      </c>
      <c r="K70" s="18" t="n">
        <v>496.639613</v>
      </c>
      <c r="L70" s="20" t="n">
        <v>8.722395860000001</v>
      </c>
      <c r="M70" s="18" t="s">
        <v>481</v>
      </c>
      <c r="N70" s="20" t="s">
        <v>481</v>
      </c>
      <c r="O70" s="18" t="s">
        <v>481</v>
      </c>
      <c r="P70" s="20" t="s">
        <v>481</v>
      </c>
      <c r="Q70" s="18" t="s">
        <v>481</v>
      </c>
      <c r="R70" s="20" t="s">
        <v>481</v>
      </c>
      <c r="S70" s="18" t="s">
        <v>481</v>
      </c>
      <c r="T70" s="20" t="s">
        <v>481</v>
      </c>
      <c r="U70" s="18" t="n">
        <v>473.76278806</v>
      </c>
      <c r="V70" s="20" t="n">
        <v>12.85303321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926</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518.01318614</v>
      </c>
      <c r="F7" s="20" t="n">
        <v>1.98108773</v>
      </c>
      <c r="G7" s="18" t="n">
        <v>480.17553146</v>
      </c>
      <c r="H7" s="20" t="n">
        <v>3.96068153</v>
      </c>
      <c r="I7" s="18" t="n">
        <v>445.24391892</v>
      </c>
      <c r="J7" s="20" t="n">
        <v>6.93546124</v>
      </c>
      <c r="K7" s="18" t="n">
        <v>431.71768304</v>
      </c>
      <c r="L7" s="20" t="n">
        <v>7.05086039</v>
      </c>
      <c r="M7" s="18" t="s">
        <v>481</v>
      </c>
      <c r="N7" s="20" t="s">
        <v>481</v>
      </c>
      <c r="O7" s="18" t="s">
        <v>481</v>
      </c>
      <c r="P7" s="20" t="s">
        <v>481</v>
      </c>
      <c r="Q7" s="18" t="s">
        <v>481</v>
      </c>
      <c r="R7" s="20" t="s">
        <v>481</v>
      </c>
      <c r="S7" s="18" t="s">
        <v>481</v>
      </c>
      <c r="T7" s="20" t="s">
        <v>481</v>
      </c>
      <c r="U7" s="18" t="n">
        <v>401.58314936</v>
      </c>
      <c r="V7" s="20" t="n">
        <v>9.11989861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553.2096585</v>
      </c>
      <c r="F9" s="20" t="n">
        <v>2.92986486</v>
      </c>
      <c r="G9" s="18" t="n">
        <v>503.71562371</v>
      </c>
      <c r="H9" s="20" t="n">
        <v>8.23649545</v>
      </c>
      <c r="I9" s="18" t="n">
        <v>490.78485577</v>
      </c>
      <c r="J9" s="20" t="n">
        <v>16.80808539</v>
      </c>
      <c r="K9" s="18" t="n">
        <v>459.93186168</v>
      </c>
      <c r="L9" s="20" t="n">
        <v>22.16655724</v>
      </c>
      <c r="M9" s="18" t="s">
        <v>481</v>
      </c>
      <c r="N9" s="20" t="s">
        <v>481</v>
      </c>
      <c r="O9" s="18" t="s">
        <v>481</v>
      </c>
      <c r="P9" s="20" t="s">
        <v>481</v>
      </c>
      <c r="Q9" s="18" t="n">
        <v>363.74174124</v>
      </c>
      <c r="R9" s="20" t="n">
        <v>33.3778787</v>
      </c>
      <c r="S9" s="18" t="s">
        <v>481</v>
      </c>
      <c r="T9" s="20" t="s">
        <v>481</v>
      </c>
      <c r="U9" s="18" t="n">
        <v>426.9582946</v>
      </c>
      <c r="V9" s="20" t="n">
        <v>13.98898514</v>
      </c>
    </row>
    <row r="10" spans="1:22">
      <c r="A10" s="15" t="s">
        <v>485</v>
      </c>
      <c r="B10" s="17" t="n">
        <v>13082</v>
      </c>
      <c r="C10" s="18">
        <f>(323.0/B10*100)</f>
        <v/>
      </c>
      <c r="D10" s="19" t="n">
        <v>12759</v>
      </c>
      <c r="E10" s="18" t="n">
        <v>543.61294645</v>
      </c>
      <c r="F10" s="20" t="n">
        <v>4.67039888</v>
      </c>
      <c r="G10" s="18" t="n">
        <v>503.22247616</v>
      </c>
      <c r="H10" s="20" t="n">
        <v>7.51833902</v>
      </c>
      <c r="I10" s="18" t="n">
        <v>485.50882737</v>
      </c>
      <c r="J10" s="20" t="n">
        <v>15.47787917</v>
      </c>
      <c r="K10" s="18" t="n">
        <v>470.19239274</v>
      </c>
      <c r="L10" s="20" t="n">
        <v>16.08834007</v>
      </c>
      <c r="M10" s="18" t="s">
        <v>481</v>
      </c>
      <c r="N10" s="20" t="s">
        <v>481</v>
      </c>
      <c r="O10" s="18" t="s">
        <v>481</v>
      </c>
      <c r="P10" s="20" t="s">
        <v>481</v>
      </c>
      <c r="Q10" s="18" t="s">
        <v>481</v>
      </c>
      <c r="R10" s="20" t="s">
        <v>481</v>
      </c>
      <c r="S10" s="18" t="s">
        <v>481</v>
      </c>
      <c r="T10" s="20" t="s">
        <v>481</v>
      </c>
      <c r="U10" s="18" t="n">
        <v>456.31022179</v>
      </c>
      <c r="V10" s="20" t="n">
        <v>20.92667455</v>
      </c>
    </row>
    <row r="11" spans="1:22">
      <c r="A11" s="15" t="s">
        <v>486</v>
      </c>
      <c r="B11" s="17" t="n">
        <v>7053</v>
      </c>
      <c r="C11" s="18">
        <f>(60.0/B11*100)</f>
        <v/>
      </c>
      <c r="D11" s="19" t="n">
        <v>6993</v>
      </c>
      <c r="E11" s="18" t="n">
        <v>439.11655521</v>
      </c>
      <c r="F11" s="20" t="n">
        <v>3.75024808</v>
      </c>
      <c r="G11" s="18" t="n">
        <v>403.19941698</v>
      </c>
      <c r="H11" s="20" t="n">
        <v>8.77331714</v>
      </c>
      <c r="I11" s="18" t="n">
        <v>357.40260054</v>
      </c>
      <c r="J11" s="20" t="n">
        <v>18.10690302</v>
      </c>
      <c r="K11" s="18" t="n">
        <v>380.5057731</v>
      </c>
      <c r="L11" s="20" t="n">
        <v>21.19250953</v>
      </c>
      <c r="M11" s="18" t="s">
        <v>481</v>
      </c>
      <c r="N11" s="20" t="s">
        <v>481</v>
      </c>
      <c r="O11" s="18" t="s">
        <v>481</v>
      </c>
      <c r="P11" s="20" t="s">
        <v>481</v>
      </c>
      <c r="Q11" s="18" t="s">
        <v>481</v>
      </c>
      <c r="R11" s="20" t="s">
        <v>481</v>
      </c>
      <c r="S11" s="18" t="s">
        <v>481</v>
      </c>
      <c r="T11" s="20" t="s">
        <v>481</v>
      </c>
      <c r="U11" s="18" t="n">
        <v>351.17150989</v>
      </c>
      <c r="V11" s="20" t="n">
        <v>13.81647812</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520.11723534</v>
      </c>
      <c r="F29" s="20" t="n">
        <v>2.88095949</v>
      </c>
      <c r="G29" s="18" t="n">
        <v>471.70368605</v>
      </c>
      <c r="H29" s="20" t="n">
        <v>10.60436823</v>
      </c>
      <c r="I29" s="18" t="n">
        <v>374.83427913</v>
      </c>
      <c r="J29" s="20" t="n">
        <v>29.11498038</v>
      </c>
      <c r="K29" s="18" t="n">
        <v>398.17470815</v>
      </c>
      <c r="L29" s="20" t="n">
        <v>25.33419209</v>
      </c>
      <c r="M29" s="18" t="s">
        <v>481</v>
      </c>
      <c r="N29" s="20" t="s">
        <v>481</v>
      </c>
      <c r="O29" s="18" t="s">
        <v>481</v>
      </c>
      <c r="P29" s="20" t="s">
        <v>481</v>
      </c>
      <c r="Q29" s="18" t="n">
        <v>312.41250141</v>
      </c>
      <c r="R29" s="20" t="n">
        <v>62.61666854</v>
      </c>
      <c r="S29" s="18" t="s">
        <v>481</v>
      </c>
      <c r="T29" s="20" t="s">
        <v>481</v>
      </c>
      <c r="U29" s="18" t="n">
        <v>392.5295649</v>
      </c>
      <c r="V29" s="20" t="n">
        <v>21.87280831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489.52967538</v>
      </c>
      <c r="F32" s="20" t="n">
        <v>3.06005188</v>
      </c>
      <c r="G32" s="18" t="n">
        <v>468.04638647</v>
      </c>
      <c r="H32" s="20" t="n">
        <v>7.83207106</v>
      </c>
      <c r="I32" s="18" t="n">
        <v>438.09156851</v>
      </c>
      <c r="J32" s="20" t="n">
        <v>14.50702365</v>
      </c>
      <c r="K32" s="18" t="n">
        <v>439.70481555</v>
      </c>
      <c r="L32" s="20" t="n">
        <v>14.32571246</v>
      </c>
      <c r="M32" s="18" t="s">
        <v>481</v>
      </c>
      <c r="N32" s="20" t="s">
        <v>481</v>
      </c>
      <c r="O32" s="18" t="s">
        <v>481</v>
      </c>
      <c r="P32" s="20" t="s">
        <v>481</v>
      </c>
      <c r="Q32" s="18" t="s">
        <v>481</v>
      </c>
      <c r="R32" s="20" t="s">
        <v>481</v>
      </c>
      <c r="S32" s="18" t="s">
        <v>481</v>
      </c>
      <c r="T32" s="20" t="s">
        <v>481</v>
      </c>
      <c r="U32" s="18" t="n">
        <v>398.29699084</v>
      </c>
      <c r="V32" s="20" t="n">
        <v>22.21881314</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456.63434234</v>
      </c>
      <c r="F34" s="20" t="n">
        <v>4.13798174</v>
      </c>
      <c r="G34" s="18" t="n">
        <v>411.28772888</v>
      </c>
      <c r="H34" s="20" t="n">
        <v>8.69438856</v>
      </c>
      <c r="I34" s="18" t="n">
        <v>382.66849299</v>
      </c>
      <c r="J34" s="20" t="n">
        <v>17.74114471</v>
      </c>
      <c r="K34" s="18" t="n">
        <v>403.88639218</v>
      </c>
      <c r="L34" s="20" t="n">
        <v>16.39816151</v>
      </c>
      <c r="M34" s="18" t="s">
        <v>481</v>
      </c>
      <c r="N34" s="20" t="s">
        <v>481</v>
      </c>
      <c r="O34" s="18" t="s">
        <v>481</v>
      </c>
      <c r="P34" s="20" t="s">
        <v>481</v>
      </c>
      <c r="Q34" s="18" t="n">
        <v>425.79595373</v>
      </c>
      <c r="R34" s="20" t="n">
        <v>68.66277131</v>
      </c>
      <c r="S34" s="18" t="s">
        <v>481</v>
      </c>
      <c r="T34" s="20" t="s">
        <v>481</v>
      </c>
      <c r="U34" s="18" t="n">
        <v>314.4771053</v>
      </c>
      <c r="V34" s="20" t="n">
        <v>18.03893838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471.86800208</v>
      </c>
      <c r="F36" s="20" t="n">
        <v>3.16991984</v>
      </c>
      <c r="G36" s="18" t="n">
        <v>460.92992394</v>
      </c>
      <c r="H36" s="20" t="n">
        <v>7.97829958</v>
      </c>
      <c r="I36" s="18" t="n">
        <v>439.37373321</v>
      </c>
      <c r="J36" s="20" t="n">
        <v>16.31546485</v>
      </c>
      <c r="K36" s="18" t="n">
        <v>384.97914116</v>
      </c>
      <c r="L36" s="20" t="n">
        <v>17.45315212</v>
      </c>
      <c r="M36" s="18" t="s">
        <v>481</v>
      </c>
      <c r="N36" s="20" t="s">
        <v>481</v>
      </c>
      <c r="O36" s="18" t="s">
        <v>481</v>
      </c>
      <c r="P36" s="20" t="s">
        <v>481</v>
      </c>
      <c r="Q36" s="18" t="s">
        <v>481</v>
      </c>
      <c r="R36" s="20" t="s">
        <v>481</v>
      </c>
      <c r="S36" s="18" t="s">
        <v>481</v>
      </c>
      <c r="T36" s="20" t="s">
        <v>481</v>
      </c>
      <c r="U36" s="18" t="n">
        <v>386.85449076</v>
      </c>
      <c r="V36" s="20" t="n">
        <v>22.96199171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495.25601805</v>
      </c>
      <c r="F41" s="20" t="n">
        <v>3.68994419</v>
      </c>
      <c r="G41" s="18" t="n">
        <v>477.27222766</v>
      </c>
      <c r="H41" s="20" t="n">
        <v>6.34175733</v>
      </c>
      <c r="I41" s="18" t="n">
        <v>462.11231822</v>
      </c>
      <c r="J41" s="20" t="n">
        <v>9.722370489999999</v>
      </c>
      <c r="K41" s="18" t="n">
        <v>444.61801833</v>
      </c>
      <c r="L41" s="20" t="n">
        <v>13.70888951</v>
      </c>
      <c r="M41" s="18" t="s">
        <v>481</v>
      </c>
      <c r="N41" s="20" t="s">
        <v>481</v>
      </c>
      <c r="O41" s="18" t="s">
        <v>481</v>
      </c>
      <c r="P41" s="20" t="s">
        <v>481</v>
      </c>
      <c r="Q41" s="18" t="n">
        <v>394.70031876</v>
      </c>
      <c r="R41" s="20" t="n">
        <v>62.09586627</v>
      </c>
      <c r="S41" s="18" t="s">
        <v>481</v>
      </c>
      <c r="T41" s="20" t="s">
        <v>481</v>
      </c>
      <c r="U41" s="18" t="n">
        <v>339.89827044</v>
      </c>
      <c r="V41" s="20" t="n">
        <v>18.85980236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408.61364177</v>
      </c>
      <c r="F46" s="20" t="n">
        <v>3.78284151</v>
      </c>
      <c r="G46" s="18" t="n">
        <v>381.6914588</v>
      </c>
      <c r="H46" s="20" t="n">
        <v>7.64321133</v>
      </c>
      <c r="I46" s="18" t="n">
        <v>366.84174102</v>
      </c>
      <c r="J46" s="20" t="n">
        <v>14.94191678</v>
      </c>
      <c r="K46" s="18" t="n">
        <v>346.96898074</v>
      </c>
      <c r="L46" s="20" t="n">
        <v>13.71160727</v>
      </c>
      <c r="M46" s="18" t="s">
        <v>481</v>
      </c>
      <c r="N46" s="20" t="s">
        <v>481</v>
      </c>
      <c r="O46" s="18" t="s">
        <v>481</v>
      </c>
      <c r="P46" s="20" t="s">
        <v>481</v>
      </c>
      <c r="Q46" s="18" t="s">
        <v>481</v>
      </c>
      <c r="R46" s="20" t="s">
        <v>481</v>
      </c>
      <c r="S46" s="18" t="s">
        <v>481</v>
      </c>
      <c r="T46" s="20" t="s">
        <v>481</v>
      </c>
      <c r="U46" s="18" t="n">
        <v>328.96350426</v>
      </c>
      <c r="V46" s="20" t="n">
        <v>6.60212658</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572.95651423</v>
      </c>
      <c r="F48" s="20" t="n">
        <v>6.08334076</v>
      </c>
      <c r="G48" s="18" t="n">
        <v>522.09376677</v>
      </c>
      <c r="H48" s="20" t="n">
        <v>8.987499809999999</v>
      </c>
      <c r="I48" s="18" t="n">
        <v>513.44142544</v>
      </c>
      <c r="J48" s="20" t="n">
        <v>14.72121258</v>
      </c>
      <c r="K48" s="18" t="n">
        <v>480.45537505</v>
      </c>
      <c r="L48" s="20" t="n">
        <v>16.86865522</v>
      </c>
      <c r="M48" s="18" t="s">
        <v>481</v>
      </c>
      <c r="N48" s="20" t="s">
        <v>481</v>
      </c>
      <c r="O48" s="18" t="s">
        <v>481</v>
      </c>
      <c r="P48" s="20" t="s">
        <v>481</v>
      </c>
      <c r="Q48" s="18" t="s">
        <v>481</v>
      </c>
      <c r="R48" s="20" t="s">
        <v>481</v>
      </c>
      <c r="S48" s="18" t="s">
        <v>481</v>
      </c>
      <c r="T48" s="20" t="s">
        <v>481</v>
      </c>
      <c r="U48" s="18" t="n">
        <v>492.45782392</v>
      </c>
      <c r="V48" s="20" t="n">
        <v>50.43249208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457.49474236</v>
      </c>
      <c r="F61" s="20" t="n">
        <v>3.07079368</v>
      </c>
      <c r="G61" s="18" t="n">
        <v>443.36411321</v>
      </c>
      <c r="H61" s="20" t="n">
        <v>5.86203362</v>
      </c>
      <c r="I61" s="18" t="n">
        <v>395.57580363</v>
      </c>
      <c r="J61" s="20" t="n">
        <v>13.72874474</v>
      </c>
      <c r="K61" s="18" t="n">
        <v>346.3607196</v>
      </c>
      <c r="L61" s="20" t="n">
        <v>15.15006648</v>
      </c>
      <c r="M61" s="18" t="s">
        <v>481</v>
      </c>
      <c r="N61" s="20" t="s">
        <v>481</v>
      </c>
      <c r="O61" s="18" t="s">
        <v>481</v>
      </c>
      <c r="P61" s="20" t="s">
        <v>481</v>
      </c>
      <c r="Q61" s="18" t="s">
        <v>481</v>
      </c>
      <c r="R61" s="20" t="s">
        <v>481</v>
      </c>
      <c r="S61" s="18" t="s">
        <v>481</v>
      </c>
      <c r="T61" s="20" t="s">
        <v>481</v>
      </c>
      <c r="U61" s="18" t="n">
        <v>337.7749563</v>
      </c>
      <c r="V61" s="20" t="n">
        <v>14.30606199</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412.38346934</v>
      </c>
      <c r="F67" s="20" t="n">
        <v>3.42208858</v>
      </c>
      <c r="G67" s="18" t="n">
        <v>374.59766866</v>
      </c>
      <c r="H67" s="20" t="n">
        <v>7.3607174</v>
      </c>
      <c r="I67" s="18" t="n">
        <v>345.79452511</v>
      </c>
      <c r="J67" s="20" t="n">
        <v>13.92516276</v>
      </c>
      <c r="K67" s="18" t="n">
        <v>322.58604978</v>
      </c>
      <c r="L67" s="20" t="n">
        <v>18.82147325</v>
      </c>
      <c r="M67" s="18" t="s">
        <v>481</v>
      </c>
      <c r="N67" s="20" t="s">
        <v>481</v>
      </c>
      <c r="O67" s="18" t="s">
        <v>481</v>
      </c>
      <c r="P67" s="20" t="s">
        <v>481</v>
      </c>
      <c r="Q67" s="18" t="s">
        <v>481</v>
      </c>
      <c r="R67" s="20" t="s">
        <v>481</v>
      </c>
      <c r="S67" s="18" t="s">
        <v>481</v>
      </c>
      <c r="T67" s="20" t="s">
        <v>481</v>
      </c>
      <c r="U67" s="18" t="n">
        <v>281.84470388</v>
      </c>
      <c r="V67" s="20" t="n">
        <v>10.127652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516.72598406</v>
      </c>
      <c r="F70" s="20" t="n">
        <v>3.14740835</v>
      </c>
      <c r="G70" s="18" t="n">
        <v>502.47856578</v>
      </c>
      <c r="H70" s="20" t="n">
        <v>8.07592386</v>
      </c>
      <c r="I70" s="18" t="n">
        <v>509.65545528</v>
      </c>
      <c r="J70" s="20" t="n">
        <v>13.3328548</v>
      </c>
      <c r="K70" s="18" t="n">
        <v>492.12599193</v>
      </c>
      <c r="L70" s="20" t="n">
        <v>12.118328</v>
      </c>
      <c r="M70" s="18" t="s">
        <v>481</v>
      </c>
      <c r="N70" s="20" t="s">
        <v>481</v>
      </c>
      <c r="O70" s="18" t="s">
        <v>481</v>
      </c>
      <c r="P70" s="20" t="s">
        <v>481</v>
      </c>
      <c r="Q70" s="18" t="s">
        <v>481</v>
      </c>
      <c r="R70" s="20" t="s">
        <v>481</v>
      </c>
      <c r="S70" s="18" t="s">
        <v>481</v>
      </c>
      <c r="T70" s="20" t="s">
        <v>481</v>
      </c>
      <c r="U70" s="18" t="n">
        <v>464.66711233</v>
      </c>
      <c r="V70" s="20" t="n">
        <v>15.06003017</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927</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513.70578497</v>
      </c>
      <c r="F7" s="20" t="n">
        <v>1.94246761</v>
      </c>
      <c r="G7" s="18" t="n">
        <v>491.80954946</v>
      </c>
      <c r="H7" s="20" t="n">
        <v>4.367223</v>
      </c>
      <c r="I7" s="18" t="n">
        <v>473.95495712</v>
      </c>
      <c r="J7" s="20" t="n">
        <v>7.04672732</v>
      </c>
      <c r="K7" s="18" t="n">
        <v>425.5573826</v>
      </c>
      <c r="L7" s="20" t="n">
        <v>9.305869980000001</v>
      </c>
      <c r="M7" s="18" t="s">
        <v>481</v>
      </c>
      <c r="N7" s="20" t="s">
        <v>481</v>
      </c>
      <c r="O7" s="18" t="s">
        <v>481</v>
      </c>
      <c r="P7" s="20" t="s">
        <v>481</v>
      </c>
      <c r="Q7" s="18" t="s">
        <v>481</v>
      </c>
      <c r="R7" s="20" t="s">
        <v>481</v>
      </c>
      <c r="S7" s="18" t="s">
        <v>481</v>
      </c>
      <c r="T7" s="20" t="s">
        <v>481</v>
      </c>
      <c r="U7" s="18" t="n">
        <v>394.38159127</v>
      </c>
      <c r="V7" s="20" t="n">
        <v>8.629837520000001</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550.44872666</v>
      </c>
      <c r="F9" s="20" t="n">
        <v>2.95309563</v>
      </c>
      <c r="G9" s="18" t="n">
        <v>544.73871915</v>
      </c>
      <c r="H9" s="20" t="n">
        <v>7.6509172</v>
      </c>
      <c r="I9" s="18" t="n">
        <v>504.3305495</v>
      </c>
      <c r="J9" s="20" t="n">
        <v>17.67652617</v>
      </c>
      <c r="K9" s="18" t="n">
        <v>505.88550575</v>
      </c>
      <c r="L9" s="20" t="n">
        <v>23.92395297</v>
      </c>
      <c r="M9" s="18" t="s">
        <v>481</v>
      </c>
      <c r="N9" s="20" t="s">
        <v>481</v>
      </c>
      <c r="O9" s="18" t="s">
        <v>481</v>
      </c>
      <c r="P9" s="20" t="s">
        <v>481</v>
      </c>
      <c r="Q9" s="18" t="n">
        <v>363.74174124</v>
      </c>
      <c r="R9" s="20" t="n">
        <v>33.3778787</v>
      </c>
      <c r="S9" s="18" t="s">
        <v>481</v>
      </c>
      <c r="T9" s="20" t="s">
        <v>481</v>
      </c>
      <c r="U9" s="18" t="n">
        <v>410.77628644</v>
      </c>
      <c r="V9" s="20" t="n">
        <v>15.05482752</v>
      </c>
    </row>
    <row r="10" spans="1:22">
      <c r="A10" s="15" t="s">
        <v>485</v>
      </c>
      <c r="B10" s="17" t="n">
        <v>13082</v>
      </c>
      <c r="C10" s="18">
        <f>(323.0/B10*100)</f>
        <v/>
      </c>
      <c r="D10" s="19" t="n">
        <v>12759</v>
      </c>
      <c r="E10" s="18" t="n">
        <v>539.46472657</v>
      </c>
      <c r="F10" s="20" t="n">
        <v>4.73084484</v>
      </c>
      <c r="G10" s="18" t="n">
        <v>532.77877257</v>
      </c>
      <c r="H10" s="20" t="n">
        <v>5.73597078</v>
      </c>
      <c r="I10" s="18" t="n">
        <v>496.44449588</v>
      </c>
      <c r="J10" s="20" t="n">
        <v>17.57213329</v>
      </c>
      <c r="K10" s="18" t="n">
        <v>456.18044</v>
      </c>
      <c r="L10" s="20" t="n">
        <v>18.93472099</v>
      </c>
      <c r="M10" s="18" t="s">
        <v>481</v>
      </c>
      <c r="N10" s="20" t="s">
        <v>481</v>
      </c>
      <c r="O10" s="18" t="s">
        <v>481</v>
      </c>
      <c r="P10" s="20" t="s">
        <v>481</v>
      </c>
      <c r="Q10" s="18" t="s">
        <v>481</v>
      </c>
      <c r="R10" s="20" t="s">
        <v>481</v>
      </c>
      <c r="S10" s="18" t="s">
        <v>481</v>
      </c>
      <c r="T10" s="20" t="s">
        <v>481</v>
      </c>
      <c r="U10" s="18" t="n">
        <v>437.06830087</v>
      </c>
      <c r="V10" s="20" t="n">
        <v>19.40145543</v>
      </c>
    </row>
    <row r="11" spans="1:22">
      <c r="A11" s="15" t="s">
        <v>486</v>
      </c>
      <c r="B11" s="17" t="n">
        <v>7053</v>
      </c>
      <c r="C11" s="18">
        <f>(60.0/B11*100)</f>
        <v/>
      </c>
      <c r="D11" s="19" t="n">
        <v>6993</v>
      </c>
      <c r="E11" s="18" t="n">
        <v>435.68298163</v>
      </c>
      <c r="F11" s="20" t="n">
        <v>3.80499287</v>
      </c>
      <c r="G11" s="18" t="n">
        <v>444.33966409</v>
      </c>
      <c r="H11" s="20" t="n">
        <v>6.52735211</v>
      </c>
      <c r="I11" s="18" t="n">
        <v>395.092639</v>
      </c>
      <c r="J11" s="20" t="n">
        <v>15.85805177</v>
      </c>
      <c r="K11" s="18" t="n">
        <v>372.77459757</v>
      </c>
      <c r="L11" s="20" t="n">
        <v>17.14897172</v>
      </c>
      <c r="M11" s="18" t="s">
        <v>481</v>
      </c>
      <c r="N11" s="20" t="s">
        <v>481</v>
      </c>
      <c r="O11" s="18" t="s">
        <v>481</v>
      </c>
      <c r="P11" s="20" t="s">
        <v>481</v>
      </c>
      <c r="Q11" s="18" t="s">
        <v>481</v>
      </c>
      <c r="R11" s="20" t="s">
        <v>481</v>
      </c>
      <c r="S11" s="18" t="s">
        <v>481</v>
      </c>
      <c r="T11" s="20" t="s">
        <v>481</v>
      </c>
      <c r="U11" s="18" t="n">
        <v>343.14509037</v>
      </c>
      <c r="V11" s="20" t="n">
        <v>15.11516241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518.8637843</v>
      </c>
      <c r="F29" s="20" t="n">
        <v>3.11174726</v>
      </c>
      <c r="G29" s="18" t="n">
        <v>509.29042763</v>
      </c>
      <c r="H29" s="20" t="n">
        <v>6.93217019</v>
      </c>
      <c r="I29" s="18" t="n">
        <v>472.72655781</v>
      </c>
      <c r="J29" s="20" t="n">
        <v>19.10790273</v>
      </c>
      <c r="K29" s="18" t="n">
        <v>409.97947774</v>
      </c>
      <c r="L29" s="20" t="n">
        <v>25.40337881</v>
      </c>
      <c r="M29" s="18" t="s">
        <v>481</v>
      </c>
      <c r="N29" s="20" t="s">
        <v>481</v>
      </c>
      <c r="O29" s="18" t="s">
        <v>481</v>
      </c>
      <c r="P29" s="20" t="s">
        <v>481</v>
      </c>
      <c r="Q29" s="18" t="n">
        <v>312.41250141</v>
      </c>
      <c r="R29" s="20" t="n">
        <v>62.61666854</v>
      </c>
      <c r="S29" s="18" t="s">
        <v>481</v>
      </c>
      <c r="T29" s="20" t="s">
        <v>481</v>
      </c>
      <c r="U29" s="18" t="n">
        <v>379.55240743</v>
      </c>
      <c r="V29" s="20" t="n">
        <v>19.71747423</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487.04009278</v>
      </c>
      <c r="F32" s="20" t="n">
        <v>3.06642251</v>
      </c>
      <c r="G32" s="18" t="n">
        <v>486.85658682</v>
      </c>
      <c r="H32" s="20" t="n">
        <v>7.12537882</v>
      </c>
      <c r="I32" s="18" t="n">
        <v>488.52637112</v>
      </c>
      <c r="J32" s="20" t="n">
        <v>13.07962802</v>
      </c>
      <c r="K32" s="18" t="n">
        <v>451.10283964</v>
      </c>
      <c r="L32" s="20" t="n">
        <v>12.24196628</v>
      </c>
      <c r="M32" s="18" t="s">
        <v>481</v>
      </c>
      <c r="N32" s="20" t="s">
        <v>481</v>
      </c>
      <c r="O32" s="18" t="s">
        <v>481</v>
      </c>
      <c r="P32" s="20" t="s">
        <v>481</v>
      </c>
      <c r="Q32" s="18" t="s">
        <v>481</v>
      </c>
      <c r="R32" s="20" t="s">
        <v>481</v>
      </c>
      <c r="S32" s="18" t="s">
        <v>481</v>
      </c>
      <c r="T32" s="20" t="s">
        <v>481</v>
      </c>
      <c r="U32" s="18" t="n">
        <v>390.54934309</v>
      </c>
      <c r="V32" s="20" t="n">
        <v>24.13086163</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455.67907494</v>
      </c>
      <c r="F34" s="20" t="n">
        <v>4.37300517</v>
      </c>
      <c r="G34" s="18" t="n">
        <v>442.42948506</v>
      </c>
      <c r="H34" s="20" t="n">
        <v>6.29799651</v>
      </c>
      <c r="I34" s="18" t="n">
        <v>390.80031056</v>
      </c>
      <c r="J34" s="20" t="n">
        <v>13.08739529</v>
      </c>
      <c r="K34" s="18" t="n">
        <v>412.68698322</v>
      </c>
      <c r="L34" s="20" t="n">
        <v>17.21950458</v>
      </c>
      <c r="M34" s="18" t="s">
        <v>481</v>
      </c>
      <c r="N34" s="20" t="s">
        <v>481</v>
      </c>
      <c r="O34" s="18" t="s">
        <v>481</v>
      </c>
      <c r="P34" s="20" t="s">
        <v>481</v>
      </c>
      <c r="Q34" s="18" t="n">
        <v>425.79595373</v>
      </c>
      <c r="R34" s="20" t="n">
        <v>68.66277131</v>
      </c>
      <c r="S34" s="18" t="s">
        <v>481</v>
      </c>
      <c r="T34" s="20" t="s">
        <v>481</v>
      </c>
      <c r="U34" s="18" t="n">
        <v>307.19587582</v>
      </c>
      <c r="V34" s="20" t="n">
        <v>17.52071631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469.94192965</v>
      </c>
      <c r="F36" s="20" t="n">
        <v>3.15613991</v>
      </c>
      <c r="G36" s="18" t="n">
        <v>476.96584978</v>
      </c>
      <c r="H36" s="20" t="n">
        <v>5.07377119</v>
      </c>
      <c r="I36" s="18" t="n">
        <v>470.31666252</v>
      </c>
      <c r="J36" s="20" t="n">
        <v>12.08680492</v>
      </c>
      <c r="K36" s="18" t="n">
        <v>401.57384797</v>
      </c>
      <c r="L36" s="20" t="n">
        <v>14.97576533</v>
      </c>
      <c r="M36" s="18" t="s">
        <v>481</v>
      </c>
      <c r="N36" s="20" t="s">
        <v>481</v>
      </c>
      <c r="O36" s="18" t="s">
        <v>481</v>
      </c>
      <c r="P36" s="20" t="s">
        <v>481</v>
      </c>
      <c r="Q36" s="18" t="s">
        <v>481</v>
      </c>
      <c r="R36" s="20" t="s">
        <v>481</v>
      </c>
      <c r="S36" s="18" t="s">
        <v>481</v>
      </c>
      <c r="T36" s="20" t="s">
        <v>481</v>
      </c>
      <c r="U36" s="18" t="n">
        <v>374.10825724</v>
      </c>
      <c r="V36" s="20" t="n">
        <v>26.1263639</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492.57098985</v>
      </c>
      <c r="F41" s="20" t="n">
        <v>3.60257378</v>
      </c>
      <c r="G41" s="18" t="n">
        <v>492.59004124</v>
      </c>
      <c r="H41" s="20" t="n">
        <v>6.99500192</v>
      </c>
      <c r="I41" s="18" t="n">
        <v>468.54700936</v>
      </c>
      <c r="J41" s="20" t="n">
        <v>13.10754394</v>
      </c>
      <c r="K41" s="18" t="n">
        <v>455.76691076</v>
      </c>
      <c r="L41" s="20" t="n">
        <v>19.33520881</v>
      </c>
      <c r="M41" s="18" t="s">
        <v>481</v>
      </c>
      <c r="N41" s="20" t="s">
        <v>481</v>
      </c>
      <c r="O41" s="18" t="s">
        <v>481</v>
      </c>
      <c r="P41" s="20" t="s">
        <v>481</v>
      </c>
      <c r="Q41" s="18" t="n">
        <v>394.70031876</v>
      </c>
      <c r="R41" s="20" t="n">
        <v>62.09586627</v>
      </c>
      <c r="S41" s="18" t="s">
        <v>481</v>
      </c>
      <c r="T41" s="20" t="s">
        <v>481</v>
      </c>
      <c r="U41" s="18" t="n">
        <v>324.19009215</v>
      </c>
      <c r="V41" s="20" t="n">
        <v>20.57862902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407.12391343</v>
      </c>
      <c r="F46" s="20" t="n">
        <v>3.743224</v>
      </c>
      <c r="G46" s="18" t="n">
        <v>392.89062012</v>
      </c>
      <c r="H46" s="20" t="n">
        <v>9.85233824</v>
      </c>
      <c r="I46" s="18" t="n">
        <v>391.08724899</v>
      </c>
      <c r="J46" s="20" t="n">
        <v>13.98504398</v>
      </c>
      <c r="K46" s="18" t="n">
        <v>366.42977253</v>
      </c>
      <c r="L46" s="20" t="n">
        <v>13.99858976</v>
      </c>
      <c r="M46" s="18" t="s">
        <v>481</v>
      </c>
      <c r="N46" s="20" t="s">
        <v>481</v>
      </c>
      <c r="O46" s="18" t="s">
        <v>481</v>
      </c>
      <c r="P46" s="20" t="s">
        <v>481</v>
      </c>
      <c r="Q46" s="18" t="s">
        <v>481</v>
      </c>
      <c r="R46" s="20" t="s">
        <v>481</v>
      </c>
      <c r="S46" s="18" t="s">
        <v>481</v>
      </c>
      <c r="T46" s="20" t="s">
        <v>481</v>
      </c>
      <c r="U46" s="18" t="n">
        <v>329.80223696</v>
      </c>
      <c r="V46" s="20" t="n">
        <v>6.19968739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570.3432524999999</v>
      </c>
      <c r="F48" s="20" t="n">
        <v>6.06259652</v>
      </c>
      <c r="G48" s="18" t="n">
        <v>564.74082434</v>
      </c>
      <c r="H48" s="20" t="n">
        <v>7.32035051</v>
      </c>
      <c r="I48" s="18" t="n">
        <v>561.78181976</v>
      </c>
      <c r="J48" s="20" t="n">
        <v>9.72779759</v>
      </c>
      <c r="K48" s="18" t="n">
        <v>540.1586266100001</v>
      </c>
      <c r="L48" s="20" t="n">
        <v>12.06642575</v>
      </c>
      <c r="M48" s="18" t="s">
        <v>481</v>
      </c>
      <c r="N48" s="20" t="s">
        <v>481</v>
      </c>
      <c r="O48" s="18" t="s">
        <v>481</v>
      </c>
      <c r="P48" s="20" t="s">
        <v>481</v>
      </c>
      <c r="Q48" s="18" t="s">
        <v>481</v>
      </c>
      <c r="R48" s="20" t="s">
        <v>481</v>
      </c>
      <c r="S48" s="18" t="s">
        <v>481</v>
      </c>
      <c r="T48" s="20" t="s">
        <v>481</v>
      </c>
      <c r="U48" s="18" t="n">
        <v>498.93124491</v>
      </c>
      <c r="V48" s="20" t="n">
        <v>41.86739025</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457.69233609</v>
      </c>
      <c r="F61" s="20" t="n">
        <v>3.06224811</v>
      </c>
      <c r="G61" s="18" t="n">
        <v>435.90381373</v>
      </c>
      <c r="H61" s="20" t="n">
        <v>6.47144047</v>
      </c>
      <c r="I61" s="18" t="n">
        <v>400.89321739</v>
      </c>
      <c r="J61" s="20" t="n">
        <v>12.30192251</v>
      </c>
      <c r="K61" s="18" t="n">
        <v>351.39193001</v>
      </c>
      <c r="L61" s="20" t="n">
        <v>17.18966258</v>
      </c>
      <c r="M61" s="18" t="s">
        <v>481</v>
      </c>
      <c r="N61" s="20" t="s">
        <v>481</v>
      </c>
      <c r="O61" s="18" t="s">
        <v>481</v>
      </c>
      <c r="P61" s="20" t="s">
        <v>481</v>
      </c>
      <c r="Q61" s="18" t="s">
        <v>481</v>
      </c>
      <c r="R61" s="20" t="s">
        <v>481</v>
      </c>
      <c r="S61" s="18" t="s">
        <v>481</v>
      </c>
      <c r="T61" s="20" t="s">
        <v>481</v>
      </c>
      <c r="U61" s="18" t="n">
        <v>327.17226692</v>
      </c>
      <c r="V61" s="20" t="n">
        <v>15.12053272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411.78183595</v>
      </c>
      <c r="F67" s="20" t="n">
        <v>3.51727299</v>
      </c>
      <c r="G67" s="18" t="n">
        <v>399.29237951</v>
      </c>
      <c r="H67" s="20" t="n">
        <v>5.4567027</v>
      </c>
      <c r="I67" s="18" t="n">
        <v>378.56191545</v>
      </c>
      <c r="J67" s="20" t="n">
        <v>9.33599484</v>
      </c>
      <c r="K67" s="18" t="n">
        <v>373.31136943</v>
      </c>
      <c r="L67" s="20" t="n">
        <v>11.25972824</v>
      </c>
      <c r="M67" s="18" t="s">
        <v>481</v>
      </c>
      <c r="N67" s="20" t="s">
        <v>481</v>
      </c>
      <c r="O67" s="18" t="s">
        <v>481</v>
      </c>
      <c r="P67" s="20" t="s">
        <v>481</v>
      </c>
      <c r="Q67" s="18" t="s">
        <v>481</v>
      </c>
      <c r="R67" s="20" t="s">
        <v>481</v>
      </c>
      <c r="S67" s="18" t="s">
        <v>481</v>
      </c>
      <c r="T67" s="20" t="s">
        <v>481</v>
      </c>
      <c r="U67" s="18" t="n">
        <v>279.10327662</v>
      </c>
      <c r="V67" s="20" t="n">
        <v>10.24288572</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516.02100487</v>
      </c>
      <c r="F70" s="20" t="n">
        <v>3.29173454</v>
      </c>
      <c r="G70" s="18" t="n">
        <v>513.55950794</v>
      </c>
      <c r="H70" s="20" t="n">
        <v>6.62228059</v>
      </c>
      <c r="I70" s="18" t="n">
        <v>510.7811316</v>
      </c>
      <c r="J70" s="20" t="n">
        <v>11.97025503</v>
      </c>
      <c r="K70" s="18" t="n">
        <v>477.47232508</v>
      </c>
      <c r="L70" s="20" t="n">
        <v>9.550238520000001</v>
      </c>
      <c r="M70" s="18" t="s">
        <v>481</v>
      </c>
      <c r="N70" s="20" t="s">
        <v>481</v>
      </c>
      <c r="O70" s="18" t="s">
        <v>481</v>
      </c>
      <c r="P70" s="20" t="s">
        <v>481</v>
      </c>
      <c r="Q70" s="18" t="s">
        <v>481</v>
      </c>
      <c r="R70" s="20" t="s">
        <v>481</v>
      </c>
      <c r="S70" s="18" t="s">
        <v>481</v>
      </c>
      <c r="T70" s="20" t="s">
        <v>481</v>
      </c>
      <c r="U70" s="18" t="n">
        <v>472.20352627</v>
      </c>
      <c r="V70" s="20" t="n">
        <v>12.84093375</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928</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514.60854603</v>
      </c>
      <c r="F7" s="20" t="n">
        <v>1.91737768</v>
      </c>
      <c r="G7" s="18" t="n">
        <v>483.81737105</v>
      </c>
      <c r="H7" s="20" t="n">
        <v>4.63108124</v>
      </c>
      <c r="I7" s="18" t="n">
        <v>458.89432476</v>
      </c>
      <c r="J7" s="20" t="n">
        <v>7.75120637</v>
      </c>
      <c r="K7" s="18" t="n">
        <v>434.5200035</v>
      </c>
      <c r="L7" s="20" t="n">
        <v>8.22207983</v>
      </c>
      <c r="M7" s="18" t="s">
        <v>481</v>
      </c>
      <c r="N7" s="20" t="s">
        <v>481</v>
      </c>
      <c r="O7" s="18" t="s">
        <v>481</v>
      </c>
      <c r="P7" s="20" t="s">
        <v>481</v>
      </c>
      <c r="Q7" s="18" t="s">
        <v>481</v>
      </c>
      <c r="R7" s="20" t="s">
        <v>481</v>
      </c>
      <c r="S7" s="18" t="s">
        <v>481</v>
      </c>
      <c r="T7" s="20" t="s">
        <v>481</v>
      </c>
      <c r="U7" s="18" t="n">
        <v>402.17265133</v>
      </c>
      <c r="V7" s="20" t="n">
        <v>7.91224243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551.40375967</v>
      </c>
      <c r="F9" s="20" t="n">
        <v>2.96344534</v>
      </c>
      <c r="G9" s="18" t="n">
        <v>536.96259948</v>
      </c>
      <c r="H9" s="20" t="n">
        <v>7.49058596</v>
      </c>
      <c r="I9" s="18" t="n">
        <v>503.04756194</v>
      </c>
      <c r="J9" s="20" t="n">
        <v>16.95859756</v>
      </c>
      <c r="K9" s="18" t="n">
        <v>502.338225</v>
      </c>
      <c r="L9" s="20" t="n">
        <v>17.15957903</v>
      </c>
      <c r="M9" s="18" t="s">
        <v>481</v>
      </c>
      <c r="N9" s="20" t="s">
        <v>481</v>
      </c>
      <c r="O9" s="18" t="s">
        <v>481</v>
      </c>
      <c r="P9" s="20" t="s">
        <v>481</v>
      </c>
      <c r="Q9" s="18" t="n">
        <v>363.74174124</v>
      </c>
      <c r="R9" s="20" t="n">
        <v>33.3778787</v>
      </c>
      <c r="S9" s="18" t="s">
        <v>481</v>
      </c>
      <c r="T9" s="20" t="s">
        <v>481</v>
      </c>
      <c r="U9" s="18" t="n">
        <v>422.25310094</v>
      </c>
      <c r="V9" s="20" t="n">
        <v>13.70599218</v>
      </c>
    </row>
    <row r="10" spans="1:22">
      <c r="A10" s="15" t="s">
        <v>485</v>
      </c>
      <c r="B10" s="17" t="n">
        <v>13082</v>
      </c>
      <c r="C10" s="18">
        <f>(323.0/B10*100)</f>
        <v/>
      </c>
      <c r="D10" s="19" t="n">
        <v>12759</v>
      </c>
      <c r="E10" s="18" t="n">
        <v>541.126841</v>
      </c>
      <c r="F10" s="20" t="n">
        <v>4.55115197</v>
      </c>
      <c r="G10" s="18" t="n">
        <v>523.45050437</v>
      </c>
      <c r="H10" s="20" t="n">
        <v>8.424944249999999</v>
      </c>
      <c r="I10" s="18" t="n">
        <v>493.83301982</v>
      </c>
      <c r="J10" s="20" t="n">
        <v>12.6651548</v>
      </c>
      <c r="K10" s="18" t="n">
        <v>463.9622109</v>
      </c>
      <c r="L10" s="20" t="n">
        <v>16.16325884</v>
      </c>
      <c r="M10" s="18" t="s">
        <v>481</v>
      </c>
      <c r="N10" s="20" t="s">
        <v>481</v>
      </c>
      <c r="O10" s="18" t="s">
        <v>481</v>
      </c>
      <c r="P10" s="20" t="s">
        <v>481</v>
      </c>
      <c r="Q10" s="18" t="s">
        <v>481</v>
      </c>
      <c r="R10" s="20" t="s">
        <v>481</v>
      </c>
      <c r="S10" s="18" t="s">
        <v>481</v>
      </c>
      <c r="T10" s="20" t="s">
        <v>481</v>
      </c>
      <c r="U10" s="18" t="n">
        <v>458.2300002</v>
      </c>
      <c r="V10" s="20" t="n">
        <v>17.30510238</v>
      </c>
    </row>
    <row r="11" spans="1:22">
      <c r="A11" s="15" t="s">
        <v>486</v>
      </c>
      <c r="B11" s="17" t="n">
        <v>7053</v>
      </c>
      <c r="C11" s="18">
        <f>(60.0/B11*100)</f>
        <v/>
      </c>
      <c r="D11" s="19" t="n">
        <v>6993</v>
      </c>
      <c r="E11" s="18" t="n">
        <v>438.64101563</v>
      </c>
      <c r="F11" s="20" t="n">
        <v>3.84143087</v>
      </c>
      <c r="G11" s="18" t="n">
        <v>416.23768727</v>
      </c>
      <c r="H11" s="20" t="n">
        <v>7.95389931</v>
      </c>
      <c r="I11" s="18" t="n">
        <v>359.45447123</v>
      </c>
      <c r="J11" s="20" t="n">
        <v>18.13497609</v>
      </c>
      <c r="K11" s="18" t="n">
        <v>378.88537395</v>
      </c>
      <c r="L11" s="20" t="n">
        <v>20.49132242</v>
      </c>
      <c r="M11" s="18" t="s">
        <v>481</v>
      </c>
      <c r="N11" s="20" t="s">
        <v>481</v>
      </c>
      <c r="O11" s="18" t="s">
        <v>481</v>
      </c>
      <c r="P11" s="20" t="s">
        <v>481</v>
      </c>
      <c r="Q11" s="18" t="s">
        <v>481</v>
      </c>
      <c r="R11" s="20" t="s">
        <v>481</v>
      </c>
      <c r="S11" s="18" t="s">
        <v>481</v>
      </c>
      <c r="T11" s="20" t="s">
        <v>481</v>
      </c>
      <c r="U11" s="18" t="n">
        <v>349.89110094</v>
      </c>
      <c r="V11" s="20" t="n">
        <v>11.7121148</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519.83713314</v>
      </c>
      <c r="F29" s="20" t="n">
        <v>2.96595169</v>
      </c>
      <c r="G29" s="18" t="n">
        <v>484.11422825</v>
      </c>
      <c r="H29" s="20" t="n">
        <v>8.89163422</v>
      </c>
      <c r="I29" s="18" t="n">
        <v>423.5690031</v>
      </c>
      <c r="J29" s="20" t="n">
        <v>25.40657406</v>
      </c>
      <c r="K29" s="18" t="n">
        <v>394.40053851</v>
      </c>
      <c r="L29" s="20" t="n">
        <v>25.80099099</v>
      </c>
      <c r="M29" s="18" t="s">
        <v>481</v>
      </c>
      <c r="N29" s="20" t="s">
        <v>481</v>
      </c>
      <c r="O29" s="18" t="s">
        <v>481</v>
      </c>
      <c r="P29" s="20" t="s">
        <v>481</v>
      </c>
      <c r="Q29" s="18" t="n">
        <v>312.41250141</v>
      </c>
      <c r="R29" s="20" t="n">
        <v>62.61666854</v>
      </c>
      <c r="S29" s="18" t="s">
        <v>481</v>
      </c>
      <c r="T29" s="20" t="s">
        <v>481</v>
      </c>
      <c r="U29" s="18" t="n">
        <v>379.35628431</v>
      </c>
      <c r="V29" s="20" t="n">
        <v>22.62142367</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488.25051634</v>
      </c>
      <c r="F32" s="20" t="n">
        <v>3.12385026</v>
      </c>
      <c r="G32" s="18" t="n">
        <v>483.86619438</v>
      </c>
      <c r="H32" s="20" t="n">
        <v>7.68465674</v>
      </c>
      <c r="I32" s="18" t="n">
        <v>444.85491136</v>
      </c>
      <c r="J32" s="20" t="n">
        <v>14.7371041</v>
      </c>
      <c r="K32" s="18" t="n">
        <v>453.3069999</v>
      </c>
      <c r="L32" s="20" t="n">
        <v>11.82478025</v>
      </c>
      <c r="M32" s="18" t="s">
        <v>481</v>
      </c>
      <c r="N32" s="20" t="s">
        <v>481</v>
      </c>
      <c r="O32" s="18" t="s">
        <v>481</v>
      </c>
      <c r="P32" s="20" t="s">
        <v>481</v>
      </c>
      <c r="Q32" s="18" t="s">
        <v>481</v>
      </c>
      <c r="R32" s="20" t="s">
        <v>481</v>
      </c>
      <c r="S32" s="18" t="s">
        <v>481</v>
      </c>
      <c r="T32" s="20" t="s">
        <v>481</v>
      </c>
      <c r="U32" s="18" t="n">
        <v>400.94822372</v>
      </c>
      <c r="V32" s="20" t="n">
        <v>21.57585347</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455.96326681</v>
      </c>
      <c r="F34" s="20" t="n">
        <v>4.14141496</v>
      </c>
      <c r="G34" s="18" t="n">
        <v>421.46343335</v>
      </c>
      <c r="H34" s="20" t="n">
        <v>10.20074563</v>
      </c>
      <c r="I34" s="18" t="n">
        <v>396.04045418</v>
      </c>
      <c r="J34" s="20" t="n">
        <v>15.77153919</v>
      </c>
      <c r="K34" s="18" t="n">
        <v>391.30845892</v>
      </c>
      <c r="L34" s="20" t="n">
        <v>15.12347284</v>
      </c>
      <c r="M34" s="18" t="s">
        <v>481</v>
      </c>
      <c r="N34" s="20" t="s">
        <v>481</v>
      </c>
      <c r="O34" s="18" t="s">
        <v>481</v>
      </c>
      <c r="P34" s="20" t="s">
        <v>481</v>
      </c>
      <c r="Q34" s="18" t="n">
        <v>425.79595373</v>
      </c>
      <c r="R34" s="20" t="n">
        <v>68.66277131</v>
      </c>
      <c r="S34" s="18" t="s">
        <v>481</v>
      </c>
      <c r="T34" s="20" t="s">
        <v>481</v>
      </c>
      <c r="U34" s="18" t="n">
        <v>309.6125329</v>
      </c>
      <c r="V34" s="20" t="n">
        <v>17.85930918</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471.79260952</v>
      </c>
      <c r="F36" s="20" t="n">
        <v>3.16458255</v>
      </c>
      <c r="G36" s="18" t="n">
        <v>461.06166823</v>
      </c>
      <c r="H36" s="20" t="n">
        <v>7.3852275</v>
      </c>
      <c r="I36" s="18" t="n">
        <v>449.08455726</v>
      </c>
      <c r="J36" s="20" t="n">
        <v>14.59293893</v>
      </c>
      <c r="K36" s="18" t="n">
        <v>410.2262011</v>
      </c>
      <c r="L36" s="20" t="n">
        <v>15.41569126</v>
      </c>
      <c r="M36" s="18" t="s">
        <v>481</v>
      </c>
      <c r="N36" s="20" t="s">
        <v>481</v>
      </c>
      <c r="O36" s="18" t="s">
        <v>481</v>
      </c>
      <c r="P36" s="20" t="s">
        <v>481</v>
      </c>
      <c r="Q36" s="18" t="s">
        <v>481</v>
      </c>
      <c r="R36" s="20" t="s">
        <v>481</v>
      </c>
      <c r="S36" s="18" t="s">
        <v>481</v>
      </c>
      <c r="T36" s="20" t="s">
        <v>481</v>
      </c>
      <c r="U36" s="18" t="n">
        <v>381.95945867</v>
      </c>
      <c r="V36" s="20" t="n">
        <v>21.70777277</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493.56203475</v>
      </c>
      <c r="F41" s="20" t="n">
        <v>3.52214953</v>
      </c>
      <c r="G41" s="18" t="n">
        <v>482.10201785</v>
      </c>
      <c r="H41" s="20" t="n">
        <v>8.24905605</v>
      </c>
      <c r="I41" s="18" t="n">
        <v>457.79410437</v>
      </c>
      <c r="J41" s="20" t="n">
        <v>15.14631287</v>
      </c>
      <c r="K41" s="18" t="n">
        <v>456.49707851</v>
      </c>
      <c r="L41" s="20" t="n">
        <v>16.58811216</v>
      </c>
      <c r="M41" s="18" t="s">
        <v>481</v>
      </c>
      <c r="N41" s="20" t="s">
        <v>481</v>
      </c>
      <c r="O41" s="18" t="s">
        <v>481</v>
      </c>
      <c r="P41" s="20" t="s">
        <v>481</v>
      </c>
      <c r="Q41" s="18" t="n">
        <v>394.70031876</v>
      </c>
      <c r="R41" s="20" t="n">
        <v>62.09586627</v>
      </c>
      <c r="S41" s="18" t="s">
        <v>481</v>
      </c>
      <c r="T41" s="20" t="s">
        <v>481</v>
      </c>
      <c r="U41" s="18" t="n">
        <v>355.09990059</v>
      </c>
      <c r="V41" s="20" t="n">
        <v>18.63676814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408.64690576</v>
      </c>
      <c r="F46" s="20" t="n">
        <v>3.78492025</v>
      </c>
      <c r="G46" s="18" t="n">
        <v>367.93032543</v>
      </c>
      <c r="H46" s="20" t="n">
        <v>9.51345783</v>
      </c>
      <c r="I46" s="18" t="n">
        <v>363.4893788</v>
      </c>
      <c r="J46" s="20" t="n">
        <v>14.8543248</v>
      </c>
      <c r="K46" s="18" t="n">
        <v>345.97001006</v>
      </c>
      <c r="L46" s="20" t="n">
        <v>15.55163607</v>
      </c>
      <c r="M46" s="18" t="s">
        <v>481</v>
      </c>
      <c r="N46" s="20" t="s">
        <v>481</v>
      </c>
      <c r="O46" s="18" t="s">
        <v>481</v>
      </c>
      <c r="P46" s="20" t="s">
        <v>481</v>
      </c>
      <c r="Q46" s="18" t="s">
        <v>481</v>
      </c>
      <c r="R46" s="20" t="s">
        <v>481</v>
      </c>
      <c r="S46" s="18" t="s">
        <v>481</v>
      </c>
      <c r="T46" s="20" t="s">
        <v>481</v>
      </c>
      <c r="U46" s="18" t="n">
        <v>329.03303902</v>
      </c>
      <c r="V46" s="20" t="n">
        <v>6.56386019</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571.19858605</v>
      </c>
      <c r="F48" s="20" t="n">
        <v>5.95136429</v>
      </c>
      <c r="G48" s="18" t="n">
        <v>534.16777978</v>
      </c>
      <c r="H48" s="20" t="n">
        <v>9.924391050000001</v>
      </c>
      <c r="I48" s="18" t="n">
        <v>534.1891842799999</v>
      </c>
      <c r="J48" s="20" t="n">
        <v>14.84633305</v>
      </c>
      <c r="K48" s="18" t="n">
        <v>525.43605314</v>
      </c>
      <c r="L48" s="20" t="n">
        <v>23.08509464</v>
      </c>
      <c r="M48" s="18" t="s">
        <v>481</v>
      </c>
      <c r="N48" s="20" t="s">
        <v>481</v>
      </c>
      <c r="O48" s="18" t="s">
        <v>481</v>
      </c>
      <c r="P48" s="20" t="s">
        <v>481</v>
      </c>
      <c r="Q48" s="18" t="s">
        <v>481</v>
      </c>
      <c r="R48" s="20" t="s">
        <v>481</v>
      </c>
      <c r="S48" s="18" t="s">
        <v>481</v>
      </c>
      <c r="T48" s="20" t="s">
        <v>481</v>
      </c>
      <c r="U48" s="18" t="n">
        <v>485.79024321</v>
      </c>
      <c r="V48" s="20" t="n">
        <v>45.34825917</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456.64615966</v>
      </c>
      <c r="F61" s="20" t="n">
        <v>2.91042464</v>
      </c>
      <c r="G61" s="18" t="n">
        <v>452.18594423</v>
      </c>
      <c r="H61" s="20" t="n">
        <v>6.6153516</v>
      </c>
      <c r="I61" s="18" t="n">
        <v>386.07691347</v>
      </c>
      <c r="J61" s="20" t="n">
        <v>16.07408469</v>
      </c>
      <c r="K61" s="18" t="n">
        <v>355.28224135</v>
      </c>
      <c r="L61" s="20" t="n">
        <v>15.37299484</v>
      </c>
      <c r="M61" s="18" t="s">
        <v>481</v>
      </c>
      <c r="N61" s="20" t="s">
        <v>481</v>
      </c>
      <c r="O61" s="18" t="s">
        <v>481</v>
      </c>
      <c r="P61" s="20" t="s">
        <v>481</v>
      </c>
      <c r="Q61" s="18" t="s">
        <v>481</v>
      </c>
      <c r="R61" s="20" t="s">
        <v>481</v>
      </c>
      <c r="S61" s="18" t="s">
        <v>481</v>
      </c>
      <c r="T61" s="20" t="s">
        <v>481</v>
      </c>
      <c r="U61" s="18" t="n">
        <v>338.02953789</v>
      </c>
      <c r="V61" s="20" t="n">
        <v>13.89783977</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411.70129648</v>
      </c>
      <c r="F67" s="20" t="n">
        <v>3.47927796</v>
      </c>
      <c r="G67" s="18" t="n">
        <v>395.25987183</v>
      </c>
      <c r="H67" s="20" t="n">
        <v>6.4416012</v>
      </c>
      <c r="I67" s="18" t="n">
        <v>358.55406715</v>
      </c>
      <c r="J67" s="20" t="n">
        <v>11.86797281</v>
      </c>
      <c r="K67" s="18" t="n">
        <v>365.77609041</v>
      </c>
      <c r="L67" s="20" t="n">
        <v>16.0154478</v>
      </c>
      <c r="M67" s="18" t="s">
        <v>481</v>
      </c>
      <c r="N67" s="20" t="s">
        <v>481</v>
      </c>
      <c r="O67" s="18" t="s">
        <v>481</v>
      </c>
      <c r="P67" s="20" t="s">
        <v>481</v>
      </c>
      <c r="Q67" s="18" t="s">
        <v>481</v>
      </c>
      <c r="R67" s="20" t="s">
        <v>481</v>
      </c>
      <c r="S67" s="18" t="s">
        <v>481</v>
      </c>
      <c r="T67" s="20" t="s">
        <v>481</v>
      </c>
      <c r="U67" s="18" t="n">
        <v>288.85933652</v>
      </c>
      <c r="V67" s="20" t="n">
        <v>9.803771530000001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516.6692636400001</v>
      </c>
      <c r="F70" s="20" t="n">
        <v>3.24307634</v>
      </c>
      <c r="G70" s="18" t="n">
        <v>501.37658226</v>
      </c>
      <c r="H70" s="20" t="n">
        <v>10.8776845</v>
      </c>
      <c r="I70" s="18" t="n">
        <v>482.35191999</v>
      </c>
      <c r="J70" s="20" t="n">
        <v>12.59221237</v>
      </c>
      <c r="K70" s="18" t="n">
        <v>464.80155572</v>
      </c>
      <c r="L70" s="20" t="n">
        <v>13.31042577</v>
      </c>
      <c r="M70" s="18" t="s">
        <v>481</v>
      </c>
      <c r="N70" s="20" t="s">
        <v>481</v>
      </c>
      <c r="O70" s="18" t="s">
        <v>481</v>
      </c>
      <c r="P70" s="20" t="s">
        <v>481</v>
      </c>
      <c r="Q70" s="18" t="s">
        <v>481</v>
      </c>
      <c r="R70" s="20" t="s">
        <v>481</v>
      </c>
      <c r="S70" s="18" t="s">
        <v>481</v>
      </c>
      <c r="T70" s="20" t="s">
        <v>481</v>
      </c>
      <c r="U70" s="18" t="n">
        <v>476.00730603</v>
      </c>
      <c r="V70" s="20" t="n">
        <v>14.52790326</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929</v>
      </c>
    </row>
    <row customHeight="1" ht="30" r="4" spans="1:22">
      <c r="A4" s="6" t="n"/>
      <c r="B4" s="7" t="s">
        <v>462</v>
      </c>
      <c r="C4" s="7" t="s">
        <v>463</v>
      </c>
      <c r="D4" s="8" t="s">
        <v>462</v>
      </c>
      <c r="E4" s="9" t="s">
        <v>734</v>
      </c>
      <c r="F4" s="10" t="n"/>
      <c r="G4" s="9" t="s">
        <v>735</v>
      </c>
      <c r="H4" s="10" t="n"/>
      <c r="I4" s="9" t="s">
        <v>736</v>
      </c>
      <c r="J4" s="10" t="n"/>
      <c r="K4" s="9" t="s">
        <v>737</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518.96235098</v>
      </c>
      <c r="F7" s="20" t="n">
        <v>2.00571522</v>
      </c>
      <c r="G7" s="18" t="n">
        <v>496.84596177</v>
      </c>
      <c r="H7" s="20" t="n">
        <v>3.4165243</v>
      </c>
      <c r="I7" s="18" t="n">
        <v>470.82919166</v>
      </c>
      <c r="J7" s="20" t="n">
        <v>4.26673293</v>
      </c>
      <c r="K7" s="18" t="n">
        <v>429.53900594</v>
      </c>
      <c r="L7" s="20" t="n">
        <v>6.54129633</v>
      </c>
      <c r="M7" s="18" t="s">
        <v>481</v>
      </c>
      <c r="N7" s="20" t="s">
        <v>481</v>
      </c>
      <c r="O7" s="18" t="s">
        <v>481</v>
      </c>
      <c r="P7" s="20" t="s">
        <v>481</v>
      </c>
      <c r="Q7" s="18" t="s">
        <v>481</v>
      </c>
      <c r="R7" s="20" t="s">
        <v>481</v>
      </c>
      <c r="S7" s="18" t="s">
        <v>481</v>
      </c>
      <c r="T7" s="20" t="s">
        <v>481</v>
      </c>
      <c r="U7" s="18" t="n">
        <v>401.82768012</v>
      </c>
      <c r="V7" s="20" t="n">
        <v>8.50352056</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(83.0/B9*100)</f>
        <v/>
      </c>
      <c r="D9" s="19" t="n">
        <v>5592</v>
      </c>
      <c r="E9" s="18" t="n">
        <v>552.96810567</v>
      </c>
      <c r="F9" s="20" t="n">
        <v>3.34586126</v>
      </c>
      <c r="G9" s="18" t="n">
        <v>548.64283171</v>
      </c>
      <c r="H9" s="20" t="n">
        <v>4.5588073</v>
      </c>
      <c r="I9" s="18" t="n">
        <v>524.1653806100001</v>
      </c>
      <c r="J9" s="20" t="n">
        <v>8.47604151</v>
      </c>
      <c r="K9" s="18" t="n">
        <v>503.6733371</v>
      </c>
      <c r="L9" s="20" t="n">
        <v>11.32073404</v>
      </c>
      <c r="M9" s="18" t="s">
        <v>481</v>
      </c>
      <c r="N9" s="20" t="s">
        <v>481</v>
      </c>
      <c r="O9" s="18" t="s">
        <v>481</v>
      </c>
      <c r="P9" s="20" t="s">
        <v>481</v>
      </c>
      <c r="Q9" s="18" t="n">
        <v>363.74174124</v>
      </c>
      <c r="R9" s="20" t="n">
        <v>33.3778787</v>
      </c>
      <c r="S9" s="18" t="s">
        <v>481</v>
      </c>
      <c r="T9" s="20" t="s">
        <v>481</v>
      </c>
      <c r="U9" s="18" t="n">
        <v>430.15151262</v>
      </c>
      <c r="V9" s="20" t="n">
        <v>14.89550193</v>
      </c>
    </row>
    <row r="10" spans="1:22">
      <c r="A10" s="15" t="s">
        <v>485</v>
      </c>
      <c r="B10" s="17" t="n">
        <v>13082</v>
      </c>
      <c r="C10" s="18">
        <f>(323.0/B10*100)</f>
        <v/>
      </c>
      <c r="D10" s="19" t="n">
        <v>12759</v>
      </c>
      <c r="E10" s="18" t="n">
        <v>544.12273944</v>
      </c>
      <c r="F10" s="20" t="n">
        <v>4.64574333</v>
      </c>
      <c r="G10" s="18" t="n">
        <v>524.64470399</v>
      </c>
      <c r="H10" s="20" t="n">
        <v>5.50057242</v>
      </c>
      <c r="I10" s="18" t="n">
        <v>494.53704271</v>
      </c>
      <c r="J10" s="20" t="n">
        <v>13.27874513</v>
      </c>
      <c r="K10" s="18" t="n">
        <v>475.02588147</v>
      </c>
      <c r="L10" s="20" t="n">
        <v>14.42150717</v>
      </c>
      <c r="M10" s="18" t="s">
        <v>481</v>
      </c>
      <c r="N10" s="20" t="s">
        <v>481</v>
      </c>
      <c r="O10" s="18" t="s">
        <v>481</v>
      </c>
      <c r="P10" s="20" t="s">
        <v>481</v>
      </c>
      <c r="Q10" s="18" t="s">
        <v>481</v>
      </c>
      <c r="R10" s="20" t="s">
        <v>481</v>
      </c>
      <c r="S10" s="18" t="s">
        <v>481</v>
      </c>
      <c r="T10" s="20" t="s">
        <v>481</v>
      </c>
      <c r="U10" s="18" t="n">
        <v>449.15261643</v>
      </c>
      <c r="V10" s="20" t="n">
        <v>20.74528451</v>
      </c>
    </row>
    <row r="11" spans="1:22">
      <c r="A11" s="15" t="s">
        <v>486</v>
      </c>
      <c r="B11" s="17" t="n">
        <v>7053</v>
      </c>
      <c r="C11" s="18">
        <f>(60.0/B11*100)</f>
        <v/>
      </c>
      <c r="D11" s="19" t="n">
        <v>6993</v>
      </c>
      <c r="E11" s="18" t="n">
        <v>437.30913229</v>
      </c>
      <c r="F11" s="20" t="n">
        <v>3.93706704</v>
      </c>
      <c r="G11" s="18" t="n">
        <v>440.92523356</v>
      </c>
      <c r="H11" s="20" t="n">
        <v>5.69421273</v>
      </c>
      <c r="I11" s="18" t="n">
        <v>398.53787797</v>
      </c>
      <c r="J11" s="20" t="n">
        <v>9.85487786</v>
      </c>
      <c r="K11" s="18" t="n">
        <v>408.19993496</v>
      </c>
      <c r="L11" s="20" t="n">
        <v>9.47357322</v>
      </c>
      <c r="M11" s="18" t="s">
        <v>481</v>
      </c>
      <c r="N11" s="20" t="s">
        <v>481</v>
      </c>
      <c r="O11" s="18" t="s">
        <v>481</v>
      </c>
      <c r="P11" s="20" t="s">
        <v>481</v>
      </c>
      <c r="Q11" s="18" t="s">
        <v>481</v>
      </c>
      <c r="R11" s="20" t="s">
        <v>481</v>
      </c>
      <c r="S11" s="18" t="s">
        <v>481</v>
      </c>
      <c r="T11" s="20" t="s">
        <v>481</v>
      </c>
      <c r="U11" s="18" t="n">
        <v>357.37736614</v>
      </c>
      <c r="V11" s="20" t="n">
        <v>12.82062393</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483.49779169</v>
      </c>
      <c r="R23" s="20" t="n">
        <v>2.80371183</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(30.0/B29*100)</f>
        <v/>
      </c>
      <c r="D29" s="19" t="n">
        <v>5355</v>
      </c>
      <c r="E29" s="18" t="n">
        <v>520.41713184</v>
      </c>
      <c r="F29" s="20" t="n">
        <v>3.25377291</v>
      </c>
      <c r="G29" s="18" t="n">
        <v>509.62589664</v>
      </c>
      <c r="H29" s="20" t="n">
        <v>4.36955166</v>
      </c>
      <c r="I29" s="18" t="n">
        <v>496.72829768</v>
      </c>
      <c r="J29" s="20" t="n">
        <v>12.57375145</v>
      </c>
      <c r="K29" s="18" t="n">
        <v>412.4454597</v>
      </c>
      <c r="L29" s="20" t="n">
        <v>16.03166474</v>
      </c>
      <c r="M29" s="18" t="s">
        <v>481</v>
      </c>
      <c r="N29" s="20" t="s">
        <v>481</v>
      </c>
      <c r="O29" s="18" t="s">
        <v>481</v>
      </c>
      <c r="P29" s="20" t="s">
        <v>481</v>
      </c>
      <c r="Q29" s="18" t="n">
        <v>312.41250141</v>
      </c>
      <c r="R29" s="20" t="n">
        <v>62.61666854</v>
      </c>
      <c r="S29" s="18" t="s">
        <v>481</v>
      </c>
      <c r="T29" s="20" t="s">
        <v>481</v>
      </c>
      <c r="U29" s="18" t="n">
        <v>375.12398238</v>
      </c>
      <c r="V29" s="20" t="n">
        <v>21.95826182</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(5.0/B32*100)</f>
        <v/>
      </c>
      <c r="D32" s="19" t="n">
        <v>4473</v>
      </c>
      <c r="E32" s="18" t="n">
        <v>487.13740253</v>
      </c>
      <c r="F32" s="20" t="n">
        <v>3.3557771</v>
      </c>
      <c r="G32" s="18" t="n">
        <v>492.06371048</v>
      </c>
      <c r="H32" s="20" t="n">
        <v>4.15808544</v>
      </c>
      <c r="I32" s="18" t="n">
        <v>473.27982127</v>
      </c>
      <c r="J32" s="20" t="n">
        <v>7.71014137</v>
      </c>
      <c r="K32" s="18" t="n">
        <v>467.5424889</v>
      </c>
      <c r="L32" s="20" t="n">
        <v>8.5322809</v>
      </c>
      <c r="M32" s="18" t="s">
        <v>481</v>
      </c>
      <c r="N32" s="20" t="s">
        <v>481</v>
      </c>
      <c r="O32" s="18" t="s">
        <v>481</v>
      </c>
      <c r="P32" s="20" t="s">
        <v>481</v>
      </c>
      <c r="Q32" s="18" t="s">
        <v>481</v>
      </c>
      <c r="R32" s="20" t="s">
        <v>481</v>
      </c>
      <c r="S32" s="18" t="s">
        <v>481</v>
      </c>
      <c r="T32" s="20" t="s">
        <v>481</v>
      </c>
      <c r="U32" s="18" t="n">
        <v>402.73790814</v>
      </c>
      <c r="V32" s="20" t="n">
        <v>22.81557999</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(40.0/B34*100)</f>
        <v/>
      </c>
      <c r="D34" s="19" t="n">
        <v>6310</v>
      </c>
      <c r="E34" s="18" t="n">
        <v>453.17400921</v>
      </c>
      <c r="F34" s="20" t="n">
        <v>4.53979825</v>
      </c>
      <c r="G34" s="18" t="n">
        <v>458.00142231</v>
      </c>
      <c r="H34" s="20" t="n">
        <v>5.04220254</v>
      </c>
      <c r="I34" s="18" t="n">
        <v>437.91792377</v>
      </c>
      <c r="J34" s="20" t="n">
        <v>10.4919385</v>
      </c>
      <c r="K34" s="18" t="n">
        <v>408.63348433</v>
      </c>
      <c r="L34" s="20" t="n">
        <v>10.40360286</v>
      </c>
      <c r="M34" s="18" t="s">
        <v>481</v>
      </c>
      <c r="N34" s="20" t="s">
        <v>481</v>
      </c>
      <c r="O34" s="18" t="s">
        <v>481</v>
      </c>
      <c r="P34" s="20" t="s">
        <v>481</v>
      </c>
      <c r="Q34" s="18" t="n">
        <v>425.79595373</v>
      </c>
      <c r="R34" s="20" t="n">
        <v>68.66277131</v>
      </c>
      <c r="S34" s="18" t="s">
        <v>481</v>
      </c>
      <c r="T34" s="20" t="s">
        <v>481</v>
      </c>
      <c r="U34" s="18" t="n">
        <v>310.82476534</v>
      </c>
      <c r="V34" s="20" t="n">
        <v>18.28689509</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(33.0/B36*100)</f>
        <v/>
      </c>
      <c r="D36" s="19" t="n">
        <v>6703</v>
      </c>
      <c r="E36" s="18" t="n">
        <v>471.42196423</v>
      </c>
      <c r="F36" s="20" t="n">
        <v>3.14594703</v>
      </c>
      <c r="G36" s="18" t="n">
        <v>477.34831826</v>
      </c>
      <c r="H36" s="20" t="n">
        <v>5.06536922</v>
      </c>
      <c r="I36" s="18" t="n">
        <v>444.54912651</v>
      </c>
      <c r="J36" s="20" t="n">
        <v>8.76315215</v>
      </c>
      <c r="K36" s="18" t="n">
        <v>413.85431167</v>
      </c>
      <c r="L36" s="20" t="n">
        <v>12.37688945</v>
      </c>
      <c r="M36" s="18" t="s">
        <v>481</v>
      </c>
      <c r="N36" s="20" t="s">
        <v>481</v>
      </c>
      <c r="O36" s="18" t="s">
        <v>481</v>
      </c>
      <c r="P36" s="20" t="s">
        <v>481</v>
      </c>
      <c r="Q36" s="18" t="s">
        <v>481</v>
      </c>
      <c r="R36" s="20" t="s">
        <v>481</v>
      </c>
      <c r="S36" s="18" t="s">
        <v>481</v>
      </c>
      <c r="T36" s="20" t="s">
        <v>481</v>
      </c>
      <c r="U36" s="18" t="n">
        <v>364.95609972</v>
      </c>
      <c r="V36" s="20" t="n">
        <v>22.82219058</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(40.0/B41*100)</f>
        <v/>
      </c>
      <c r="D41" s="19" t="n">
        <v>5672</v>
      </c>
      <c r="E41" s="18" t="n">
        <v>493.78857137</v>
      </c>
      <c r="F41" s="20" t="n">
        <v>3.70821127</v>
      </c>
      <c r="G41" s="18" t="n">
        <v>494.44464632</v>
      </c>
      <c r="H41" s="20" t="n">
        <v>5.1590027</v>
      </c>
      <c r="I41" s="18" t="n">
        <v>478.34714451</v>
      </c>
      <c r="J41" s="20" t="n">
        <v>7.66799982</v>
      </c>
      <c r="K41" s="18" t="n">
        <v>450.0349719</v>
      </c>
      <c r="L41" s="20" t="n">
        <v>11.37951222</v>
      </c>
      <c r="M41" s="18" t="s">
        <v>481</v>
      </c>
      <c r="N41" s="20" t="s">
        <v>481</v>
      </c>
      <c r="O41" s="18" t="s">
        <v>481</v>
      </c>
      <c r="P41" s="20" t="s">
        <v>481</v>
      </c>
      <c r="Q41" s="18" t="n">
        <v>394.70031876</v>
      </c>
      <c r="R41" s="20" t="n">
        <v>62.09586627</v>
      </c>
      <c r="S41" s="18" t="s">
        <v>481</v>
      </c>
      <c r="T41" s="20" t="s">
        <v>481</v>
      </c>
      <c r="U41" s="18" t="n">
        <v>341.33878708</v>
      </c>
      <c r="V41" s="20" t="n">
        <v>18.21454214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(1434.0/B46*100)</f>
        <v/>
      </c>
      <c r="D46" s="19" t="n">
        <v>21707</v>
      </c>
      <c r="E46" s="18" t="n">
        <v>405.81790857</v>
      </c>
      <c r="F46" s="20" t="n">
        <v>3.75493291</v>
      </c>
      <c r="G46" s="18" t="n">
        <v>416.57130644</v>
      </c>
      <c r="H46" s="20" t="n">
        <v>6.14607669</v>
      </c>
      <c r="I46" s="18" t="n">
        <v>365.81980182</v>
      </c>
      <c r="J46" s="20" t="n">
        <v>9.1683422</v>
      </c>
      <c r="K46" s="18" t="n">
        <v>376.03142007</v>
      </c>
      <c r="L46" s="20" t="n">
        <v>11.55221524</v>
      </c>
      <c r="M46" s="18" t="s">
        <v>481</v>
      </c>
      <c r="N46" s="20" t="s">
        <v>481</v>
      </c>
      <c r="O46" s="18" t="s">
        <v>481</v>
      </c>
      <c r="P46" s="20" t="s">
        <v>481</v>
      </c>
      <c r="Q46" s="18" t="s">
        <v>481</v>
      </c>
      <c r="R46" s="20" t="s">
        <v>481</v>
      </c>
      <c r="S46" s="18" t="s">
        <v>481</v>
      </c>
      <c r="T46" s="20" t="s">
        <v>481</v>
      </c>
      <c r="U46" s="18" t="n">
        <v>331.36931917</v>
      </c>
      <c r="V46" s="20" t="n">
        <v>6.3166393</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(7.0/B48*100)</f>
        <v/>
      </c>
      <c r="D48" s="19" t="n">
        <v>9834</v>
      </c>
      <c r="E48" s="18" t="n">
        <v>571.67851345</v>
      </c>
      <c r="F48" s="20" t="n">
        <v>6.19845713</v>
      </c>
      <c r="G48" s="18" t="n">
        <v>557.23340996</v>
      </c>
      <c r="H48" s="20" t="n">
        <v>7.68365637</v>
      </c>
      <c r="I48" s="18" t="n">
        <v>532.23253517</v>
      </c>
      <c r="J48" s="20" t="n">
        <v>12.14971959</v>
      </c>
      <c r="K48" s="18" t="n">
        <v>527.37470234</v>
      </c>
      <c r="L48" s="20" t="n">
        <v>14.89964749</v>
      </c>
      <c r="M48" s="18" t="s">
        <v>481</v>
      </c>
      <c r="N48" s="20" t="s">
        <v>481</v>
      </c>
      <c r="O48" s="18" t="s">
        <v>481</v>
      </c>
      <c r="P48" s="20" t="s">
        <v>481</v>
      </c>
      <c r="Q48" s="18" t="s">
        <v>481</v>
      </c>
      <c r="R48" s="20" t="s">
        <v>481</v>
      </c>
      <c r="S48" s="18" t="s">
        <v>481</v>
      </c>
      <c r="T48" s="20" t="s">
        <v>481</v>
      </c>
      <c r="U48" s="18" t="n">
        <v>475.91932751</v>
      </c>
      <c r="V48" s="20" t="n">
        <v>50.6505428</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(139.0/B61*100)</f>
        <v/>
      </c>
      <c r="D61" s="19" t="n">
        <v>6386</v>
      </c>
      <c r="E61" s="18" t="n">
        <v>455.77124545</v>
      </c>
      <c r="F61" s="20" t="n">
        <v>3.27463982</v>
      </c>
      <c r="G61" s="18" t="n">
        <v>459.07277884</v>
      </c>
      <c r="H61" s="20" t="n">
        <v>4.25684964</v>
      </c>
      <c r="I61" s="18" t="n">
        <v>438.61974589</v>
      </c>
      <c r="J61" s="20" t="n">
        <v>8.968831140000001</v>
      </c>
      <c r="K61" s="18" t="n">
        <v>360.09835554</v>
      </c>
      <c r="L61" s="20" t="n">
        <v>13.61433271</v>
      </c>
      <c r="M61" s="18" t="s">
        <v>481</v>
      </c>
      <c r="N61" s="20" t="s">
        <v>481</v>
      </c>
      <c r="O61" s="18" t="s">
        <v>481</v>
      </c>
      <c r="P61" s="20" t="s">
        <v>481</v>
      </c>
      <c r="Q61" s="18" t="s">
        <v>481</v>
      </c>
      <c r="R61" s="20" t="s">
        <v>481</v>
      </c>
      <c r="S61" s="18" t="s">
        <v>481</v>
      </c>
      <c r="T61" s="20" t="s">
        <v>481</v>
      </c>
      <c r="U61" s="18" t="n">
        <v>342.74137314</v>
      </c>
      <c r="V61" s="20" t="n">
        <v>14.22528982</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(146.0/B67*100)</f>
        <v/>
      </c>
      <c r="D67" s="19" t="n">
        <v>6825</v>
      </c>
      <c r="E67" s="18" t="n">
        <v>405.15245779</v>
      </c>
      <c r="F67" s="20" t="n">
        <v>3.64566714</v>
      </c>
      <c r="G67" s="18" t="n">
        <v>427.39899881</v>
      </c>
      <c r="H67" s="20" t="n">
        <v>4.26455701</v>
      </c>
      <c r="I67" s="18" t="n">
        <v>404.12908783</v>
      </c>
      <c r="J67" s="20" t="n">
        <v>7.13069644</v>
      </c>
      <c r="K67" s="18" t="n">
        <v>383.65959384</v>
      </c>
      <c r="L67" s="20" t="n">
        <v>8.84960225</v>
      </c>
      <c r="M67" s="18" t="s">
        <v>481</v>
      </c>
      <c r="N67" s="20" t="s">
        <v>481</v>
      </c>
      <c r="O67" s="18" t="s">
        <v>481</v>
      </c>
      <c r="P67" s="20" t="s">
        <v>481</v>
      </c>
      <c r="Q67" s="18" t="s">
        <v>481</v>
      </c>
      <c r="R67" s="20" t="s">
        <v>481</v>
      </c>
      <c r="S67" s="18" t="s">
        <v>481</v>
      </c>
      <c r="T67" s="20" t="s">
        <v>481</v>
      </c>
      <c r="U67" s="18" t="n">
        <v>296.24781979</v>
      </c>
      <c r="V67" s="20" t="n">
        <v>10.16980598</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(223.0/B70*100)</f>
        <v/>
      </c>
      <c r="D70" s="19" t="n">
        <v>5813</v>
      </c>
      <c r="E70" s="18" t="n">
        <v>515.10695162</v>
      </c>
      <c r="F70" s="20" t="n">
        <v>3.30512749</v>
      </c>
      <c r="G70" s="18" t="n">
        <v>522.87549559</v>
      </c>
      <c r="H70" s="20" t="n">
        <v>5.80273995</v>
      </c>
      <c r="I70" s="18" t="n">
        <v>504.47349699</v>
      </c>
      <c r="J70" s="20" t="n">
        <v>8.885326709999999</v>
      </c>
      <c r="K70" s="18" t="n">
        <v>489.75212588</v>
      </c>
      <c r="L70" s="20" t="n">
        <v>8.59547532</v>
      </c>
      <c r="M70" s="18" t="s">
        <v>481</v>
      </c>
      <c r="N70" s="20" t="s">
        <v>481</v>
      </c>
      <c r="O70" s="18" t="s">
        <v>481</v>
      </c>
      <c r="P70" s="20" t="s">
        <v>481</v>
      </c>
      <c r="Q70" s="18" t="s">
        <v>481</v>
      </c>
      <c r="R70" s="20" t="s">
        <v>481</v>
      </c>
      <c r="S70" s="18" t="s">
        <v>481</v>
      </c>
      <c r="T70" s="20" t="s">
        <v>481</v>
      </c>
      <c r="U70" s="18" t="n">
        <v>464.45825669</v>
      </c>
      <c r="V70" s="20" t="n">
        <v>12.36034358</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930</v>
      </c>
    </row>
    <row customHeight="1" ht="30" r="4" spans="1:22">
      <c r="A4" s="6" t="n"/>
      <c r="B4" s="7" t="s">
        <v>462</v>
      </c>
      <c r="C4" s="7" t="s">
        <v>463</v>
      </c>
      <c r="D4" s="8" t="s">
        <v>462</v>
      </c>
      <c r="E4" s="9" t="s">
        <v>931</v>
      </c>
      <c r="F4" s="10" t="n"/>
      <c r="G4" s="9" t="s">
        <v>932</v>
      </c>
      <c r="H4" s="10" t="n"/>
      <c r="I4" s="9" t="s">
        <v>933</v>
      </c>
      <c r="J4" s="10" t="n"/>
      <c r="K4" s="9" t="s">
        <v>934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s">
        <v>481</v>
      </c>
      <c r="F7" s="20" t="s">
        <v>481</v>
      </c>
      <c r="G7" s="18" t="n">
        <v>500.93760516</v>
      </c>
      <c r="H7" s="20" t="n">
        <v>2.07281192</v>
      </c>
      <c r="I7" s="18" t="n">
        <v>521.36123699</v>
      </c>
      <c r="J7" s="20" t="n">
        <v>4.04018712</v>
      </c>
      <c r="K7" s="18" t="s">
        <v>481</v>
      </c>
      <c r="L7" s="20" t="s">
        <v>481</v>
      </c>
      <c r="M7" s="18" t="s">
        <v>481</v>
      </c>
      <c r="N7" s="20" t="s">
        <v>481</v>
      </c>
      <c r="O7" s="18" t="s">
        <v>481</v>
      </c>
      <c r="P7" s="20" t="s">
        <v>481</v>
      </c>
      <c r="Q7" s="18" t="s">
        <v>481</v>
      </c>
      <c r="R7" s="20" t="s">
        <v>481</v>
      </c>
      <c r="S7" s="18" t="s">
        <v>481</v>
      </c>
      <c r="T7" s="20" t="s">
        <v>481</v>
      </c>
      <c r="U7" s="18" t="n">
        <v>470.86995851</v>
      </c>
      <c r="V7" s="20" t="n">
        <v>17.56057863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(0.0/B9*100)</f>
        <v/>
      </c>
      <c r="D9" s="19" t="n">
        <v>5675</v>
      </c>
      <c r="E9" s="18" t="s">
        <v>481</v>
      </c>
      <c r="F9" s="20" t="s">
        <v>481</v>
      </c>
      <c r="G9" s="18" t="n">
        <v>385.11079949</v>
      </c>
      <c r="H9" s="20" t="n">
        <v>17.98623734</v>
      </c>
      <c r="I9" s="18" t="n">
        <v>547.47958366</v>
      </c>
      <c r="J9" s="20" t="n">
        <v>2.98172363</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13082</v>
      </c>
      <c r="C10" s="18">
        <f>(0.0/B10*100)</f>
        <v/>
      </c>
      <c r="D10" s="19" t="n">
        <v>13082</v>
      </c>
      <c r="E10" s="18" t="s">
        <v>481</v>
      </c>
      <c r="F10" s="20" t="s">
        <v>481</v>
      </c>
      <c r="G10" s="18" t="n">
        <v>476.25527019</v>
      </c>
      <c r="H10" s="20" t="n">
        <v>12.24705021</v>
      </c>
      <c r="I10" s="18" t="n">
        <v>535.69985681</v>
      </c>
      <c r="J10" s="20" t="n">
        <v>4.68855516</v>
      </c>
      <c r="K10" s="18" t="s">
        <v>481</v>
      </c>
      <c r="L10" s="20" t="s">
        <v>481</v>
      </c>
      <c r="M10" s="18" t="s">
        <v>481</v>
      </c>
      <c r="N10" s="20" t="s">
        <v>481</v>
      </c>
      <c r="O10" s="18" t="s">
        <v>481</v>
      </c>
      <c r="P10" s="20" t="s">
        <v>481</v>
      </c>
      <c r="Q10" s="18" t="s">
        <v>481</v>
      </c>
      <c r="R10" s="20" t="s">
        <v>481</v>
      </c>
      <c r="S10" s="18" t="s">
        <v>481</v>
      </c>
      <c r="T10" s="20" t="s">
        <v>481</v>
      </c>
      <c r="U10" s="18" t="s">
        <v>481</v>
      </c>
      <c r="V10" s="20" t="s">
        <v>481</v>
      </c>
    </row>
    <row r="11" spans="1:22">
      <c r="A11" s="15" t="s">
        <v>486</v>
      </c>
      <c r="B11" s="17" t="n">
        <v>7053</v>
      </c>
      <c r="C11" s="18">
        <f>(0.0/B11*100)</f>
        <v/>
      </c>
      <c r="D11" s="19" t="n">
        <v>7053</v>
      </c>
      <c r="E11" s="18" t="s">
        <v>481</v>
      </c>
      <c r="F11" s="20" t="s">
        <v>481</v>
      </c>
      <c r="G11" s="18" t="n">
        <v>338.67587692</v>
      </c>
      <c r="H11" s="20" t="n">
        <v>10.08428337</v>
      </c>
      <c r="I11" s="18" t="n">
        <v>438.0149883</v>
      </c>
      <c r="J11" s="20" t="n">
        <v>3.84795673</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s">
        <v>481</v>
      </c>
      <c r="F23" s="20" t="s">
        <v>481</v>
      </c>
      <c r="G23" s="18" t="n">
        <v>383.64272731</v>
      </c>
      <c r="H23" s="20" t="n">
        <v>14.78594923</v>
      </c>
      <c r="I23" s="18" t="n">
        <v>484.60178131</v>
      </c>
      <c r="J23" s="20" t="n">
        <v>2.81127784</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(0.0/B29*100)</f>
        <v/>
      </c>
      <c r="D29" s="19" t="n">
        <v>5385</v>
      </c>
      <c r="E29" s="18" t="s">
        <v>481</v>
      </c>
      <c r="F29" s="20" t="s">
        <v>481</v>
      </c>
      <c r="G29" s="18" t="n">
        <v>466.9565313</v>
      </c>
      <c r="H29" s="20" t="n">
        <v>4.16086789</v>
      </c>
      <c r="I29" s="18" t="n">
        <v>610.5024949800001</v>
      </c>
      <c r="J29" s="20" t="n">
        <v>3.34781812</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(0.0/B32*100)</f>
        <v/>
      </c>
      <c r="D32" s="19" t="n">
        <v>4478</v>
      </c>
      <c r="E32" s="18" t="s">
        <v>481</v>
      </c>
      <c r="F32" s="20" t="s">
        <v>481</v>
      </c>
      <c r="G32" s="18" t="n">
        <v>484.53781661</v>
      </c>
      <c r="H32" s="20" t="n">
        <v>2.92954199</v>
      </c>
      <c r="I32" s="18" t="n">
        <v>615.49349971</v>
      </c>
      <c r="J32" s="20" t="n">
        <v>24.02472227</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(0.0/B34*100)</f>
        <v/>
      </c>
      <c r="D34" s="19" t="n">
        <v>6350</v>
      </c>
      <c r="E34" s="18" t="s">
        <v>481</v>
      </c>
      <c r="F34" s="20" t="s">
        <v>481</v>
      </c>
      <c r="G34" s="18" t="n">
        <v>423.44906539</v>
      </c>
      <c r="H34" s="20" t="n">
        <v>6.49312217</v>
      </c>
      <c r="I34" s="18" t="n">
        <v>464.78503597</v>
      </c>
      <c r="J34" s="20" t="n">
        <v>5.18126432</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(0.0/B36*100)</f>
        <v/>
      </c>
      <c r="D36" s="19" t="n">
        <v>6736</v>
      </c>
      <c r="E36" s="18" t="s">
        <v>481</v>
      </c>
      <c r="F36" s="20" t="s">
        <v>481</v>
      </c>
      <c r="G36" s="18" t="n">
        <v>468.53700825</v>
      </c>
      <c r="H36" s="20" t="n">
        <v>3.19832734</v>
      </c>
      <c r="I36" s="18" t="n">
        <v>579.23441848</v>
      </c>
      <c r="J36" s="20" t="n">
        <v>30.67253138</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(0.0/B41*100)</f>
        <v/>
      </c>
      <c r="D41" s="19" t="n">
        <v>5712</v>
      </c>
      <c r="E41" s="18" t="s">
        <v>481</v>
      </c>
      <c r="F41" s="20" t="s">
        <v>481</v>
      </c>
      <c r="G41" s="18" t="n">
        <v>395.11971539</v>
      </c>
      <c r="H41" s="20" t="n">
        <v>7.36474722</v>
      </c>
      <c r="I41" s="18" t="n">
        <v>497.89938821</v>
      </c>
      <c r="J41" s="20" t="n">
        <v>3.58615798</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(0.0/B46*100)</f>
        <v/>
      </c>
      <c r="D46" s="19" t="n">
        <v>23141</v>
      </c>
      <c r="E46" s="18" t="s">
        <v>481</v>
      </c>
      <c r="F46" s="20" t="s">
        <v>481</v>
      </c>
      <c r="G46" s="18" t="n">
        <v>323.85338447</v>
      </c>
      <c r="H46" s="20" t="n">
        <v>4.62153024</v>
      </c>
      <c r="I46" s="18" t="n">
        <v>413.46833507</v>
      </c>
      <c r="J46" s="20" t="n">
        <v>4.18458728</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(0.0/B48*100)</f>
        <v/>
      </c>
      <c r="D48" s="19" t="n">
        <v>9841</v>
      </c>
      <c r="E48" s="18" t="s">
        <v>481</v>
      </c>
      <c r="F48" s="20" t="s">
        <v>481</v>
      </c>
      <c r="G48" s="18" t="n">
        <v>530.06497346</v>
      </c>
      <c r="H48" s="20" t="n">
        <v>5.7644683</v>
      </c>
      <c r="I48" s="18" t="n">
        <v>627.41472189</v>
      </c>
      <c r="J48" s="20" t="n">
        <v>9.35287042</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(0.0/B61*100)</f>
        <v/>
      </c>
      <c r="D61" s="19" t="n">
        <v>6525</v>
      </c>
      <c r="E61" s="18" t="s">
        <v>481</v>
      </c>
      <c r="F61" s="20" t="s">
        <v>481</v>
      </c>
      <c r="G61" s="18" t="n">
        <v>448.59566228</v>
      </c>
      <c r="H61" s="20" t="n">
        <v>3.14941897</v>
      </c>
      <c r="I61" s="18" t="n">
        <v>462.76425546</v>
      </c>
      <c r="J61" s="20" t="n">
        <v>44.50360565</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(0.0/B67*100)</f>
        <v/>
      </c>
      <c r="D67" s="19" t="n">
        <v>6971</v>
      </c>
      <c r="E67" s="18" t="s">
        <v>481</v>
      </c>
      <c r="F67" s="20" t="s">
        <v>481</v>
      </c>
      <c r="G67" s="18" t="n">
        <v>326.95296285</v>
      </c>
      <c r="H67" s="20" t="n">
        <v>4.32833332</v>
      </c>
      <c r="I67" s="18" t="n">
        <v>428.38562975</v>
      </c>
      <c r="J67" s="20" t="n">
        <v>3.27588369</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(0.0/B70*100)</f>
        <v/>
      </c>
      <c r="D70" s="19" t="n">
        <v>6036</v>
      </c>
      <c r="E70" s="18" t="s">
        <v>481</v>
      </c>
      <c r="F70" s="20" t="s">
        <v>481</v>
      </c>
      <c r="G70" s="18" t="n">
        <v>509.9952196</v>
      </c>
      <c r="H70" s="20" t="n">
        <v>3.53895712</v>
      </c>
      <c r="I70" s="18" t="n">
        <v>525.67336362</v>
      </c>
      <c r="J70" s="20" t="n">
        <v>7.67840896</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935</v>
      </c>
    </row>
    <row customHeight="1" ht="30" r="4" spans="1:22">
      <c r="A4" s="6" t="n"/>
      <c r="B4" s="7" t="s">
        <v>462</v>
      </c>
      <c r="C4" s="7" t="s">
        <v>463</v>
      </c>
      <c r="D4" s="8" t="s">
        <v>462</v>
      </c>
      <c r="E4" s="9" t="s">
        <v>936</v>
      </c>
      <c r="F4" s="10" t="n"/>
      <c r="G4" s="9" t="s">
        <v>937</v>
      </c>
      <c r="H4" s="10" t="n"/>
      <c r="I4" s="9" t="s">
        <v>938</v>
      </c>
      <c r="J4" s="10" t="n"/>
      <c r="K4" s="9" t="s">
        <v>939</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504.35298616</v>
      </c>
      <c r="F7" s="20" t="n">
        <v>1.94058971</v>
      </c>
      <c r="G7" s="18" t="n">
        <v>410.82146449</v>
      </c>
      <c r="H7" s="20" t="n">
        <v>17.22313652</v>
      </c>
      <c r="I7" s="18" t="s">
        <v>481</v>
      </c>
      <c r="J7" s="20" t="s">
        <v>481</v>
      </c>
      <c r="K7" s="18" t="s">
        <v>481</v>
      </c>
      <c r="L7" s="20" t="s">
        <v>481</v>
      </c>
      <c r="M7" s="18" t="s">
        <v>481</v>
      </c>
      <c r="N7" s="20" t="s">
        <v>481</v>
      </c>
      <c r="O7" s="18" t="s">
        <v>481</v>
      </c>
      <c r="P7" s="20" t="s">
        <v>481</v>
      </c>
      <c r="Q7" s="18" t="s">
        <v>481</v>
      </c>
      <c r="R7" s="20" t="s">
        <v>481</v>
      </c>
      <c r="S7" s="18" t="s">
        <v>481</v>
      </c>
      <c r="T7" s="20" t="s">
        <v>481</v>
      </c>
      <c r="U7" s="18" t="n">
        <v>470.86995851</v>
      </c>
      <c r="V7" s="20" t="n">
        <v>17.56057863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(0.0/B9*100)</f>
        <v/>
      </c>
      <c r="D9" s="19" t="n">
        <v>5675</v>
      </c>
      <c r="E9" s="18" t="n">
        <v>574.73228317</v>
      </c>
      <c r="F9" s="20" t="n">
        <v>3.14764293</v>
      </c>
      <c r="G9" s="18" t="n">
        <v>335.64885185</v>
      </c>
      <c r="H9" s="20" t="n">
        <v>34.41231151</v>
      </c>
      <c r="I9" s="18" t="n">
        <v>430.84812469</v>
      </c>
      <c r="J9" s="20" t="n">
        <v>4.70325228</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13082</v>
      </c>
      <c r="C10" s="18">
        <f>(0.0/B10*100)</f>
        <v/>
      </c>
      <c r="D10" s="19" t="n">
        <v>13082</v>
      </c>
      <c r="E10" s="18" t="s">
        <v>481</v>
      </c>
      <c r="F10" s="20" t="s">
        <v>481</v>
      </c>
      <c r="G10" s="18" t="s">
        <v>481</v>
      </c>
      <c r="H10" s="20" t="s">
        <v>481</v>
      </c>
      <c r="I10" s="18" t="s">
        <v>481</v>
      </c>
      <c r="J10" s="20" t="s">
        <v>481</v>
      </c>
      <c r="K10" s="18" t="n">
        <v>533.23097553</v>
      </c>
      <c r="L10" s="20" t="n">
        <v>4.62202672</v>
      </c>
      <c r="M10" s="18" t="s">
        <v>481</v>
      </c>
      <c r="N10" s="20" t="s">
        <v>481</v>
      </c>
      <c r="O10" s="18" t="s">
        <v>481</v>
      </c>
      <c r="P10" s="20" t="s">
        <v>481</v>
      </c>
      <c r="Q10" s="18" t="s">
        <v>481</v>
      </c>
      <c r="R10" s="20" t="s">
        <v>481</v>
      </c>
      <c r="S10" s="18" t="s">
        <v>481</v>
      </c>
      <c r="T10" s="20" t="s">
        <v>481</v>
      </c>
      <c r="U10" s="18" t="s">
        <v>481</v>
      </c>
      <c r="V10" s="20" t="s">
        <v>481</v>
      </c>
    </row>
    <row r="11" spans="1:22">
      <c r="A11" s="15" t="s">
        <v>486</v>
      </c>
      <c r="B11" s="17" t="n">
        <v>7053</v>
      </c>
      <c r="C11" s="18">
        <f>(0.0/B11*100)</f>
        <v/>
      </c>
      <c r="D11" s="19" t="n">
        <v>7053</v>
      </c>
      <c r="E11" s="18" t="n">
        <v>432.25220085</v>
      </c>
      <c r="F11" s="20" t="n">
        <v>3.74380614</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n">
        <v>484.8859074</v>
      </c>
      <c r="F23" s="20" t="n">
        <v>2.82713813</v>
      </c>
      <c r="G23" s="18" t="s">
        <v>481</v>
      </c>
      <c r="H23" s="20" t="s">
        <v>481</v>
      </c>
      <c r="I23" s="18" t="n">
        <v>426.77682839</v>
      </c>
      <c r="J23" s="20" t="n">
        <v>10.71985548</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(0.0/B29*100)</f>
        <v/>
      </c>
      <c r="D29" s="19" t="n">
        <v>5385</v>
      </c>
      <c r="E29" s="18" t="n">
        <v>593.82169734</v>
      </c>
      <c r="F29" s="20" t="n">
        <v>3.0714816</v>
      </c>
      <c r="G29" s="18" t="n">
        <v>448.8630786</v>
      </c>
      <c r="H29" s="20" t="n">
        <v>4.74467127</v>
      </c>
      <c r="I29" s="18" t="n">
        <v>317.61964854</v>
      </c>
      <c r="J29" s="20" t="n">
        <v>57.0517016</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(0.0/B32*100)</f>
        <v/>
      </c>
      <c r="D32" s="19" t="n">
        <v>4478</v>
      </c>
      <c r="E32" s="18" t="n">
        <v>485.29482813</v>
      </c>
      <c r="F32" s="20" t="n">
        <v>2.97380897</v>
      </c>
      <c r="G32" s="18" t="n">
        <v>570.52306667</v>
      </c>
      <c r="H32" s="20" t="n">
        <v>44.1859695</v>
      </c>
      <c r="I32" s="18" t="s">
        <v>481</v>
      </c>
      <c r="J32" s="20" t="s">
        <v>481</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(0.0/B34*100)</f>
        <v/>
      </c>
      <c r="D34" s="19" t="n">
        <v>6350</v>
      </c>
      <c r="E34" s="18" t="n">
        <v>451.93908038</v>
      </c>
      <c r="F34" s="20" t="n">
        <v>4.10816166</v>
      </c>
      <c r="G34" s="18" t="n">
        <v>425.79595373</v>
      </c>
      <c r="H34" s="20" t="n">
        <v>68.66277131</v>
      </c>
      <c r="I34" s="18" t="n">
        <v>344.89779895</v>
      </c>
      <c r="J34" s="20" t="n">
        <v>13.74796159</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(0.0/B36*100)</f>
        <v/>
      </c>
      <c r="D36" s="19" t="n">
        <v>6736</v>
      </c>
      <c r="E36" s="18" t="n">
        <v>469.50189142</v>
      </c>
      <c r="F36" s="20" t="n">
        <v>3.19457218</v>
      </c>
      <c r="G36" s="18" t="s">
        <v>481</v>
      </c>
      <c r="H36" s="20" t="s">
        <v>481</v>
      </c>
      <c r="I36" s="18" t="n">
        <v>374.87763092</v>
      </c>
      <c r="J36" s="20" t="n">
        <v>17.2146767</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(0.0/B41*100)</f>
        <v/>
      </c>
      <c r="D41" s="19" t="n">
        <v>5712</v>
      </c>
      <c r="E41" s="18" t="s">
        <v>481</v>
      </c>
      <c r="F41" s="20" t="s">
        <v>481</v>
      </c>
      <c r="G41" s="18" t="s">
        <v>481</v>
      </c>
      <c r="H41" s="20" t="s">
        <v>481</v>
      </c>
      <c r="I41" s="18" t="s">
        <v>481</v>
      </c>
      <c r="J41" s="20" t="s">
        <v>481</v>
      </c>
      <c r="K41" s="18" t="n">
        <v>487.46648382</v>
      </c>
      <c r="L41" s="20" t="n">
        <v>3.80109513</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(0.0/B46*100)</f>
        <v/>
      </c>
      <c r="D46" s="19" t="n">
        <v>23141</v>
      </c>
      <c r="E46" s="18" t="n">
        <v>388.89457705</v>
      </c>
      <c r="F46" s="20" t="n">
        <v>3.81617725</v>
      </c>
      <c r="G46" s="18" t="s">
        <v>481</v>
      </c>
      <c r="H46" s="20" t="s">
        <v>481</v>
      </c>
      <c r="I46" s="18" t="n">
        <v>486.19925762</v>
      </c>
      <c r="J46" s="20" t="n">
        <v>14.53569164</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(0.0/B48*100)</f>
        <v/>
      </c>
      <c r="D48" s="19" t="n">
        <v>9841</v>
      </c>
      <c r="E48" s="18" t="n">
        <v>567.3654199600001</v>
      </c>
      <c r="F48" s="20" t="n">
        <v>6.34040627</v>
      </c>
      <c r="G48" s="18" t="s">
        <v>481</v>
      </c>
      <c r="H48" s="20" t="s">
        <v>481</v>
      </c>
      <c r="I48" s="18" t="n">
        <v>546.13248394</v>
      </c>
      <c r="J48" s="20" t="n">
        <v>11.75929291</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(0.0/B61*100)</f>
        <v/>
      </c>
      <c r="D61" s="19" t="n">
        <v>6525</v>
      </c>
      <c r="E61" s="18" t="n">
        <v>448.59894058</v>
      </c>
      <c r="F61" s="20" t="n">
        <v>3.148706</v>
      </c>
      <c r="G61" s="18" t="s">
        <v>481</v>
      </c>
      <c r="H61" s="20" t="s">
        <v>481</v>
      </c>
      <c r="I61" s="18" t="s">
        <v>481</v>
      </c>
      <c r="J61" s="20" t="s">
        <v>481</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(0.0/B67*100)</f>
        <v/>
      </c>
      <c r="D67" s="19" t="n">
        <v>6971</v>
      </c>
      <c r="E67" s="18" t="n">
        <v>402.74835673</v>
      </c>
      <c r="F67" s="20" t="n">
        <v>3.39830452</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(0.0/B70*100)</f>
        <v/>
      </c>
      <c r="D70" s="19" t="n">
        <v>6036</v>
      </c>
      <c r="E70" s="18" t="n">
        <v>512.10909546</v>
      </c>
      <c r="F70" s="20" t="n">
        <v>3.32563296</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940</v>
      </c>
    </row>
    <row customHeight="1" ht="30" r="4" spans="1:22">
      <c r="A4" s="6" t="n"/>
      <c r="B4" s="7" t="s">
        <v>462</v>
      </c>
      <c r="C4" s="7" t="s">
        <v>463</v>
      </c>
      <c r="D4" s="8" t="s">
        <v>462</v>
      </c>
      <c r="E4" s="9" t="s">
        <v>941</v>
      </c>
      <c r="F4" s="10" t="n"/>
      <c r="G4" s="9" t="s">
        <v>942</v>
      </c>
      <c r="H4" s="10" t="n"/>
      <c r="I4" s="9" t="s">
        <v>943</v>
      </c>
      <c r="J4" s="10" t="n"/>
      <c r="K4" s="9" t="s">
        <v>944</v>
      </c>
      <c r="L4" s="10" t="n"/>
      <c r="M4" s="9" t="s">
        <v>585</v>
      </c>
      <c r="N4" s="10" t="n"/>
      <c r="O4" s="9" t="s">
        <v>586</v>
      </c>
      <c r="P4" s="10" t="n"/>
      <c r="Q4" s="9" t="s">
        <v>472</v>
      </c>
      <c r="R4" s="10" t="n"/>
      <c r="S4" s="9" t="s">
        <v>473</v>
      </c>
      <c r="T4" s="10" t="n"/>
      <c r="U4" s="9" t="s">
        <v>587</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508.82302998</v>
      </c>
      <c r="F7" s="20" t="n">
        <v>2.26733331</v>
      </c>
      <c r="G7" s="18" t="n">
        <v>473.13815487</v>
      </c>
      <c r="H7" s="20" t="n">
        <v>5.09539442</v>
      </c>
      <c r="I7" s="18" t="n">
        <v>410.82146449</v>
      </c>
      <c r="J7" s="20" t="n">
        <v>17.22313652</v>
      </c>
      <c r="K7" s="18" t="s">
        <v>481</v>
      </c>
      <c r="L7" s="20" t="s">
        <v>481</v>
      </c>
      <c r="M7" s="18" t="s">
        <v>481</v>
      </c>
      <c r="N7" s="20" t="s">
        <v>481</v>
      </c>
      <c r="O7" s="18" t="s">
        <v>481</v>
      </c>
      <c r="P7" s="20" t="s">
        <v>481</v>
      </c>
      <c r="Q7" s="18" t="s">
        <v>481</v>
      </c>
      <c r="R7" s="20" t="s">
        <v>481</v>
      </c>
      <c r="S7" s="18" t="s">
        <v>481</v>
      </c>
      <c r="T7" s="20" t="s">
        <v>481</v>
      </c>
      <c r="U7" s="18" t="n">
        <v>470.86995851</v>
      </c>
      <c r="V7" s="20" t="n">
        <v>17.56057863</v>
      </c>
    </row>
    <row r="8" spans="1:2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row>
    <row r="9" spans="1:22">
      <c r="A9" s="15" t="s">
        <v>484</v>
      </c>
      <c r="B9" s="17" t="n">
        <v>5675</v>
      </c>
      <c r="C9" s="18">
        <f>(0.0/B9*100)</f>
        <v/>
      </c>
      <c r="D9" s="19" t="n">
        <v>5675</v>
      </c>
      <c r="E9" s="18" t="n">
        <v>597.86424257</v>
      </c>
      <c r="F9" s="20" t="n">
        <v>4.08728623</v>
      </c>
      <c r="G9" s="18" t="s">
        <v>481</v>
      </c>
      <c r="H9" s="20" t="s">
        <v>481</v>
      </c>
      <c r="I9" s="18" t="n">
        <v>489.39881286</v>
      </c>
      <c r="J9" s="20" t="n">
        <v>4.30071813</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13082</v>
      </c>
      <c r="C10" s="18">
        <f>(0.0/B10*100)</f>
        <v/>
      </c>
      <c r="D10" s="19" t="n">
        <v>13082</v>
      </c>
      <c r="E10" s="18" t="s">
        <v>481</v>
      </c>
      <c r="F10" s="20" t="s">
        <v>481</v>
      </c>
      <c r="G10" s="18" t="s">
        <v>481</v>
      </c>
      <c r="H10" s="20" t="s">
        <v>481</v>
      </c>
      <c r="I10" s="18" t="s">
        <v>481</v>
      </c>
      <c r="J10" s="20" t="s">
        <v>481</v>
      </c>
      <c r="K10" s="18" t="n">
        <v>533.23097553</v>
      </c>
      <c r="L10" s="20" t="n">
        <v>4.62202672</v>
      </c>
      <c r="M10" s="18" t="s">
        <v>481</v>
      </c>
      <c r="N10" s="20" t="s">
        <v>481</v>
      </c>
      <c r="O10" s="18" t="s">
        <v>481</v>
      </c>
      <c r="P10" s="20" t="s">
        <v>481</v>
      </c>
      <c r="Q10" s="18" t="s">
        <v>481</v>
      </c>
      <c r="R10" s="20" t="s">
        <v>481</v>
      </c>
      <c r="S10" s="18" t="s">
        <v>481</v>
      </c>
      <c r="T10" s="20" t="s">
        <v>481</v>
      </c>
      <c r="U10" s="18" t="s">
        <v>481</v>
      </c>
      <c r="V10" s="20" t="s">
        <v>481</v>
      </c>
    </row>
    <row r="11" spans="1:22">
      <c r="A11" s="15" t="s">
        <v>486</v>
      </c>
      <c r="B11" s="17" t="n">
        <v>7053</v>
      </c>
      <c r="C11" s="18">
        <f>(0.0/B11*100)</f>
        <v/>
      </c>
      <c r="D11" s="19" t="n">
        <v>7053</v>
      </c>
      <c r="E11" s="18" t="n">
        <v>432.24089324</v>
      </c>
      <c r="F11" s="20" t="n">
        <v>3.76261689</v>
      </c>
      <c r="G11" s="18" t="s">
        <v>481</v>
      </c>
      <c r="H11" s="20" t="s">
        <v>481</v>
      </c>
      <c r="I11" s="18" t="n">
        <v>434.14866963</v>
      </c>
      <c r="J11" s="20" t="n">
        <v>16.99865533</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row>
    <row r="13" spans="1:2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row>
    <row r="14" spans="1:2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row>
    <row r="15" spans="1:2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row>
    <row r="16" spans="1:2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row>
    <row r="17" spans="1:2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row>
    <row r="18" spans="1:2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row>
    <row r="19" spans="1:2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row>
    <row r="20" spans="1:2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row>
    <row r="21" spans="1:2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row>
    <row r="22" spans="1:2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row>
    <row r="23" spans="1:22">
      <c r="A23" s="15" t="s">
        <v>498</v>
      </c>
      <c r="B23" s="17" t="n">
        <v>11583</v>
      </c>
      <c r="C23" s="18">
        <f>(0.0/B23*100)</f>
        <v/>
      </c>
      <c r="D23" s="19" t="n">
        <v>11583</v>
      </c>
      <c r="E23" s="18" t="n">
        <v>510.21251809</v>
      </c>
      <c r="F23" s="20" t="n">
        <v>3.95788904</v>
      </c>
      <c r="G23" s="18" t="s">
        <v>481</v>
      </c>
      <c r="H23" s="20" t="s">
        <v>481</v>
      </c>
      <c r="I23" s="18" t="n">
        <v>456.49134138</v>
      </c>
      <c r="J23" s="20" t="n">
        <v>3.92371126</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row>
    <row r="25" spans="1:2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row>
    <row r="26" spans="1:2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row>
    <row r="27" spans="1:2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row>
    <row r="28" spans="1:2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row>
    <row r="29" spans="1:22">
      <c r="A29" s="15" t="s">
        <v>504</v>
      </c>
      <c r="B29" s="17" t="n">
        <v>5385</v>
      </c>
      <c r="C29" s="18">
        <f>(0.0/B29*100)</f>
        <v/>
      </c>
      <c r="D29" s="19" t="n">
        <v>5385</v>
      </c>
      <c r="E29" s="18" t="n">
        <v>550.0041925199999</v>
      </c>
      <c r="F29" s="20" t="n">
        <v>2.89215701</v>
      </c>
      <c r="G29" s="18" t="n">
        <v>403.45140308</v>
      </c>
      <c r="H29" s="20" t="n">
        <v>5.23787592</v>
      </c>
      <c r="I29" s="18" t="n">
        <v>317.61964854</v>
      </c>
      <c r="J29" s="20" t="n">
        <v>57.0517016</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row>
    <row r="31" spans="1:2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row>
    <row r="32" spans="1:22">
      <c r="A32" s="15" t="s">
        <v>507</v>
      </c>
      <c r="B32" s="17" t="n">
        <v>4478</v>
      </c>
      <c r="C32" s="18">
        <f>(0.0/B32*100)</f>
        <v/>
      </c>
      <c r="D32" s="19" t="n">
        <v>4478</v>
      </c>
      <c r="E32" s="18" t="n">
        <v>485.29482813</v>
      </c>
      <c r="F32" s="20" t="n">
        <v>2.97380897</v>
      </c>
      <c r="G32" s="18" t="s">
        <v>481</v>
      </c>
      <c r="H32" s="20" t="s">
        <v>481</v>
      </c>
      <c r="I32" s="18" t="n">
        <v>570.52306667</v>
      </c>
      <c r="J32" s="20" t="n">
        <v>44.1859695</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row>
    <row r="34" spans="1:22">
      <c r="A34" s="15" t="s">
        <v>509</v>
      </c>
      <c r="B34" s="17" t="n">
        <v>6350</v>
      </c>
      <c r="C34" s="18">
        <f>(0.0/B34*100)</f>
        <v/>
      </c>
      <c r="D34" s="19" t="n">
        <v>6350</v>
      </c>
      <c r="E34" s="18" t="n">
        <v>454.72832683</v>
      </c>
      <c r="F34" s="20" t="n">
        <v>6.27286773</v>
      </c>
      <c r="G34" s="18" t="s">
        <v>481</v>
      </c>
      <c r="H34" s="20" t="s">
        <v>481</v>
      </c>
      <c r="I34" s="18" t="n">
        <v>344.89779895</v>
      </c>
      <c r="J34" s="20" t="n">
        <v>13.74796159</v>
      </c>
      <c r="K34" s="18" t="n">
        <v>442.47834808</v>
      </c>
      <c r="L34" s="20" t="n">
        <v>7.84736366</v>
      </c>
      <c r="M34" s="18" t="s">
        <v>481</v>
      </c>
      <c r="N34" s="20" t="s">
        <v>481</v>
      </c>
      <c r="O34" s="18" t="s">
        <v>481</v>
      </c>
      <c r="P34" s="20" t="s">
        <v>481</v>
      </c>
      <c r="Q34" s="18" t="s">
        <v>481</v>
      </c>
      <c r="R34" s="20" t="s">
        <v>481</v>
      </c>
      <c r="S34" s="18" t="s">
        <v>481</v>
      </c>
      <c r="T34" s="20" t="s">
        <v>481</v>
      </c>
      <c r="U34" s="18" t="s">
        <v>481</v>
      </c>
      <c r="V34" s="20" t="s">
        <v>481</v>
      </c>
    </row>
    <row r="35" spans="1:2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row>
    <row r="36" spans="1:22">
      <c r="A36" s="15" t="s">
        <v>511</v>
      </c>
      <c r="B36" s="17" t="n">
        <v>6736</v>
      </c>
      <c r="C36" s="18">
        <f>(0.0/B36*100)</f>
        <v/>
      </c>
      <c r="D36" s="19" t="n">
        <v>6736</v>
      </c>
      <c r="E36" s="18" t="n">
        <v>469.50189142</v>
      </c>
      <c r="F36" s="20" t="n">
        <v>3.19457218</v>
      </c>
      <c r="G36" s="18" t="n">
        <v>374.87763092</v>
      </c>
      <c r="H36" s="20" t="n">
        <v>17.2146767</v>
      </c>
      <c r="I36" s="18" t="s">
        <v>481</v>
      </c>
      <c r="J36" s="20" t="s">
        <v>481</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row>
    <row r="38" spans="1:2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row>
    <row r="39" spans="1:2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row>
    <row r="40" spans="1:2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row>
    <row r="41" spans="1:22">
      <c r="A41" s="15" t="s">
        <v>516</v>
      </c>
      <c r="B41" s="17" t="n">
        <v>5712</v>
      </c>
      <c r="C41" s="18">
        <f>(0.0/B41*100)</f>
        <v/>
      </c>
      <c r="D41" s="19" t="n">
        <v>5712</v>
      </c>
      <c r="E41" s="18" t="n">
        <v>487.46648382</v>
      </c>
      <c r="F41" s="20" t="n">
        <v>3.80109513</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row>
    <row r="45" spans="1:2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row>
    <row r="46" spans="1:22">
      <c r="A46" s="15" t="s">
        <v>521</v>
      </c>
      <c r="B46" s="17" t="n">
        <v>23141</v>
      </c>
      <c r="C46" s="18">
        <f>(0.0/B46*100)</f>
        <v/>
      </c>
      <c r="D46" s="19" t="n">
        <v>23141</v>
      </c>
      <c r="E46" s="18" t="n">
        <v>388.89457705</v>
      </c>
      <c r="F46" s="20" t="n">
        <v>3.81617725</v>
      </c>
      <c r="G46" s="18" t="s">
        <v>481</v>
      </c>
      <c r="H46" s="20" t="s">
        <v>481</v>
      </c>
      <c r="I46" s="18" t="n">
        <v>486.19925762</v>
      </c>
      <c r="J46" s="20" t="n">
        <v>14.53569164</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row>
    <row r="48" spans="1:22">
      <c r="A48" s="15" t="s">
        <v>523</v>
      </c>
      <c r="B48" s="17" t="n">
        <v>9841</v>
      </c>
      <c r="C48" s="18">
        <f>(0.0/B48*100)</f>
        <v/>
      </c>
      <c r="D48" s="19" t="n">
        <v>9841</v>
      </c>
      <c r="E48" s="18" t="n">
        <v>567.3654199600001</v>
      </c>
      <c r="F48" s="20" t="n">
        <v>6.34040627</v>
      </c>
      <c r="G48" s="18" t="s">
        <v>481</v>
      </c>
      <c r="H48" s="20" t="s">
        <v>481</v>
      </c>
      <c r="I48" s="18" t="n">
        <v>546.13248394</v>
      </c>
      <c r="J48" s="20" t="n">
        <v>11.75929291</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row>
    <row r="50" spans="1:2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row>
    <row r="51" spans="1:2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row>
    <row r="52" spans="1:2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row>
    <row r="53" spans="1:2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row>
    <row r="54" spans="1:2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row>
    <row r="55" spans="1:2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row>
    <row r="56" spans="1:2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row>
    <row r="57" spans="1:2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row>
    <row r="58" spans="1:2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row>
    <row r="59" spans="1:2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row>
    <row r="60" spans="1:2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row>
    <row r="61" spans="1:22">
      <c r="A61" s="15" t="s">
        <v>536</v>
      </c>
      <c r="B61" s="17" t="n">
        <v>6525</v>
      </c>
      <c r="C61" s="18">
        <f>(0.0/B61*100)</f>
        <v/>
      </c>
      <c r="D61" s="19" t="n">
        <v>6525</v>
      </c>
      <c r="E61" s="18" t="n">
        <v>450.25968343</v>
      </c>
      <c r="F61" s="20" t="n">
        <v>3.1193828</v>
      </c>
      <c r="G61" s="18" t="s">
        <v>481</v>
      </c>
      <c r="H61" s="20" t="s">
        <v>481</v>
      </c>
      <c r="I61" s="18" t="n">
        <v>338.38373463</v>
      </c>
      <c r="J61" s="20" t="n">
        <v>21.32561358</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row>
    <row r="63" spans="1:2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row>
    <row r="64" spans="1:2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row>
    <row r="65" spans="1:2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row>
    <row r="66" spans="1:2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row>
    <row r="67" spans="1:22">
      <c r="A67" s="15" t="s">
        <v>542</v>
      </c>
      <c r="B67" s="17" t="n">
        <v>6971</v>
      </c>
      <c r="C67" s="18">
        <f>(0.0/B67*100)</f>
        <v/>
      </c>
      <c r="D67" s="19" t="n">
        <v>6971</v>
      </c>
      <c r="E67" s="18" t="n">
        <v>402.74835673</v>
      </c>
      <c r="F67" s="20" t="n">
        <v>3.39830452</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row>
    <row r="69" spans="1:2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row>
    <row r="70" spans="1:22">
      <c r="A70" s="15" t="s">
        <v>545</v>
      </c>
      <c r="B70" s="17" t="n">
        <v>6036</v>
      </c>
      <c r="C70" s="18">
        <f>(0.0/B70*100)</f>
        <v/>
      </c>
      <c r="D70" s="19" t="n">
        <v>6036</v>
      </c>
      <c r="E70" s="18" t="n">
        <v>512.86668439</v>
      </c>
      <c r="F70" s="20" t="n">
        <v>3.41129103</v>
      </c>
      <c r="G70" s="18" t="s">
        <v>481</v>
      </c>
      <c r="H70" s="20" t="s">
        <v>481</v>
      </c>
      <c r="I70" s="18" t="n">
        <v>495.87652188</v>
      </c>
      <c r="J70" s="20" t="n">
        <v>14.76654165</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row>
    <row r="72" spans="1:2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row>
    <row r="73" spans="1:2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row>
    <row r="74" spans="1:2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row>
    <row r="75" spans="1:2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row>
    <row r="76" spans="1:2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row>
    <row r="77" spans="1:2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row>
    <row r="78" spans="1:2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row>
    <row customHeight="1" ht="25" r="79" spans="1:2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row>
    <row r="80" spans="1:2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row>
    <row r="81" spans="1:2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row customHeight="1" ht="30" r="97" spans="1:22">
      <c r="A97" s="25" t="s">
        <v>571</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945</v>
      </c>
    </row>
    <row customHeight="1" ht="30" r="4" spans="1:20">
      <c r="A4" s="6" t="n"/>
      <c r="B4" s="7" t="s">
        <v>462</v>
      </c>
      <c r="C4" s="7" t="s">
        <v>463</v>
      </c>
      <c r="D4" s="8" t="s">
        <v>462</v>
      </c>
      <c r="E4" s="9" t="s">
        <v>946</v>
      </c>
      <c r="F4" s="10" t="n"/>
      <c r="G4" s="9" t="s">
        <v>947</v>
      </c>
      <c r="H4" s="10" t="n"/>
      <c r="I4" s="9" t="s">
        <v>948</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504.95702872</v>
      </c>
      <c r="F7" s="20" t="n">
        <v>1.83152616</v>
      </c>
      <c r="G7" s="18" t="n">
        <v>524.12839741</v>
      </c>
      <c r="H7" s="20" t="n">
        <v>4.36931076</v>
      </c>
      <c r="I7" s="18" t="n">
        <v>499.60072034</v>
      </c>
      <c r="J7" s="20" t="n">
        <v>4.88274498</v>
      </c>
      <c r="K7" s="18" t="s">
        <v>481</v>
      </c>
      <c r="L7" s="20" t="s">
        <v>481</v>
      </c>
      <c r="M7" s="18" t="s">
        <v>481</v>
      </c>
      <c r="N7" s="20" t="s">
        <v>481</v>
      </c>
      <c r="O7" s="18" t="s">
        <v>481</v>
      </c>
      <c r="P7" s="20" t="s">
        <v>481</v>
      </c>
      <c r="Q7" s="18" t="s">
        <v>481</v>
      </c>
      <c r="R7" s="20" t="s">
        <v>481</v>
      </c>
      <c r="S7" s="18" t="n">
        <v>438.04431707</v>
      </c>
      <c r="T7" s="20" t="n">
        <v>6.75768061</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(0.0/B9*100)</f>
        <v/>
      </c>
      <c r="D9" s="19" t="n">
        <v>5675</v>
      </c>
      <c r="E9" s="18" t="n">
        <v>556.8441824400001</v>
      </c>
      <c r="F9" s="20" t="n">
        <v>2.75544871</v>
      </c>
      <c r="G9" s="18" t="n">
        <v>463.81484639</v>
      </c>
      <c r="H9" s="20" t="n">
        <v>10.00275326</v>
      </c>
      <c r="I9" s="18" t="n">
        <v>449.8160858</v>
      </c>
      <c r="J9" s="20" t="n">
        <v>9.470606330000001</v>
      </c>
      <c r="K9" s="18" t="s">
        <v>481</v>
      </c>
      <c r="L9" s="20" t="s">
        <v>481</v>
      </c>
      <c r="M9" s="18" t="s">
        <v>481</v>
      </c>
      <c r="N9" s="20" t="s">
        <v>481</v>
      </c>
      <c r="O9" s="18" t="s">
        <v>481</v>
      </c>
      <c r="P9" s="20" t="s">
        <v>481</v>
      </c>
      <c r="Q9" s="18" t="s">
        <v>481</v>
      </c>
      <c r="R9" s="20" t="s">
        <v>481</v>
      </c>
      <c r="S9" s="18" t="n">
        <v>471.31511794</v>
      </c>
      <c r="T9" s="20" t="n">
        <v>17.85812747</v>
      </c>
    </row>
    <row r="10" spans="1:20">
      <c r="A10" s="15" t="s">
        <v>485</v>
      </c>
      <c r="B10" s="17" t="n">
        <v>13082</v>
      </c>
      <c r="C10" s="18">
        <f>(0.0/B10*100)</f>
        <v/>
      </c>
      <c r="D10" s="19" t="n">
        <v>13082</v>
      </c>
      <c r="E10" s="18" t="n">
        <v>535.89058985</v>
      </c>
      <c r="F10" s="20" t="n">
        <v>4.93612863</v>
      </c>
      <c r="G10" s="18" t="n">
        <v>539.20827473</v>
      </c>
      <c r="H10" s="20" t="n">
        <v>6.72858909</v>
      </c>
      <c r="I10" s="18" t="n">
        <v>540.5234296899999</v>
      </c>
      <c r="J10" s="20" t="n">
        <v>7.49837194</v>
      </c>
      <c r="K10" s="18" t="s">
        <v>481</v>
      </c>
      <c r="L10" s="20" t="s">
        <v>481</v>
      </c>
      <c r="M10" s="18" t="s">
        <v>481</v>
      </c>
      <c r="N10" s="20" t="s">
        <v>481</v>
      </c>
      <c r="O10" s="18" t="s">
        <v>481</v>
      </c>
      <c r="P10" s="20" t="s">
        <v>481</v>
      </c>
      <c r="Q10" s="18" t="s">
        <v>481</v>
      </c>
      <c r="R10" s="20" t="s">
        <v>481</v>
      </c>
      <c r="S10" s="18" t="n">
        <v>455.1875052</v>
      </c>
      <c r="T10" s="20" t="n">
        <v>9.14919579</v>
      </c>
    </row>
    <row r="11" spans="1:20">
      <c r="A11" s="15" t="s">
        <v>486</v>
      </c>
      <c r="B11" s="17" t="n">
        <v>7053</v>
      </c>
      <c r="C11" s="18">
        <f>(0.0/B11*100)</f>
        <v/>
      </c>
      <c r="D11" s="19" t="n">
        <v>7053</v>
      </c>
      <c r="E11" s="18" t="n">
        <v>434.95155143</v>
      </c>
      <c r="F11" s="20" t="n">
        <v>3.65486782</v>
      </c>
      <c r="G11" s="18" t="n">
        <v>419.75022052</v>
      </c>
      <c r="H11" s="20" t="n">
        <v>34.31985344</v>
      </c>
      <c r="I11" s="18" t="n">
        <v>379.45573877</v>
      </c>
      <c r="J11" s="20" t="n">
        <v>18.0306434</v>
      </c>
      <c r="K11" s="18" t="s">
        <v>481</v>
      </c>
      <c r="L11" s="20" t="s">
        <v>481</v>
      </c>
      <c r="M11" s="18" t="s">
        <v>481</v>
      </c>
      <c r="N11" s="20" t="s">
        <v>481</v>
      </c>
      <c r="O11" s="18" t="s">
        <v>481</v>
      </c>
      <c r="P11" s="20" t="s">
        <v>481</v>
      </c>
      <c r="Q11" s="18" t="s">
        <v>481</v>
      </c>
      <c r="R11" s="20" t="s">
        <v>481</v>
      </c>
      <c r="S11" s="18" t="n">
        <v>366.08373369</v>
      </c>
      <c r="T11" s="20" t="n">
        <v>14.7167782</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(0.0/B23*100)</f>
        <v/>
      </c>
      <c r="D23" s="19" t="n">
        <v>11583</v>
      </c>
      <c r="E23" s="18" t="n">
        <v>487.98287078</v>
      </c>
      <c r="F23" s="20" t="n">
        <v>2.80590084</v>
      </c>
      <c r="G23" s="18" t="n">
        <v>469.91749987</v>
      </c>
      <c r="H23" s="20" t="n">
        <v>9.383861639999999</v>
      </c>
      <c r="I23" s="18" t="n">
        <v>451.20178278</v>
      </c>
      <c r="J23" s="20" t="n">
        <v>8.715763900000001</v>
      </c>
      <c r="K23" s="18" t="s">
        <v>481</v>
      </c>
      <c r="L23" s="20" t="s">
        <v>481</v>
      </c>
      <c r="M23" s="18" t="s">
        <v>481</v>
      </c>
      <c r="N23" s="20" t="s">
        <v>481</v>
      </c>
      <c r="O23" s="18" t="s">
        <v>481</v>
      </c>
      <c r="P23" s="20" t="s">
        <v>481</v>
      </c>
      <c r="Q23" s="18" t="s">
        <v>481</v>
      </c>
      <c r="R23" s="20" t="s">
        <v>481</v>
      </c>
      <c r="S23" s="18" t="n">
        <v>412.01327594</v>
      </c>
      <c r="T23" s="20" t="n">
        <v>12.27883978</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(0.0/B29*100)</f>
        <v/>
      </c>
      <c r="D29" s="19" t="n">
        <v>5385</v>
      </c>
      <c r="E29" s="18" t="n">
        <v>517.92029069</v>
      </c>
      <c r="F29" s="20" t="n">
        <v>3.26572732</v>
      </c>
      <c r="G29" s="18" t="n">
        <v>463.3824108</v>
      </c>
      <c r="H29" s="20" t="n">
        <v>10.16431867</v>
      </c>
      <c r="I29" s="18" t="n">
        <v>430.70997839</v>
      </c>
      <c r="J29" s="20" t="n">
        <v>18.67632823</v>
      </c>
      <c r="K29" s="18" t="s">
        <v>481</v>
      </c>
      <c r="L29" s="20" t="s">
        <v>481</v>
      </c>
      <c r="M29" s="18" t="s">
        <v>481</v>
      </c>
      <c r="N29" s="20" t="s">
        <v>481</v>
      </c>
      <c r="O29" s="18" t="s">
        <v>481</v>
      </c>
      <c r="P29" s="20" t="s">
        <v>481</v>
      </c>
      <c r="Q29" s="18" t="s">
        <v>481</v>
      </c>
      <c r="R29" s="20" t="s">
        <v>481</v>
      </c>
      <c r="S29" s="18" t="n">
        <v>445.88772009</v>
      </c>
      <c r="T29" s="20" t="n">
        <v>15.00972634</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(0.0/B32*100)</f>
        <v/>
      </c>
      <c r="D32" s="19" t="n">
        <v>4478</v>
      </c>
      <c r="E32" s="18" t="n">
        <v>486.47445888</v>
      </c>
      <c r="F32" s="20" t="n">
        <v>2.95730521</v>
      </c>
      <c r="G32" s="18" t="n">
        <v>449.82584414</v>
      </c>
      <c r="H32" s="20" t="n">
        <v>76.95007630000001</v>
      </c>
      <c r="I32" s="18" t="n">
        <v>553.86322739</v>
      </c>
      <c r="J32" s="20" t="n">
        <v>34.65274453</v>
      </c>
      <c r="K32" s="18" t="s">
        <v>481</v>
      </c>
      <c r="L32" s="20" t="s">
        <v>481</v>
      </c>
      <c r="M32" s="18" t="s">
        <v>481</v>
      </c>
      <c r="N32" s="20" t="s">
        <v>481</v>
      </c>
      <c r="O32" s="18" t="s">
        <v>481</v>
      </c>
      <c r="P32" s="20" t="s">
        <v>481</v>
      </c>
      <c r="Q32" s="18" t="s">
        <v>481</v>
      </c>
      <c r="R32" s="20" t="s">
        <v>481</v>
      </c>
      <c r="S32" s="18" t="n">
        <v>382.45622225</v>
      </c>
      <c r="T32" s="20" t="n">
        <v>18.56957792</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(0.0/B34*100)</f>
        <v/>
      </c>
      <c r="D34" s="19" t="n">
        <v>6350</v>
      </c>
      <c r="E34" s="18" t="n">
        <v>448.23731069</v>
      </c>
      <c r="F34" s="20" t="n">
        <v>4.24701159</v>
      </c>
      <c r="G34" s="18" t="n">
        <v>357.69343911</v>
      </c>
      <c r="H34" s="20" t="n">
        <v>35.91978365</v>
      </c>
      <c r="I34" s="18" t="n">
        <v>410.18225915</v>
      </c>
      <c r="J34" s="20" t="n">
        <v>37.72865444</v>
      </c>
      <c r="K34" s="18" t="s">
        <v>481</v>
      </c>
      <c r="L34" s="20" t="s">
        <v>481</v>
      </c>
      <c r="M34" s="18" t="s">
        <v>481</v>
      </c>
      <c r="N34" s="20" t="s">
        <v>481</v>
      </c>
      <c r="O34" s="18" t="s">
        <v>481</v>
      </c>
      <c r="P34" s="20" t="s">
        <v>481</v>
      </c>
      <c r="Q34" s="18" t="s">
        <v>481</v>
      </c>
      <c r="R34" s="20" t="s">
        <v>481</v>
      </c>
      <c r="S34" s="18" t="n">
        <v>377.9017329</v>
      </c>
      <c r="T34" s="20" t="n">
        <v>20.98978739</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(0.0/B36*100)</f>
        <v/>
      </c>
      <c r="D36" s="19" t="n">
        <v>6736</v>
      </c>
      <c r="E36" s="18" t="n">
        <v>473.92329744</v>
      </c>
      <c r="F36" s="20" t="n">
        <v>3.00710799</v>
      </c>
      <c r="G36" s="18" t="n">
        <v>452.42577245</v>
      </c>
      <c r="H36" s="20" t="n">
        <v>12.74799906</v>
      </c>
      <c r="I36" s="18" t="n">
        <v>437.81725711</v>
      </c>
      <c r="J36" s="20" t="n">
        <v>8.63998675</v>
      </c>
      <c r="K36" s="18" t="s">
        <v>481</v>
      </c>
      <c r="L36" s="20" t="s">
        <v>481</v>
      </c>
      <c r="M36" s="18" t="s">
        <v>481</v>
      </c>
      <c r="N36" s="20" t="s">
        <v>481</v>
      </c>
      <c r="O36" s="18" t="s">
        <v>481</v>
      </c>
      <c r="P36" s="20" t="s">
        <v>481</v>
      </c>
      <c r="Q36" s="18" t="s">
        <v>481</v>
      </c>
      <c r="R36" s="20" t="s">
        <v>481</v>
      </c>
      <c r="S36" s="18" t="n">
        <v>406.86903378</v>
      </c>
      <c r="T36" s="20" t="n">
        <v>16.34732798</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(0.0/B41*100)</f>
        <v/>
      </c>
      <c r="D41" s="19" t="n">
        <v>5712</v>
      </c>
      <c r="E41" s="18" t="n">
        <v>497.19059559</v>
      </c>
      <c r="F41" s="20" t="n">
        <v>3.81644532</v>
      </c>
      <c r="G41" s="18" t="n">
        <v>471.53592746</v>
      </c>
      <c r="H41" s="20" t="n">
        <v>7.44490516</v>
      </c>
      <c r="I41" s="18" t="n">
        <v>459.36393611</v>
      </c>
      <c r="J41" s="20" t="n">
        <v>9.460400760000001</v>
      </c>
      <c r="K41" s="18" t="s">
        <v>481</v>
      </c>
      <c r="L41" s="20" t="s">
        <v>481</v>
      </c>
      <c r="M41" s="18" t="s">
        <v>481</v>
      </c>
      <c r="N41" s="20" t="s">
        <v>481</v>
      </c>
      <c r="O41" s="18" t="s">
        <v>481</v>
      </c>
      <c r="P41" s="20" t="s">
        <v>481</v>
      </c>
      <c r="Q41" s="18" t="s">
        <v>481</v>
      </c>
      <c r="R41" s="20" t="s">
        <v>481</v>
      </c>
      <c r="S41" s="18" t="n">
        <v>421.46238107</v>
      </c>
      <c r="T41" s="20" t="n">
        <v>9.16795245</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(0.0/B46*100)</f>
        <v/>
      </c>
      <c r="D46" s="19" t="n">
        <v>23141</v>
      </c>
      <c r="E46" s="18" t="n">
        <v>397.63347304</v>
      </c>
      <c r="F46" s="20" t="n">
        <v>3.80503205</v>
      </c>
      <c r="G46" s="18" t="n">
        <v>279.01091477</v>
      </c>
      <c r="H46" s="20" t="n">
        <v>20.1900063</v>
      </c>
      <c r="I46" s="18" t="n">
        <v>263.72495249</v>
      </c>
      <c r="J46" s="20" t="n">
        <v>28.98304346</v>
      </c>
      <c r="K46" s="18" t="s">
        <v>481</v>
      </c>
      <c r="L46" s="20" t="s">
        <v>481</v>
      </c>
      <c r="M46" s="18" t="s">
        <v>481</v>
      </c>
      <c r="N46" s="20" t="s">
        <v>481</v>
      </c>
      <c r="O46" s="18" t="s">
        <v>481</v>
      </c>
      <c r="P46" s="20" t="s">
        <v>481</v>
      </c>
      <c r="Q46" s="18" t="s">
        <v>481</v>
      </c>
      <c r="R46" s="20" t="s">
        <v>481</v>
      </c>
      <c r="S46" s="18" t="n">
        <v>359.35224596</v>
      </c>
      <c r="T46" s="20" t="n">
        <v>11.26780601</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(0.0/B48*100)</f>
        <v/>
      </c>
      <c r="D48" s="19" t="n">
        <v>9841</v>
      </c>
      <c r="E48" s="18" t="n">
        <v>568.60545066</v>
      </c>
      <c r="F48" s="20" t="n">
        <v>6.02281332</v>
      </c>
      <c r="G48" s="18" t="n">
        <v>440.38703269</v>
      </c>
      <c r="H48" s="20" t="n">
        <v>49.9870602</v>
      </c>
      <c r="I48" s="18" t="n">
        <v>382.43162356</v>
      </c>
      <c r="J48" s="20" t="n">
        <v>54.25684043</v>
      </c>
      <c r="K48" s="18" t="s">
        <v>481</v>
      </c>
      <c r="L48" s="20" t="s">
        <v>481</v>
      </c>
      <c r="M48" s="18" t="s">
        <v>481</v>
      </c>
      <c r="N48" s="20" t="s">
        <v>481</v>
      </c>
      <c r="O48" s="18" t="s">
        <v>481</v>
      </c>
      <c r="P48" s="20" t="s">
        <v>481</v>
      </c>
      <c r="Q48" s="18" t="s">
        <v>481</v>
      </c>
      <c r="R48" s="20" t="s">
        <v>481</v>
      </c>
      <c r="S48" s="18" t="n">
        <v>483.90985443</v>
      </c>
      <c r="T48" s="20" t="n">
        <v>28.40550469</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(0.0/B61*100)</f>
        <v/>
      </c>
      <c r="D61" s="19" t="n">
        <v>6525</v>
      </c>
      <c r="E61" s="18" t="n">
        <v>451.47685848</v>
      </c>
      <c r="F61" s="20" t="n">
        <v>3.08606638</v>
      </c>
      <c r="G61" s="18" t="n">
        <v>447.71202797</v>
      </c>
      <c r="H61" s="20" t="n">
        <v>12.25278805</v>
      </c>
      <c r="I61" s="18" t="n">
        <v>399.6093123</v>
      </c>
      <c r="J61" s="20" t="n">
        <v>25.6728255</v>
      </c>
      <c r="K61" s="18" t="s">
        <v>481</v>
      </c>
      <c r="L61" s="20" t="s">
        <v>481</v>
      </c>
      <c r="M61" s="18" t="s">
        <v>481</v>
      </c>
      <c r="N61" s="20" t="s">
        <v>481</v>
      </c>
      <c r="O61" s="18" t="s">
        <v>481</v>
      </c>
      <c r="P61" s="20" t="s">
        <v>481</v>
      </c>
      <c r="Q61" s="18" t="s">
        <v>481</v>
      </c>
      <c r="R61" s="20" t="s">
        <v>481</v>
      </c>
      <c r="S61" s="18" t="n">
        <v>387.23457128</v>
      </c>
      <c r="T61" s="20" t="n">
        <v>8.7585266</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(0.0/B67*100)</f>
        <v/>
      </c>
      <c r="D67" s="19" t="n">
        <v>6971</v>
      </c>
      <c r="E67" s="18" t="n">
        <v>404.66183465</v>
      </c>
      <c r="F67" s="20" t="n">
        <v>3.34391392</v>
      </c>
      <c r="G67" s="18" t="n">
        <v>305.1171546</v>
      </c>
      <c r="H67" s="20" t="n">
        <v>24.16773298</v>
      </c>
      <c r="I67" s="18" t="n">
        <v>420.58619024</v>
      </c>
      <c r="J67" s="20" t="n">
        <v>47.47702158</v>
      </c>
      <c r="K67" s="18" t="s">
        <v>481</v>
      </c>
      <c r="L67" s="20" t="s">
        <v>481</v>
      </c>
      <c r="M67" s="18" t="s">
        <v>481</v>
      </c>
      <c r="N67" s="20" t="s">
        <v>481</v>
      </c>
      <c r="O67" s="18" t="s">
        <v>481</v>
      </c>
      <c r="P67" s="20" t="s">
        <v>481</v>
      </c>
      <c r="Q67" s="18" t="s">
        <v>481</v>
      </c>
      <c r="R67" s="20" t="s">
        <v>481</v>
      </c>
      <c r="S67" s="18" t="n">
        <v>303.30111906</v>
      </c>
      <c r="T67" s="20" t="n">
        <v>18.65712739</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(0.0/B70*100)</f>
        <v/>
      </c>
      <c r="D70" s="19" t="n">
        <v>6036</v>
      </c>
      <c r="E70" s="18" t="n">
        <v>514.77684521</v>
      </c>
      <c r="F70" s="20" t="n">
        <v>3.53096751</v>
      </c>
      <c r="G70" s="18" t="n">
        <v>503.42017706</v>
      </c>
      <c r="H70" s="20" t="n">
        <v>8.449729339999999</v>
      </c>
      <c r="I70" s="18" t="n">
        <v>514.84819099</v>
      </c>
      <c r="J70" s="20" t="n">
        <v>11.7454759</v>
      </c>
      <c r="K70" s="18" t="s">
        <v>481</v>
      </c>
      <c r="L70" s="20" t="s">
        <v>481</v>
      </c>
      <c r="M70" s="18" t="s">
        <v>481</v>
      </c>
      <c r="N70" s="20" t="s">
        <v>481</v>
      </c>
      <c r="O70" s="18" t="s">
        <v>481</v>
      </c>
      <c r="P70" s="20" t="s">
        <v>481</v>
      </c>
      <c r="Q70" s="18" t="s">
        <v>481</v>
      </c>
      <c r="R70" s="20" t="s">
        <v>481</v>
      </c>
      <c r="S70" s="18" t="n">
        <v>469.5669843</v>
      </c>
      <c r="T70" s="20" t="n">
        <v>9.652467639999999</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AB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949</v>
      </c>
    </row>
    <row customHeight="1" ht="30" r="4" spans="1:28">
      <c r="A4" s="6" t="n"/>
      <c r="B4" s="7" t="s">
        <v>462</v>
      </c>
      <c r="C4" s="7" t="s">
        <v>463</v>
      </c>
      <c r="D4" s="8" t="s">
        <v>462</v>
      </c>
      <c r="E4" s="9" t="s">
        <v>623</v>
      </c>
      <c r="F4" s="10" t="n"/>
      <c r="G4" s="9" t="s">
        <v>950</v>
      </c>
      <c r="H4" s="10" t="n"/>
      <c r="I4" s="9" t="s">
        <v>951</v>
      </c>
      <c r="J4" s="10" t="n"/>
      <c r="K4" s="9" t="s">
        <v>952</v>
      </c>
      <c r="L4" s="10" t="n"/>
      <c r="M4" s="9" t="s">
        <v>953</v>
      </c>
      <c r="N4" s="10" t="n"/>
      <c r="O4" s="9" t="s">
        <v>954</v>
      </c>
      <c r="P4" s="10" t="n"/>
      <c r="Q4" s="9" t="s">
        <v>955</v>
      </c>
      <c r="R4" s="10" t="n"/>
      <c r="S4" s="9" t="s">
        <v>585</v>
      </c>
      <c r="T4" s="10" t="n"/>
      <c r="U4" s="9" t="s">
        <v>586</v>
      </c>
      <c r="V4" s="10" t="n"/>
      <c r="W4" s="9" t="s">
        <v>472</v>
      </c>
      <c r="X4" s="10" t="n"/>
      <c r="Y4" s="9" t="s">
        <v>473</v>
      </c>
      <c r="Z4" s="10" t="n"/>
      <c r="AA4" s="9" t="s">
        <v>587</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(343.0/B7*100)</f>
        <v/>
      </c>
      <c r="D7" s="19" t="n">
        <v>14187</v>
      </c>
      <c r="E7" s="18" t="n">
        <v>449.30569107</v>
      </c>
      <c r="F7" s="20" t="n">
        <v>16.9865961</v>
      </c>
      <c r="G7" s="18" t="n">
        <v>447.80441313</v>
      </c>
      <c r="H7" s="20" t="n">
        <v>8.07974387</v>
      </c>
      <c r="I7" s="18" t="n">
        <v>479.67739722</v>
      </c>
      <c r="J7" s="20" t="n">
        <v>3.1887819</v>
      </c>
      <c r="K7" s="18" t="n">
        <v>474.67756616</v>
      </c>
      <c r="L7" s="20" t="n">
        <v>9.898790460000001</v>
      </c>
      <c r="M7" s="18" t="n">
        <v>491.91212536</v>
      </c>
      <c r="N7" s="20" t="n">
        <v>2.67374042</v>
      </c>
      <c r="O7" s="18" t="n">
        <v>500.67034002</v>
      </c>
      <c r="P7" s="20" t="n">
        <v>3.78355708</v>
      </c>
      <c r="Q7" s="18" t="n">
        <v>540.2080254799999</v>
      </c>
      <c r="R7" s="20" t="n">
        <v>2.47018834</v>
      </c>
      <c r="S7" s="18" t="s">
        <v>481</v>
      </c>
      <c r="T7" s="20" t="s">
        <v>481</v>
      </c>
      <c r="U7" s="18" t="s">
        <v>481</v>
      </c>
      <c r="V7" s="20" t="s">
        <v>481</v>
      </c>
      <c r="W7" s="18" t="s">
        <v>481</v>
      </c>
      <c r="X7" s="20" t="s">
        <v>481</v>
      </c>
      <c r="Y7" s="18" t="s">
        <v>481</v>
      </c>
      <c r="Z7" s="20" t="s">
        <v>481</v>
      </c>
      <c r="AA7" s="18" t="n">
        <v>412.21437889</v>
      </c>
      <c r="AB7" s="20" t="n">
        <v>7.60261639</v>
      </c>
    </row>
    <row r="8" spans="1:2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row>
    <row r="9" spans="1:28">
      <c r="A9" s="15" t="s">
        <v>484</v>
      </c>
      <c r="B9" s="17" t="n">
        <v>5675</v>
      </c>
      <c r="C9" s="18">
        <f>(49.0/B9*100)</f>
        <v/>
      </c>
      <c r="D9" s="19" t="n">
        <v>5626</v>
      </c>
      <c r="E9" s="18" t="n">
        <v>427.85822622</v>
      </c>
      <c r="F9" s="20" t="n">
        <v>14.71626913</v>
      </c>
      <c r="G9" s="18" t="n">
        <v>440.16856827</v>
      </c>
      <c r="H9" s="20" t="n">
        <v>15.42245464</v>
      </c>
      <c r="I9" s="18" t="n">
        <v>506.08663727</v>
      </c>
      <c r="J9" s="20" t="n">
        <v>8.15330664</v>
      </c>
      <c r="K9" s="18" t="n">
        <v>503.87500537</v>
      </c>
      <c r="L9" s="20" t="n">
        <v>6.77478571</v>
      </c>
      <c r="M9" s="18" t="n">
        <v>525.41335857</v>
      </c>
      <c r="N9" s="20" t="n">
        <v>3.45392106</v>
      </c>
      <c r="O9" s="18" t="n">
        <v>559.45099321</v>
      </c>
      <c r="P9" s="20" t="n">
        <v>4.48536824</v>
      </c>
      <c r="Q9" s="18" t="n">
        <v>577.61426144</v>
      </c>
      <c r="R9" s="20" t="n">
        <v>3.89711503</v>
      </c>
      <c r="S9" s="18" t="s">
        <v>481</v>
      </c>
      <c r="T9" s="20" t="s">
        <v>481</v>
      </c>
      <c r="U9" s="18" t="s">
        <v>481</v>
      </c>
      <c r="V9" s="20" t="s">
        <v>481</v>
      </c>
      <c r="W9" s="18" t="s">
        <v>481</v>
      </c>
      <c r="X9" s="20" t="s">
        <v>481</v>
      </c>
      <c r="Y9" s="18" t="s">
        <v>481</v>
      </c>
      <c r="Z9" s="20" t="s">
        <v>481</v>
      </c>
      <c r="AA9" s="18" t="n">
        <v>444.54919147</v>
      </c>
      <c r="AB9" s="20" t="n">
        <v>10.42212462</v>
      </c>
    </row>
    <row r="10" spans="1:28">
      <c r="A10" s="15" t="s">
        <v>485</v>
      </c>
      <c r="B10" s="17" t="n">
        <v>13082</v>
      </c>
      <c r="C10" s="18">
        <f>(313.0/B10*100)</f>
        <v/>
      </c>
      <c r="D10" s="19" t="n">
        <v>12769</v>
      </c>
      <c r="E10" s="18" t="n">
        <v>505.36056275</v>
      </c>
      <c r="F10" s="20" t="n">
        <v>35.18052301</v>
      </c>
      <c r="G10" s="18" t="n">
        <v>490.57519983</v>
      </c>
      <c r="H10" s="20" t="n">
        <v>33.01156729</v>
      </c>
      <c r="I10" s="18" t="n">
        <v>477.47674837</v>
      </c>
      <c r="J10" s="20" t="n">
        <v>12.93547467</v>
      </c>
      <c r="K10" s="18" t="s">
        <v>481</v>
      </c>
      <c r="L10" s="20" t="s">
        <v>481</v>
      </c>
      <c r="M10" s="18" t="n">
        <v>521.5662346399999</v>
      </c>
      <c r="N10" s="20" t="n">
        <v>6.07616259</v>
      </c>
      <c r="O10" s="18" t="n">
        <v>531.42206831</v>
      </c>
      <c r="P10" s="20" t="n">
        <v>5.63370604</v>
      </c>
      <c r="Q10" s="18" t="n">
        <v>550.89159559</v>
      </c>
      <c r="R10" s="20" t="n">
        <v>5.28676159</v>
      </c>
      <c r="S10" s="18" t="s">
        <v>481</v>
      </c>
      <c r="T10" s="20" t="s">
        <v>481</v>
      </c>
      <c r="U10" s="18" t="s">
        <v>481</v>
      </c>
      <c r="V10" s="20" t="s">
        <v>481</v>
      </c>
      <c r="W10" s="18" t="s">
        <v>481</v>
      </c>
      <c r="X10" s="20" t="s">
        <v>481</v>
      </c>
      <c r="Y10" s="18" t="s">
        <v>481</v>
      </c>
      <c r="Z10" s="20" t="s">
        <v>481</v>
      </c>
      <c r="AA10" s="18" t="n">
        <v>462.41506984</v>
      </c>
      <c r="AB10" s="20" t="n">
        <v>15.52510471</v>
      </c>
    </row>
    <row r="11" spans="1:28">
      <c r="A11" s="15" t="s">
        <v>486</v>
      </c>
      <c r="B11" s="17" t="n">
        <v>7053</v>
      </c>
      <c r="C11" s="18">
        <f>(45.0/B11*100)</f>
        <v/>
      </c>
      <c r="D11" s="19" t="n">
        <v>7008</v>
      </c>
      <c r="E11" s="18" t="n">
        <v>354.0235442</v>
      </c>
      <c r="F11" s="20" t="n">
        <v>12.46510227</v>
      </c>
      <c r="G11" s="18" t="n">
        <v>348.74583312</v>
      </c>
      <c r="H11" s="20" t="n">
        <v>11.26322767</v>
      </c>
      <c r="I11" s="18" t="n">
        <v>397.25004013</v>
      </c>
      <c r="J11" s="20" t="n">
        <v>6.27440691</v>
      </c>
      <c r="K11" s="18" t="n">
        <v>433.83052525</v>
      </c>
      <c r="L11" s="20" t="n">
        <v>6.66864791</v>
      </c>
      <c r="M11" s="18" t="n">
        <v>444.05483504</v>
      </c>
      <c r="N11" s="20" t="n">
        <v>4.38770429</v>
      </c>
      <c r="O11" s="18" t="n">
        <v>455.20337945</v>
      </c>
      <c r="P11" s="20" t="n">
        <v>7.08000874</v>
      </c>
      <c r="Q11" s="18" t="n">
        <v>469.90297143</v>
      </c>
      <c r="R11" s="20" t="n">
        <v>5.01245762</v>
      </c>
      <c r="S11" s="18" t="s">
        <v>481</v>
      </c>
      <c r="T11" s="20" t="s">
        <v>481</v>
      </c>
      <c r="U11" s="18" t="s">
        <v>481</v>
      </c>
      <c r="V11" s="20" t="s">
        <v>481</v>
      </c>
      <c r="W11" s="18" t="s">
        <v>481</v>
      </c>
      <c r="X11" s="20" t="s">
        <v>481</v>
      </c>
      <c r="Y11" s="18" t="s">
        <v>481</v>
      </c>
      <c r="Z11" s="20" t="s">
        <v>481</v>
      </c>
      <c r="AA11" s="18" t="n">
        <v>404.84508106</v>
      </c>
      <c r="AB11" s="20" t="n">
        <v>9.86513046</v>
      </c>
    </row>
    <row r="12" spans="1:2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row>
    <row r="13" spans="1:2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row>
    <row r="14" spans="1:2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row>
    <row r="15" spans="1:2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row>
    <row r="16" spans="1:2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row>
    <row r="17" spans="1:2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row>
    <row r="18" spans="1:2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row>
    <row r="19" spans="1:2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row>
    <row r="20" spans="1:2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row>
    <row r="21" spans="1:2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row>
    <row r="22" spans="1:2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row>
    <row r="23" spans="1:28">
      <c r="A23" s="15" t="s">
        <v>498</v>
      </c>
      <c r="B23" s="17" t="n">
        <v>11583</v>
      </c>
      <c r="C23" s="18">
        <f>(210.0/B23*100)</f>
        <v/>
      </c>
      <c r="D23" s="19" t="n">
        <v>11373</v>
      </c>
      <c r="E23" s="18" t="n">
        <v>424.00193217</v>
      </c>
      <c r="F23" s="20" t="n">
        <v>34.85949962</v>
      </c>
      <c r="G23" s="18" t="n">
        <v>440.46419867</v>
      </c>
      <c r="H23" s="20" t="n">
        <v>13.86389484</v>
      </c>
      <c r="I23" s="18" t="n">
        <v>468.04026595</v>
      </c>
      <c r="J23" s="20" t="n">
        <v>4.54497443</v>
      </c>
      <c r="K23" s="18" t="n">
        <v>511.63355835</v>
      </c>
      <c r="L23" s="20" t="n">
        <v>5.71792508</v>
      </c>
      <c r="M23" s="18" t="n">
        <v>495.34646528</v>
      </c>
      <c r="N23" s="20" t="n">
        <v>3.45165057</v>
      </c>
      <c r="O23" s="18" t="n">
        <v>470.04819676</v>
      </c>
      <c r="P23" s="20" t="n">
        <v>6.21048493</v>
      </c>
      <c r="Q23" s="18" t="n">
        <v>492.32047287</v>
      </c>
      <c r="R23" s="20" t="n">
        <v>4.16897795</v>
      </c>
      <c r="S23" s="18" t="s">
        <v>481</v>
      </c>
      <c r="T23" s="20" t="s">
        <v>481</v>
      </c>
      <c r="U23" s="18" t="s">
        <v>481</v>
      </c>
      <c r="V23" s="20" t="s">
        <v>481</v>
      </c>
      <c r="W23" s="18" t="s">
        <v>481</v>
      </c>
      <c r="X23" s="20" t="s">
        <v>481</v>
      </c>
      <c r="Y23" s="18" t="s">
        <v>481</v>
      </c>
      <c r="Z23" s="20" t="s">
        <v>481</v>
      </c>
      <c r="AA23" s="18" t="n">
        <v>423.31884858</v>
      </c>
      <c r="AB23" s="20" t="n">
        <v>13.97927988</v>
      </c>
    </row>
    <row r="24" spans="1:2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row>
    <row r="25" spans="1:2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row>
    <row r="26" spans="1:2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row>
    <row r="27" spans="1:2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row>
    <row r="28" spans="1:2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row>
    <row r="29" spans="1:28">
      <c r="A29" s="15" t="s">
        <v>504</v>
      </c>
      <c r="B29" s="17" t="n">
        <v>5385</v>
      </c>
      <c r="C29" s="18">
        <f>(30.0/B29*100)</f>
        <v/>
      </c>
      <c r="D29" s="19" t="n">
        <v>5355</v>
      </c>
      <c r="E29" s="18" t="n">
        <v>419.54876242</v>
      </c>
      <c r="F29" s="20" t="n">
        <v>19.194214</v>
      </c>
      <c r="G29" s="18" t="n">
        <v>474.25613452</v>
      </c>
      <c r="H29" s="20" t="n">
        <v>18.79608023</v>
      </c>
      <c r="I29" s="18" t="n">
        <v>468.44697835</v>
      </c>
      <c r="J29" s="20" t="n">
        <v>9.730467409999999</v>
      </c>
      <c r="K29" s="18" t="s">
        <v>481</v>
      </c>
      <c r="L29" s="20" t="s">
        <v>481</v>
      </c>
      <c r="M29" s="18" t="n">
        <v>503.99743244</v>
      </c>
      <c r="N29" s="20" t="n">
        <v>4.01523665</v>
      </c>
      <c r="O29" s="18" t="n">
        <v>522.04887446</v>
      </c>
      <c r="P29" s="20" t="n">
        <v>3.7974529</v>
      </c>
      <c r="Q29" s="18" t="n">
        <v>546.17435103</v>
      </c>
      <c r="R29" s="20" t="n">
        <v>7.57056415</v>
      </c>
      <c r="S29" s="18" t="s">
        <v>481</v>
      </c>
      <c r="T29" s="20" t="s">
        <v>481</v>
      </c>
      <c r="U29" s="18" t="s">
        <v>481</v>
      </c>
      <c r="V29" s="20" t="s">
        <v>481</v>
      </c>
      <c r="W29" s="18" t="s">
        <v>481</v>
      </c>
      <c r="X29" s="20" t="s">
        <v>481</v>
      </c>
      <c r="Y29" s="18" t="s">
        <v>481</v>
      </c>
      <c r="Z29" s="20" t="s">
        <v>481</v>
      </c>
      <c r="AA29" s="18" t="n">
        <v>439.5209906</v>
      </c>
      <c r="AB29" s="20" t="n">
        <v>19.81080928</v>
      </c>
    </row>
    <row r="30" spans="1:2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row>
    <row r="31" spans="1:2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row>
    <row r="32" spans="1:28">
      <c r="A32" s="15" t="s">
        <v>507</v>
      </c>
      <c r="B32" s="17" t="n">
        <v>4478</v>
      </c>
      <c r="C32" s="18">
        <f>(5.0/B32*100)</f>
        <v/>
      </c>
      <c r="D32" s="19" t="n">
        <v>4473</v>
      </c>
      <c r="E32" s="18" t="s">
        <v>481</v>
      </c>
      <c r="F32" s="20" t="s">
        <v>481</v>
      </c>
      <c r="G32" s="18" t="s">
        <v>481</v>
      </c>
      <c r="H32" s="20" t="s">
        <v>481</v>
      </c>
      <c r="I32" s="18" t="n">
        <v>464.192716</v>
      </c>
      <c r="J32" s="20" t="n">
        <v>5.93893395</v>
      </c>
      <c r="K32" s="18" t="n">
        <v>462.12135338</v>
      </c>
      <c r="L32" s="20" t="n">
        <v>4.14734858</v>
      </c>
      <c r="M32" s="18" t="n">
        <v>486.86031608</v>
      </c>
      <c r="N32" s="20" t="n">
        <v>3.2370489</v>
      </c>
      <c r="O32" s="18" t="s">
        <v>481</v>
      </c>
      <c r="P32" s="20" t="s">
        <v>481</v>
      </c>
      <c r="Q32" s="18" t="n">
        <v>522.40474767</v>
      </c>
      <c r="R32" s="20" t="n">
        <v>5.36226071</v>
      </c>
      <c r="S32" s="18" t="s">
        <v>481</v>
      </c>
      <c r="T32" s="20" t="s">
        <v>481</v>
      </c>
      <c r="U32" s="18" t="s">
        <v>481</v>
      </c>
      <c r="V32" s="20" t="s">
        <v>481</v>
      </c>
      <c r="W32" s="18" t="s">
        <v>481</v>
      </c>
      <c r="X32" s="20" t="s">
        <v>481</v>
      </c>
      <c r="Y32" s="18" t="s">
        <v>481</v>
      </c>
      <c r="Z32" s="20" t="s">
        <v>481</v>
      </c>
      <c r="AA32" s="18" t="n">
        <v>422.85721534</v>
      </c>
      <c r="AB32" s="20" t="n">
        <v>17.05002526</v>
      </c>
    </row>
    <row r="33" spans="1:2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row>
    <row r="34" spans="1:28">
      <c r="A34" s="15" t="s">
        <v>509</v>
      </c>
      <c r="B34" s="17" t="n">
        <v>6350</v>
      </c>
      <c r="C34" s="18">
        <f>(65.0/B34*100)</f>
        <v/>
      </c>
      <c r="D34" s="19" t="n">
        <v>6285</v>
      </c>
      <c r="E34" s="18" t="n">
        <v>303.79563127</v>
      </c>
      <c r="F34" s="20" t="n">
        <v>61.0378689</v>
      </c>
      <c r="G34" s="18" t="n">
        <v>315.554324</v>
      </c>
      <c r="H34" s="20" t="n">
        <v>33.03877218</v>
      </c>
      <c r="I34" s="18" t="n">
        <v>380.76520104</v>
      </c>
      <c r="J34" s="20" t="n">
        <v>19.24632111</v>
      </c>
      <c r="K34" s="18" t="n">
        <v>429.10269935</v>
      </c>
      <c r="L34" s="20" t="n">
        <v>8.040286099999999</v>
      </c>
      <c r="M34" s="18" t="n">
        <v>450.78673213</v>
      </c>
      <c r="N34" s="20" t="n">
        <v>4.26299278</v>
      </c>
      <c r="O34" s="18" t="n">
        <v>441.87486053</v>
      </c>
      <c r="P34" s="20" t="n">
        <v>7.25460858</v>
      </c>
      <c r="Q34" s="18" t="n">
        <v>467.90385128</v>
      </c>
      <c r="R34" s="20" t="n">
        <v>6.45712028</v>
      </c>
      <c r="S34" s="18" t="s">
        <v>481</v>
      </c>
      <c r="T34" s="20" t="s">
        <v>481</v>
      </c>
      <c r="U34" s="18" t="s">
        <v>481</v>
      </c>
      <c r="V34" s="20" t="s">
        <v>481</v>
      </c>
      <c r="W34" s="18" t="s">
        <v>481</v>
      </c>
      <c r="X34" s="20" t="s">
        <v>481</v>
      </c>
      <c r="Y34" s="18" t="s">
        <v>481</v>
      </c>
      <c r="Z34" s="20" t="s">
        <v>481</v>
      </c>
      <c r="AA34" s="18" t="n">
        <v>364.34735513</v>
      </c>
      <c r="AB34" s="20" t="n">
        <v>29.8526987</v>
      </c>
    </row>
    <row r="35" spans="1:2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row>
    <row r="36" spans="1:28">
      <c r="A36" s="15" t="s">
        <v>511</v>
      </c>
      <c r="B36" s="17" t="n">
        <v>6736</v>
      </c>
      <c r="C36" s="18">
        <f>(26.0/B36*100)</f>
        <v/>
      </c>
      <c r="D36" s="19" t="n">
        <v>6710</v>
      </c>
      <c r="E36" s="18" t="n">
        <v>408.22654251</v>
      </c>
      <c r="F36" s="20" t="n">
        <v>10.55592546</v>
      </c>
      <c r="G36" s="18" t="n">
        <v>447.89753157</v>
      </c>
      <c r="H36" s="20" t="n">
        <v>5.90800977</v>
      </c>
      <c r="I36" s="18" t="n">
        <v>450.8177621</v>
      </c>
      <c r="J36" s="20" t="n">
        <v>4.71764778</v>
      </c>
      <c r="K36" s="18" t="n">
        <v>477.51102151</v>
      </c>
      <c r="L36" s="20" t="n">
        <v>7.92837636</v>
      </c>
      <c r="M36" s="18" t="n">
        <v>475.46293497</v>
      </c>
      <c r="N36" s="20" t="n">
        <v>4.47908327</v>
      </c>
      <c r="O36" s="18" t="n">
        <v>470.73943973</v>
      </c>
      <c r="P36" s="20" t="n">
        <v>5.05238082</v>
      </c>
      <c r="Q36" s="18" t="n">
        <v>494.42745576</v>
      </c>
      <c r="R36" s="20" t="n">
        <v>4.36508923</v>
      </c>
      <c r="S36" s="18" t="s">
        <v>481</v>
      </c>
      <c r="T36" s="20" t="s">
        <v>481</v>
      </c>
      <c r="U36" s="18" t="s">
        <v>481</v>
      </c>
      <c r="V36" s="20" t="s">
        <v>481</v>
      </c>
      <c r="W36" s="18" t="s">
        <v>481</v>
      </c>
      <c r="X36" s="20" t="s">
        <v>481</v>
      </c>
      <c r="Y36" s="18" t="s">
        <v>481</v>
      </c>
      <c r="Z36" s="20" t="s">
        <v>481</v>
      </c>
      <c r="AA36" s="18" t="n">
        <v>388.80625596</v>
      </c>
      <c r="AB36" s="20" t="n">
        <v>13.9972355</v>
      </c>
    </row>
    <row r="37" spans="1:2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row>
    <row r="38" spans="1:2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row>
    <row r="39" spans="1:2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row>
    <row r="40" spans="1:2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row>
    <row r="41" spans="1:28">
      <c r="A41" s="15" t="s">
        <v>516</v>
      </c>
      <c r="B41" s="17" t="n">
        <v>5712</v>
      </c>
      <c r="C41" s="18">
        <f>(40.0/B41*100)</f>
        <v/>
      </c>
      <c r="D41" s="19" t="n">
        <v>5672</v>
      </c>
      <c r="E41" s="18" t="n">
        <v>461.60523571</v>
      </c>
      <c r="F41" s="20" t="n">
        <v>11.019281</v>
      </c>
      <c r="G41" s="18" t="n">
        <v>445.46584178</v>
      </c>
      <c r="H41" s="20" t="n">
        <v>9.72660155</v>
      </c>
      <c r="I41" s="18" t="n">
        <v>440.56795535</v>
      </c>
      <c r="J41" s="20" t="n">
        <v>7.31279365</v>
      </c>
      <c r="K41" s="18" t="s">
        <v>481</v>
      </c>
      <c r="L41" s="20" t="s">
        <v>481</v>
      </c>
      <c r="M41" s="18" t="n">
        <v>481.6931289</v>
      </c>
      <c r="N41" s="20" t="n">
        <v>4.95236913</v>
      </c>
      <c r="O41" s="18" t="n">
        <v>491.73287234</v>
      </c>
      <c r="P41" s="20" t="n">
        <v>5.64971967</v>
      </c>
      <c r="Q41" s="18" t="n">
        <v>512.47563783</v>
      </c>
      <c r="R41" s="20" t="n">
        <v>4.99190596</v>
      </c>
      <c r="S41" s="18" t="s">
        <v>481</v>
      </c>
      <c r="T41" s="20" t="s">
        <v>481</v>
      </c>
      <c r="U41" s="18" t="s">
        <v>481</v>
      </c>
      <c r="V41" s="20" t="s">
        <v>481</v>
      </c>
      <c r="W41" s="18" t="s">
        <v>481</v>
      </c>
      <c r="X41" s="20" t="s">
        <v>481</v>
      </c>
      <c r="Y41" s="18" t="s">
        <v>481</v>
      </c>
      <c r="Z41" s="20" t="s">
        <v>481</v>
      </c>
      <c r="AA41" s="18" t="n">
        <v>409.29019133</v>
      </c>
      <c r="AB41" s="20" t="n">
        <v>21.08034117</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row>
    <row r="45" spans="1:2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row>
    <row r="46" spans="1:28">
      <c r="A46" s="15" t="s">
        <v>521</v>
      </c>
      <c r="B46" s="17" t="n">
        <v>23141</v>
      </c>
      <c r="C46" s="18">
        <f>(1128.0/B46*100)</f>
        <v/>
      </c>
      <c r="D46" s="19" t="n">
        <v>22013</v>
      </c>
      <c r="E46" s="18" t="n">
        <v>380.16439299</v>
      </c>
      <c r="F46" s="20" t="n">
        <v>6.48542764</v>
      </c>
      <c r="G46" s="18" t="n">
        <v>373.09418792</v>
      </c>
      <c r="H46" s="20" t="n">
        <v>6.00539662</v>
      </c>
      <c r="I46" s="18" t="n">
        <v>380.68285459</v>
      </c>
      <c r="J46" s="20" t="n">
        <v>5.29130645</v>
      </c>
      <c r="K46" s="18" t="n">
        <v>349.90138003</v>
      </c>
      <c r="L46" s="20" t="n">
        <v>10.74687901</v>
      </c>
      <c r="M46" s="18" t="n">
        <v>408.51079017</v>
      </c>
      <c r="N46" s="20" t="n">
        <v>4.60367387</v>
      </c>
      <c r="O46" s="18" t="n">
        <v>408.99631081</v>
      </c>
      <c r="P46" s="20" t="n">
        <v>12.15506783</v>
      </c>
      <c r="Q46" s="18" t="n">
        <v>423.34961334</v>
      </c>
      <c r="R46" s="20" t="n">
        <v>7.03497148</v>
      </c>
      <c r="S46" s="18" t="s">
        <v>481</v>
      </c>
      <c r="T46" s="20" t="s">
        <v>481</v>
      </c>
      <c r="U46" s="18" t="s">
        <v>481</v>
      </c>
      <c r="V46" s="20" t="s">
        <v>481</v>
      </c>
      <c r="W46" s="18" t="s">
        <v>481</v>
      </c>
      <c r="X46" s="20" t="s">
        <v>481</v>
      </c>
      <c r="Y46" s="18" t="s">
        <v>481</v>
      </c>
      <c r="Z46" s="20" t="s">
        <v>481</v>
      </c>
      <c r="AA46" s="18" t="n">
        <v>335.47745218</v>
      </c>
      <c r="AB46" s="20" t="n">
        <v>6.83206151</v>
      </c>
    </row>
    <row r="47" spans="1:2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row>
    <row r="48" spans="1:28">
      <c r="A48" s="15" t="s">
        <v>523</v>
      </c>
      <c r="B48" s="17" t="n">
        <v>9841</v>
      </c>
      <c r="C48" s="18">
        <f>(7.0/B48*100)</f>
        <v/>
      </c>
      <c r="D48" s="19" t="n">
        <v>9834</v>
      </c>
      <c r="E48" s="18" t="n">
        <v>528.27677553</v>
      </c>
      <c r="F48" s="20" t="n">
        <v>7.28874608</v>
      </c>
      <c r="G48" s="18" t="n">
        <v>559.87831182</v>
      </c>
      <c r="H48" s="20" t="n">
        <v>7.30053014</v>
      </c>
      <c r="I48" s="18" t="n">
        <v>549.99294766</v>
      </c>
      <c r="J48" s="20" t="n">
        <v>6.48067593</v>
      </c>
      <c r="K48" s="18" t="n">
        <v>572.23573585</v>
      </c>
      <c r="L48" s="20" t="n">
        <v>11.31849745</v>
      </c>
      <c r="M48" s="18" t="n">
        <v>595.01134399</v>
      </c>
      <c r="N48" s="20" t="n">
        <v>6.49887336</v>
      </c>
      <c r="O48" s="18" t="n">
        <v>642.36952919</v>
      </c>
      <c r="P48" s="20" t="n">
        <v>10.1459575</v>
      </c>
      <c r="Q48" s="18" t="n">
        <v>603.51775905</v>
      </c>
      <c r="R48" s="20" t="n">
        <v>17.4021718</v>
      </c>
      <c r="S48" s="18" t="s">
        <v>481</v>
      </c>
      <c r="T48" s="20" t="s">
        <v>481</v>
      </c>
      <c r="U48" s="18" t="s">
        <v>481</v>
      </c>
      <c r="V48" s="20" t="s">
        <v>481</v>
      </c>
      <c r="W48" s="18" t="s">
        <v>481</v>
      </c>
      <c r="X48" s="20" t="s">
        <v>481</v>
      </c>
      <c r="Y48" s="18" t="s">
        <v>481</v>
      </c>
      <c r="Z48" s="20" t="s">
        <v>481</v>
      </c>
      <c r="AA48" s="18" t="n">
        <v>520.3062566900001</v>
      </c>
      <c r="AB48" s="20" t="n">
        <v>48.77809878</v>
      </c>
    </row>
    <row r="49" spans="1:2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row>
    <row r="50" spans="1:2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row>
    <row r="51" spans="1:2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row>
    <row r="52" spans="1:2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row>
    <row r="53" spans="1:2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row>
    <row r="54" spans="1:2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row>
    <row r="55" spans="1:2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row>
    <row r="56" spans="1:2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row>
    <row r="57" spans="1:2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row>
    <row r="58" spans="1:2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row>
    <row r="59" spans="1:2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row>
    <row r="60" spans="1:2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row>
    <row r="61" spans="1:28">
      <c r="A61" s="15" t="s">
        <v>536</v>
      </c>
      <c r="B61" s="17" t="n">
        <v>6525</v>
      </c>
      <c r="C61" s="18">
        <f>(135.0/B61*100)</f>
        <v/>
      </c>
      <c r="D61" s="19" t="n">
        <v>6390</v>
      </c>
      <c r="E61" s="18" t="n">
        <v>447.26232782</v>
      </c>
      <c r="F61" s="20" t="n">
        <v>31.78011639</v>
      </c>
      <c r="G61" s="18" t="n">
        <v>379.13826866</v>
      </c>
      <c r="H61" s="20" t="n">
        <v>26.7589966</v>
      </c>
      <c r="I61" s="18" t="n">
        <v>408.58126971</v>
      </c>
      <c r="J61" s="20" t="n">
        <v>10.94215791</v>
      </c>
      <c r="K61" s="18" t="n">
        <v>399.84810899</v>
      </c>
      <c r="L61" s="20" t="n">
        <v>10.88975165</v>
      </c>
      <c r="M61" s="18" t="n">
        <v>432.40359835</v>
      </c>
      <c r="N61" s="20" t="n">
        <v>3.72820951</v>
      </c>
      <c r="O61" s="18" t="n">
        <v>454.63815523</v>
      </c>
      <c r="P61" s="20" t="n">
        <v>3.92989968</v>
      </c>
      <c r="Q61" s="18" t="n">
        <v>468.01993336</v>
      </c>
      <c r="R61" s="20" t="n">
        <v>4.4505843</v>
      </c>
      <c r="S61" s="18" t="s">
        <v>481</v>
      </c>
      <c r="T61" s="20" t="s">
        <v>481</v>
      </c>
      <c r="U61" s="18" t="s">
        <v>481</v>
      </c>
      <c r="V61" s="20" t="s">
        <v>481</v>
      </c>
      <c r="W61" s="18" t="s">
        <v>481</v>
      </c>
      <c r="X61" s="20" t="s">
        <v>481</v>
      </c>
      <c r="Y61" s="18" t="s">
        <v>481</v>
      </c>
      <c r="Z61" s="20" t="s">
        <v>481</v>
      </c>
      <c r="AA61" s="18" t="n">
        <v>403.42912095</v>
      </c>
      <c r="AB61" s="20" t="n">
        <v>11.89956286</v>
      </c>
    </row>
    <row r="62" spans="1:2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row>
    <row r="63" spans="1:2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row>
    <row r="64" spans="1:2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row>
    <row r="65" spans="1:2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row>
    <row r="66" spans="1:2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row>
    <row r="67" spans="1:28">
      <c r="A67" s="15" t="s">
        <v>542</v>
      </c>
      <c r="B67" s="17" t="n">
        <v>6971</v>
      </c>
      <c r="C67" s="18">
        <f>(21.0/B67*100)</f>
        <v/>
      </c>
      <c r="D67" s="19" t="n">
        <v>6950</v>
      </c>
      <c r="E67" s="18" t="n">
        <v>337.34801262</v>
      </c>
      <c r="F67" s="20" t="n">
        <v>6.816947</v>
      </c>
      <c r="G67" s="18" t="n">
        <v>361.39734505</v>
      </c>
      <c r="H67" s="20" t="n">
        <v>4.85110348</v>
      </c>
      <c r="I67" s="18" t="n">
        <v>363.65170023</v>
      </c>
      <c r="J67" s="20" t="n">
        <v>4.49556344</v>
      </c>
      <c r="K67" s="18" t="n">
        <v>388.4663703</v>
      </c>
      <c r="L67" s="20" t="n">
        <v>5.46739382</v>
      </c>
      <c r="M67" s="18" t="n">
        <v>421.61474702</v>
      </c>
      <c r="N67" s="20" t="n">
        <v>3.8578476</v>
      </c>
      <c r="O67" s="18" t="n">
        <v>450.73065137</v>
      </c>
      <c r="P67" s="20" t="n">
        <v>6.03099472</v>
      </c>
      <c r="Q67" s="18" t="n">
        <v>431.21910717</v>
      </c>
      <c r="R67" s="20" t="n">
        <v>7.36628726</v>
      </c>
      <c r="S67" s="18" t="s">
        <v>481</v>
      </c>
      <c r="T67" s="20" t="s">
        <v>481</v>
      </c>
      <c r="U67" s="18" t="s">
        <v>481</v>
      </c>
      <c r="V67" s="20" t="s">
        <v>481</v>
      </c>
      <c r="W67" s="18" t="s">
        <v>481</v>
      </c>
      <c r="X67" s="20" t="s">
        <v>481</v>
      </c>
      <c r="Y67" s="18" t="s">
        <v>481</v>
      </c>
      <c r="Z67" s="20" t="s">
        <v>481</v>
      </c>
      <c r="AA67" s="18" t="n">
        <v>320.07672043</v>
      </c>
      <c r="AB67" s="20" t="n">
        <v>18.79645571</v>
      </c>
    </row>
    <row r="68" spans="1:2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row>
    <row r="69" spans="1:2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row>
    <row r="70" spans="1:28">
      <c r="A70" s="15" t="s">
        <v>545</v>
      </c>
      <c r="B70" s="17" t="n">
        <v>6036</v>
      </c>
      <c r="C70" s="18">
        <f>(223.0/B70*100)</f>
        <v/>
      </c>
      <c r="D70" s="19" t="n">
        <v>5813</v>
      </c>
      <c r="E70" s="18" t="n">
        <v>465.3473</v>
      </c>
      <c r="F70" s="20" t="n">
        <v>44.41412664</v>
      </c>
      <c r="G70" s="18" t="n">
        <v>472.19318998</v>
      </c>
      <c r="H70" s="20" t="n">
        <v>55.73784207</v>
      </c>
      <c r="I70" s="18" t="n">
        <v>476.43818408</v>
      </c>
      <c r="J70" s="20" t="n">
        <v>9.8693189</v>
      </c>
      <c r="K70" s="18" t="n">
        <v>503.47228566</v>
      </c>
      <c r="L70" s="20" t="n">
        <v>17.9594992</v>
      </c>
      <c r="M70" s="18" t="n">
        <v>491.91711855</v>
      </c>
      <c r="N70" s="20" t="n">
        <v>7.30117753</v>
      </c>
      <c r="O70" s="18" t="n">
        <v>508.4336597</v>
      </c>
      <c r="P70" s="20" t="n">
        <v>4.19499951</v>
      </c>
      <c r="Q70" s="18" t="n">
        <v>524.4466961099999</v>
      </c>
      <c r="R70" s="20" t="n">
        <v>3.69753391</v>
      </c>
      <c r="S70" s="18" t="s">
        <v>481</v>
      </c>
      <c r="T70" s="20" t="s">
        <v>481</v>
      </c>
      <c r="U70" s="18" t="s">
        <v>481</v>
      </c>
      <c r="V70" s="20" t="s">
        <v>481</v>
      </c>
      <c r="W70" s="18" t="s">
        <v>481</v>
      </c>
      <c r="X70" s="20" t="s">
        <v>481</v>
      </c>
      <c r="Y70" s="18" t="s">
        <v>481</v>
      </c>
      <c r="Z70" s="20" t="s">
        <v>481</v>
      </c>
      <c r="AA70" s="18" t="n">
        <v>458.00363941</v>
      </c>
      <c r="AB70" s="20" t="n">
        <v>22.04264194</v>
      </c>
    </row>
    <row r="71" spans="1:2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row>
    <row r="72" spans="1:2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row>
    <row r="73" spans="1:2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row>
    <row r="74" spans="1:2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row>
    <row r="75" spans="1:2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row>
    <row r="76" spans="1:2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row>
    <row r="77" spans="1:2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row>
    <row r="78" spans="1:2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row>
    <row customHeight="1" ht="25" r="79" spans="1:2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row>
    <row r="80" spans="1:2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row>
    <row r="81" spans="1:2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row customHeight="1" ht="30" r="97" spans="1:28">
      <c r="A97" s="25" t="s">
        <v>571</v>
      </c>
    </row>
  </sheetData>
  <mergeCells count="28">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 ref="A97:AB97"/>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AB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956</v>
      </c>
    </row>
    <row customHeight="1" ht="30" r="4" spans="1:28">
      <c r="A4" s="6" t="n"/>
      <c r="B4" s="7" t="s">
        <v>462</v>
      </c>
      <c r="C4" s="7" t="s">
        <v>463</v>
      </c>
      <c r="D4" s="8" t="s">
        <v>462</v>
      </c>
      <c r="E4" s="9" t="s">
        <v>623</v>
      </c>
      <c r="F4" s="10" t="n"/>
      <c r="G4" s="9" t="s">
        <v>950</v>
      </c>
      <c r="H4" s="10" t="n"/>
      <c r="I4" s="9" t="s">
        <v>951</v>
      </c>
      <c r="J4" s="10" t="n"/>
      <c r="K4" s="9" t="s">
        <v>952</v>
      </c>
      <c r="L4" s="10" t="n"/>
      <c r="M4" s="9" t="s">
        <v>953</v>
      </c>
      <c r="N4" s="10" t="n"/>
      <c r="O4" s="9" t="s">
        <v>954</v>
      </c>
      <c r="P4" s="10" t="n"/>
      <c r="Q4" s="9" t="s">
        <v>955</v>
      </c>
      <c r="R4" s="10" t="n"/>
      <c r="S4" s="9" t="s">
        <v>585</v>
      </c>
      <c r="T4" s="10" t="n"/>
      <c r="U4" s="9" t="s">
        <v>586</v>
      </c>
      <c r="V4" s="10" t="n"/>
      <c r="W4" s="9" t="s">
        <v>472</v>
      </c>
      <c r="X4" s="10" t="n"/>
      <c r="Y4" s="9" t="s">
        <v>473</v>
      </c>
      <c r="Z4" s="10" t="n"/>
      <c r="AA4" s="9" t="s">
        <v>587</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(345.0/B7*100)</f>
        <v/>
      </c>
      <c r="D7" s="19" t="n">
        <v>14185</v>
      </c>
      <c r="E7" s="18" t="n">
        <v>425.47001329</v>
      </c>
      <c r="F7" s="20" t="n">
        <v>17.52356716</v>
      </c>
      <c r="G7" s="18" t="n">
        <v>455.05289812</v>
      </c>
      <c r="H7" s="20" t="n">
        <v>5.68600245</v>
      </c>
      <c r="I7" s="18" t="n">
        <v>479.72818647</v>
      </c>
      <c r="J7" s="20" t="n">
        <v>4.09072435</v>
      </c>
      <c r="K7" s="18" t="n">
        <v>478.89855412</v>
      </c>
      <c r="L7" s="20" t="n">
        <v>7.25937145</v>
      </c>
      <c r="M7" s="18" t="n">
        <v>493.04247149</v>
      </c>
      <c r="N7" s="20" t="n">
        <v>2.27408735</v>
      </c>
      <c r="O7" s="18" t="n">
        <v>509.66625988</v>
      </c>
      <c r="P7" s="20" t="n">
        <v>3.89473848</v>
      </c>
      <c r="Q7" s="18" t="n">
        <v>547.99503377</v>
      </c>
      <c r="R7" s="20" t="n">
        <v>2.51540609</v>
      </c>
      <c r="S7" s="18" t="s">
        <v>481</v>
      </c>
      <c r="T7" s="20" t="s">
        <v>481</v>
      </c>
      <c r="U7" s="18" t="s">
        <v>481</v>
      </c>
      <c r="V7" s="20" t="s">
        <v>481</v>
      </c>
      <c r="W7" s="18" t="s">
        <v>481</v>
      </c>
      <c r="X7" s="20" t="s">
        <v>481</v>
      </c>
      <c r="Y7" s="18" t="s">
        <v>481</v>
      </c>
      <c r="Z7" s="20" t="s">
        <v>481</v>
      </c>
      <c r="AA7" s="18" t="n">
        <v>431.17782684</v>
      </c>
      <c r="AB7" s="20" t="n">
        <v>5.21810654</v>
      </c>
    </row>
    <row r="8" spans="1:2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row>
    <row r="9" spans="1:28">
      <c r="A9" s="15" t="s">
        <v>484</v>
      </c>
      <c r="B9" s="17" t="n">
        <v>5675</v>
      </c>
      <c r="C9" s="18">
        <f>(49.0/B9*100)</f>
        <v/>
      </c>
      <c r="D9" s="19" t="n">
        <v>5626</v>
      </c>
      <c r="E9" s="18" t="n">
        <v>449.70588199</v>
      </c>
      <c r="F9" s="20" t="n">
        <v>10.93467321</v>
      </c>
      <c r="G9" s="18" t="n">
        <v>440.88781775</v>
      </c>
      <c r="H9" s="20" t="n">
        <v>14.85434036</v>
      </c>
      <c r="I9" s="18" t="n">
        <v>525.17594218</v>
      </c>
      <c r="J9" s="20" t="n">
        <v>8.98307325</v>
      </c>
      <c r="K9" s="18" t="n">
        <v>524.04949956</v>
      </c>
      <c r="L9" s="20" t="n">
        <v>6.65921984</v>
      </c>
      <c r="M9" s="18" t="n">
        <v>529.10046219</v>
      </c>
      <c r="N9" s="20" t="n">
        <v>3.57629116</v>
      </c>
      <c r="O9" s="18" t="n">
        <v>560.7183697299999</v>
      </c>
      <c r="P9" s="20" t="n">
        <v>4.97408425</v>
      </c>
      <c r="Q9" s="18" t="n">
        <v>577.17378253</v>
      </c>
      <c r="R9" s="20" t="n">
        <v>4.30539034</v>
      </c>
      <c r="S9" s="18" t="s">
        <v>481</v>
      </c>
      <c r="T9" s="20" t="s">
        <v>481</v>
      </c>
      <c r="U9" s="18" t="s">
        <v>481</v>
      </c>
      <c r="V9" s="20" t="s">
        <v>481</v>
      </c>
      <c r="W9" s="18" t="s">
        <v>481</v>
      </c>
      <c r="X9" s="20" t="s">
        <v>481</v>
      </c>
      <c r="Y9" s="18" t="s">
        <v>481</v>
      </c>
      <c r="Z9" s="20" t="s">
        <v>481</v>
      </c>
      <c r="AA9" s="18" t="n">
        <v>458.41689476</v>
      </c>
      <c r="AB9" s="20" t="n">
        <v>7.86150063</v>
      </c>
    </row>
    <row r="10" spans="1:28">
      <c r="A10" s="15" t="s">
        <v>485</v>
      </c>
      <c r="B10" s="17" t="n">
        <v>13082</v>
      </c>
      <c r="C10" s="18">
        <f>(314.0/B10*100)</f>
        <v/>
      </c>
      <c r="D10" s="19" t="n">
        <v>12768</v>
      </c>
      <c r="E10" s="18" t="n">
        <v>499.78739789</v>
      </c>
      <c r="F10" s="20" t="n">
        <v>22.49931344</v>
      </c>
      <c r="G10" s="18" t="n">
        <v>500.94100141</v>
      </c>
      <c r="H10" s="20" t="n">
        <v>22.71204308</v>
      </c>
      <c r="I10" s="18" t="n">
        <v>492.05841214</v>
      </c>
      <c r="J10" s="20" t="n">
        <v>8.50063143</v>
      </c>
      <c r="K10" s="18" t="s">
        <v>481</v>
      </c>
      <c r="L10" s="20" t="s">
        <v>481</v>
      </c>
      <c r="M10" s="18" t="n">
        <v>524.52806822</v>
      </c>
      <c r="N10" s="20" t="n">
        <v>5.6620238</v>
      </c>
      <c r="O10" s="18" t="n">
        <v>528.83133702</v>
      </c>
      <c r="P10" s="20" t="n">
        <v>5.30193451</v>
      </c>
      <c r="Q10" s="18" t="n">
        <v>552.87216956</v>
      </c>
      <c r="R10" s="20" t="n">
        <v>5.88437847</v>
      </c>
      <c r="S10" s="18" t="s">
        <v>481</v>
      </c>
      <c r="T10" s="20" t="s">
        <v>481</v>
      </c>
      <c r="U10" s="18" t="s">
        <v>481</v>
      </c>
      <c r="V10" s="20" t="s">
        <v>481</v>
      </c>
      <c r="W10" s="18" t="s">
        <v>481</v>
      </c>
      <c r="X10" s="20" t="s">
        <v>481</v>
      </c>
      <c r="Y10" s="18" t="s">
        <v>481</v>
      </c>
      <c r="Z10" s="20" t="s">
        <v>481</v>
      </c>
      <c r="AA10" s="18" t="n">
        <v>478.31468179</v>
      </c>
      <c r="AB10" s="20" t="n">
        <v>11.29314979</v>
      </c>
    </row>
    <row r="11" spans="1:28">
      <c r="A11" s="15" t="s">
        <v>486</v>
      </c>
      <c r="B11" s="17" t="n">
        <v>7053</v>
      </c>
      <c r="C11" s="18">
        <f>(45.0/B11*100)</f>
        <v/>
      </c>
      <c r="D11" s="19" t="n">
        <v>7008</v>
      </c>
      <c r="E11" s="18" t="n">
        <v>369.36331745</v>
      </c>
      <c r="F11" s="20" t="n">
        <v>13.22457535</v>
      </c>
      <c r="G11" s="18" t="n">
        <v>371.12192495</v>
      </c>
      <c r="H11" s="20" t="n">
        <v>10.63918115</v>
      </c>
      <c r="I11" s="18" t="n">
        <v>400.55362496</v>
      </c>
      <c r="J11" s="20" t="n">
        <v>5.64082574</v>
      </c>
      <c r="K11" s="18" t="n">
        <v>434.47767492</v>
      </c>
      <c r="L11" s="20" t="n">
        <v>6.97439525</v>
      </c>
      <c r="M11" s="18" t="n">
        <v>444.0792937</v>
      </c>
      <c r="N11" s="20" t="n">
        <v>5.1211371</v>
      </c>
      <c r="O11" s="18" t="n">
        <v>449.49180777</v>
      </c>
      <c r="P11" s="20" t="n">
        <v>6.99916104</v>
      </c>
      <c r="Q11" s="18" t="n">
        <v>468.12009251</v>
      </c>
      <c r="R11" s="20" t="n">
        <v>4.72259431</v>
      </c>
      <c r="S11" s="18" t="s">
        <v>481</v>
      </c>
      <c r="T11" s="20" t="s">
        <v>481</v>
      </c>
      <c r="U11" s="18" t="s">
        <v>481</v>
      </c>
      <c r="V11" s="20" t="s">
        <v>481</v>
      </c>
      <c r="W11" s="18" t="s">
        <v>481</v>
      </c>
      <c r="X11" s="20" t="s">
        <v>481</v>
      </c>
      <c r="Y11" s="18" t="s">
        <v>481</v>
      </c>
      <c r="Z11" s="20" t="s">
        <v>481</v>
      </c>
      <c r="AA11" s="18" t="n">
        <v>398.70764096</v>
      </c>
      <c r="AB11" s="20" t="n">
        <v>7.18435857</v>
      </c>
    </row>
    <row r="12" spans="1:2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row>
    <row r="13" spans="1:2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row>
    <row r="14" spans="1:2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row>
    <row r="15" spans="1:2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row>
    <row r="16" spans="1:2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row>
    <row r="17" spans="1:2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row>
    <row r="18" spans="1:2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row>
    <row r="19" spans="1:2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row>
    <row r="20" spans="1:2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row>
    <row r="21" spans="1:2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row>
    <row r="22" spans="1:2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row>
    <row r="23" spans="1:28">
      <c r="A23" s="15" t="s">
        <v>498</v>
      </c>
      <c r="B23" s="17" t="n">
        <v>11583</v>
      </c>
      <c r="C23" s="18">
        <f>(210.0/B23*100)</f>
        <v/>
      </c>
      <c r="D23" s="19" t="n">
        <v>11373</v>
      </c>
      <c r="E23" s="18" t="n">
        <v>448.05106061</v>
      </c>
      <c r="F23" s="20" t="n">
        <v>28.49327379</v>
      </c>
      <c r="G23" s="18" t="n">
        <v>467.79658741</v>
      </c>
      <c r="H23" s="20" t="n">
        <v>10.94239347</v>
      </c>
      <c r="I23" s="18" t="n">
        <v>468.56808254</v>
      </c>
      <c r="J23" s="20" t="n">
        <v>4.75654238</v>
      </c>
      <c r="K23" s="18" t="n">
        <v>500.26134611</v>
      </c>
      <c r="L23" s="20" t="n">
        <v>7.6932258</v>
      </c>
      <c r="M23" s="18" t="n">
        <v>497.83974522</v>
      </c>
      <c r="N23" s="20" t="n">
        <v>3.32887344</v>
      </c>
      <c r="O23" s="18" t="n">
        <v>459.75804166</v>
      </c>
      <c r="P23" s="20" t="n">
        <v>6.91498395</v>
      </c>
      <c r="Q23" s="18" t="n">
        <v>495.02168279</v>
      </c>
      <c r="R23" s="20" t="n">
        <v>4.56388499</v>
      </c>
      <c r="S23" s="18" t="s">
        <v>481</v>
      </c>
      <c r="T23" s="20" t="s">
        <v>481</v>
      </c>
      <c r="U23" s="18" t="s">
        <v>481</v>
      </c>
      <c r="V23" s="20" t="s">
        <v>481</v>
      </c>
      <c r="W23" s="18" t="s">
        <v>481</v>
      </c>
      <c r="X23" s="20" t="s">
        <v>481</v>
      </c>
      <c r="Y23" s="18" t="s">
        <v>481</v>
      </c>
      <c r="Z23" s="20" t="s">
        <v>481</v>
      </c>
      <c r="AA23" s="18" t="n">
        <v>441.00790742</v>
      </c>
      <c r="AB23" s="20" t="n">
        <v>12.39234147</v>
      </c>
    </row>
    <row r="24" spans="1:2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row>
    <row r="25" spans="1:2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row>
    <row r="26" spans="1:2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row>
    <row r="27" spans="1:2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row>
    <row r="28" spans="1:2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row>
    <row r="29" spans="1:28">
      <c r="A29" s="15" t="s">
        <v>504</v>
      </c>
      <c r="B29" s="17" t="n">
        <v>5385</v>
      </c>
      <c r="C29" s="18">
        <f>(30.0/B29*100)</f>
        <v/>
      </c>
      <c r="D29" s="19" t="n">
        <v>5355</v>
      </c>
      <c r="E29" s="18" t="n">
        <v>426.36450976</v>
      </c>
      <c r="F29" s="20" t="n">
        <v>17.34287609</v>
      </c>
      <c r="G29" s="18" t="n">
        <v>479.48719936</v>
      </c>
      <c r="H29" s="20" t="n">
        <v>18.40614438</v>
      </c>
      <c r="I29" s="18" t="n">
        <v>478.89185051</v>
      </c>
      <c r="J29" s="20" t="n">
        <v>8.268033000000001</v>
      </c>
      <c r="K29" s="18" t="s">
        <v>481</v>
      </c>
      <c r="L29" s="20" t="s">
        <v>481</v>
      </c>
      <c r="M29" s="18" t="n">
        <v>501.59081248</v>
      </c>
      <c r="N29" s="20" t="n">
        <v>4.35363232</v>
      </c>
      <c r="O29" s="18" t="n">
        <v>519.10267618</v>
      </c>
      <c r="P29" s="20" t="n">
        <v>3.67250323</v>
      </c>
      <c r="Q29" s="18" t="n">
        <v>548.34135925</v>
      </c>
      <c r="R29" s="20" t="n">
        <v>6.15239108</v>
      </c>
      <c r="S29" s="18" t="s">
        <v>481</v>
      </c>
      <c r="T29" s="20" t="s">
        <v>481</v>
      </c>
      <c r="U29" s="18" t="s">
        <v>481</v>
      </c>
      <c r="V29" s="20" t="s">
        <v>481</v>
      </c>
      <c r="W29" s="18" t="s">
        <v>481</v>
      </c>
      <c r="X29" s="20" t="s">
        <v>481</v>
      </c>
      <c r="Y29" s="18" t="s">
        <v>481</v>
      </c>
      <c r="Z29" s="20" t="s">
        <v>481</v>
      </c>
      <c r="AA29" s="18" t="n">
        <v>423.30273791</v>
      </c>
      <c r="AB29" s="20" t="n">
        <v>14.57175772</v>
      </c>
    </row>
    <row r="30" spans="1:2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row>
    <row r="31" spans="1:2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row>
    <row r="32" spans="1:28">
      <c r="A32" s="15" t="s">
        <v>507</v>
      </c>
      <c r="B32" s="17" t="n">
        <v>4478</v>
      </c>
      <c r="C32" s="18">
        <f>(5.0/B32*100)</f>
        <v/>
      </c>
      <c r="D32" s="19" t="n">
        <v>4473</v>
      </c>
      <c r="E32" s="18" t="s">
        <v>481</v>
      </c>
      <c r="F32" s="20" t="s">
        <v>481</v>
      </c>
      <c r="G32" s="18" t="s">
        <v>481</v>
      </c>
      <c r="H32" s="20" t="s">
        <v>481</v>
      </c>
      <c r="I32" s="18" t="n">
        <v>454.72731578</v>
      </c>
      <c r="J32" s="20" t="n">
        <v>6.26037528</v>
      </c>
      <c r="K32" s="18" t="n">
        <v>466.16779438</v>
      </c>
      <c r="L32" s="20" t="n">
        <v>4.24665834</v>
      </c>
      <c r="M32" s="18" t="n">
        <v>486.19081633</v>
      </c>
      <c r="N32" s="20" t="n">
        <v>3.24468142</v>
      </c>
      <c r="O32" s="18" t="s">
        <v>481</v>
      </c>
      <c r="P32" s="20" t="s">
        <v>481</v>
      </c>
      <c r="Q32" s="18" t="n">
        <v>522.40474767</v>
      </c>
      <c r="R32" s="20" t="n">
        <v>5.36226071</v>
      </c>
      <c r="S32" s="18" t="s">
        <v>481</v>
      </c>
      <c r="T32" s="20" t="s">
        <v>481</v>
      </c>
      <c r="U32" s="18" t="s">
        <v>481</v>
      </c>
      <c r="V32" s="20" t="s">
        <v>481</v>
      </c>
      <c r="W32" s="18" t="s">
        <v>481</v>
      </c>
      <c r="X32" s="20" t="s">
        <v>481</v>
      </c>
      <c r="Y32" s="18" t="s">
        <v>481</v>
      </c>
      <c r="Z32" s="20" t="s">
        <v>481</v>
      </c>
      <c r="AA32" s="18" t="n">
        <v>443.74888047</v>
      </c>
      <c r="AB32" s="20" t="n">
        <v>14.64654351</v>
      </c>
    </row>
    <row r="33" spans="1:2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row>
    <row r="34" spans="1:28">
      <c r="A34" s="15" t="s">
        <v>509</v>
      </c>
      <c r="B34" s="17" t="n">
        <v>6350</v>
      </c>
      <c r="C34" s="18">
        <f>(65.0/B34*100)</f>
        <v/>
      </c>
      <c r="D34" s="19" t="n">
        <v>6285</v>
      </c>
      <c r="E34" s="18" t="n">
        <v>336.78000206</v>
      </c>
      <c r="F34" s="20" t="n">
        <v>46.49577051</v>
      </c>
      <c r="G34" s="18" t="n">
        <v>340.32182944</v>
      </c>
      <c r="H34" s="20" t="n">
        <v>48.48239862</v>
      </c>
      <c r="I34" s="18" t="n">
        <v>386.96338585</v>
      </c>
      <c r="J34" s="20" t="n">
        <v>22.82499171</v>
      </c>
      <c r="K34" s="18" t="n">
        <v>438.82891629</v>
      </c>
      <c r="L34" s="20" t="n">
        <v>6.67782961</v>
      </c>
      <c r="M34" s="18" t="n">
        <v>448.09137022</v>
      </c>
      <c r="N34" s="20" t="n">
        <v>4.39478233</v>
      </c>
      <c r="O34" s="18" t="n">
        <v>426.78099391</v>
      </c>
      <c r="P34" s="20" t="n">
        <v>9.27276064</v>
      </c>
      <c r="Q34" s="18" t="n">
        <v>474.73229733</v>
      </c>
      <c r="R34" s="20" t="n">
        <v>7.07697644</v>
      </c>
      <c r="S34" s="18" t="s">
        <v>481</v>
      </c>
      <c r="T34" s="20" t="s">
        <v>481</v>
      </c>
      <c r="U34" s="18" t="s">
        <v>481</v>
      </c>
      <c r="V34" s="20" t="s">
        <v>481</v>
      </c>
      <c r="W34" s="18" t="s">
        <v>481</v>
      </c>
      <c r="X34" s="20" t="s">
        <v>481</v>
      </c>
      <c r="Y34" s="18" t="s">
        <v>481</v>
      </c>
      <c r="Z34" s="20" t="s">
        <v>481</v>
      </c>
      <c r="AA34" s="18" t="n">
        <v>375.18685665</v>
      </c>
      <c r="AB34" s="20" t="n">
        <v>19.62894027</v>
      </c>
    </row>
    <row r="35" spans="1:2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row>
    <row r="36" spans="1:28">
      <c r="A36" s="15" t="s">
        <v>511</v>
      </c>
      <c r="B36" s="17" t="n">
        <v>6736</v>
      </c>
      <c r="C36" s="18">
        <f>(26.0/B36*100)</f>
        <v/>
      </c>
      <c r="D36" s="19" t="n">
        <v>6710</v>
      </c>
      <c r="E36" s="18" t="n">
        <v>405.21930825</v>
      </c>
      <c r="F36" s="20" t="n">
        <v>8.13419607</v>
      </c>
      <c r="G36" s="18" t="n">
        <v>444.64381168</v>
      </c>
      <c r="H36" s="20" t="n">
        <v>6.23030419</v>
      </c>
      <c r="I36" s="18" t="n">
        <v>454.35464041</v>
      </c>
      <c r="J36" s="20" t="n">
        <v>4.42797982</v>
      </c>
      <c r="K36" s="18" t="n">
        <v>479.05186574</v>
      </c>
      <c r="L36" s="20" t="n">
        <v>6.16975472</v>
      </c>
      <c r="M36" s="18" t="n">
        <v>478.48653123</v>
      </c>
      <c r="N36" s="20" t="n">
        <v>5.73865677</v>
      </c>
      <c r="O36" s="18" t="n">
        <v>473.62990084</v>
      </c>
      <c r="P36" s="20" t="n">
        <v>4.97440057</v>
      </c>
      <c r="Q36" s="18" t="n">
        <v>498.38142541</v>
      </c>
      <c r="R36" s="20" t="n">
        <v>4.51213256</v>
      </c>
      <c r="S36" s="18" t="s">
        <v>481</v>
      </c>
      <c r="T36" s="20" t="s">
        <v>481</v>
      </c>
      <c r="U36" s="18" t="s">
        <v>481</v>
      </c>
      <c r="V36" s="20" t="s">
        <v>481</v>
      </c>
      <c r="W36" s="18" t="s">
        <v>481</v>
      </c>
      <c r="X36" s="20" t="s">
        <v>481</v>
      </c>
      <c r="Y36" s="18" t="s">
        <v>481</v>
      </c>
      <c r="Z36" s="20" t="s">
        <v>481</v>
      </c>
      <c r="AA36" s="18" t="n">
        <v>401.7820114</v>
      </c>
      <c r="AB36" s="20" t="n">
        <v>11.19391689</v>
      </c>
    </row>
    <row r="37" spans="1:2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row>
    <row r="38" spans="1:2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row>
    <row r="39" spans="1:2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row>
    <row r="40" spans="1:2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row>
    <row r="41" spans="1:28">
      <c r="A41" s="15" t="s">
        <v>516</v>
      </c>
      <c r="B41" s="17" t="n">
        <v>5712</v>
      </c>
      <c r="C41" s="18">
        <f>(40.0/B41*100)</f>
        <v/>
      </c>
      <c r="D41" s="19" t="n">
        <v>5672</v>
      </c>
      <c r="E41" s="18" t="n">
        <v>453.9707249</v>
      </c>
      <c r="F41" s="20" t="n">
        <v>9.38706614</v>
      </c>
      <c r="G41" s="18" t="n">
        <v>450.43866988</v>
      </c>
      <c r="H41" s="20" t="n">
        <v>10.4642501</v>
      </c>
      <c r="I41" s="18" t="n">
        <v>454.45811751</v>
      </c>
      <c r="J41" s="20" t="n">
        <v>6.01844131</v>
      </c>
      <c r="K41" s="18" t="s">
        <v>481</v>
      </c>
      <c r="L41" s="20" t="s">
        <v>481</v>
      </c>
      <c r="M41" s="18" t="n">
        <v>482.54866586</v>
      </c>
      <c r="N41" s="20" t="n">
        <v>4.21243571</v>
      </c>
      <c r="O41" s="18" t="n">
        <v>487.42174317</v>
      </c>
      <c r="P41" s="20" t="n">
        <v>6.67698963</v>
      </c>
      <c r="Q41" s="18" t="n">
        <v>521.78384089</v>
      </c>
      <c r="R41" s="20" t="n">
        <v>4.59940775</v>
      </c>
      <c r="S41" s="18" t="s">
        <v>481</v>
      </c>
      <c r="T41" s="20" t="s">
        <v>481</v>
      </c>
      <c r="U41" s="18" t="s">
        <v>481</v>
      </c>
      <c r="V41" s="20" t="s">
        <v>481</v>
      </c>
      <c r="W41" s="18" t="s">
        <v>481</v>
      </c>
      <c r="X41" s="20" t="s">
        <v>481</v>
      </c>
      <c r="Y41" s="18" t="s">
        <v>481</v>
      </c>
      <c r="Z41" s="20" t="s">
        <v>481</v>
      </c>
      <c r="AA41" s="18" t="n">
        <v>422.8704135</v>
      </c>
      <c r="AB41" s="20" t="n">
        <v>13.03485936</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row>
    <row r="45" spans="1:2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row>
    <row r="46" spans="1:28">
      <c r="A46" s="15" t="s">
        <v>521</v>
      </c>
      <c r="B46" s="17" t="n">
        <v>23141</v>
      </c>
      <c r="C46" s="18">
        <f>(1129.0/B46*100)</f>
        <v/>
      </c>
      <c r="D46" s="19" t="n">
        <v>22012</v>
      </c>
      <c r="E46" s="18" t="n">
        <v>373.45200847</v>
      </c>
      <c r="F46" s="20" t="n">
        <v>5.5095083</v>
      </c>
      <c r="G46" s="18" t="n">
        <v>383.83767916</v>
      </c>
      <c r="H46" s="20" t="n">
        <v>5.60809258</v>
      </c>
      <c r="I46" s="18" t="n">
        <v>381.66775086</v>
      </c>
      <c r="J46" s="20" t="n">
        <v>4.58570751</v>
      </c>
      <c r="K46" s="18" t="n">
        <v>379.79731354</v>
      </c>
      <c r="L46" s="20" t="n">
        <v>10.26690074</v>
      </c>
      <c r="M46" s="18" t="n">
        <v>410.59760413</v>
      </c>
      <c r="N46" s="20" t="n">
        <v>4.80615301</v>
      </c>
      <c r="O46" s="18" t="n">
        <v>404.37037084</v>
      </c>
      <c r="P46" s="20" t="n">
        <v>9.730804839999999</v>
      </c>
      <c r="Q46" s="18" t="n">
        <v>418.68390534</v>
      </c>
      <c r="R46" s="20" t="n">
        <v>7.10359834</v>
      </c>
      <c r="S46" s="18" t="s">
        <v>481</v>
      </c>
      <c r="T46" s="20" t="s">
        <v>481</v>
      </c>
      <c r="U46" s="18" t="s">
        <v>481</v>
      </c>
      <c r="V46" s="20" t="s">
        <v>481</v>
      </c>
      <c r="W46" s="18" t="s">
        <v>481</v>
      </c>
      <c r="X46" s="20" t="s">
        <v>481</v>
      </c>
      <c r="Y46" s="18" t="s">
        <v>481</v>
      </c>
      <c r="Z46" s="20" t="s">
        <v>481</v>
      </c>
      <c r="AA46" s="18" t="n">
        <v>351.43056241</v>
      </c>
      <c r="AB46" s="20" t="n">
        <v>5.01781274</v>
      </c>
    </row>
    <row r="47" spans="1:2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row>
    <row r="48" spans="1:28">
      <c r="A48" s="15" t="s">
        <v>523</v>
      </c>
      <c r="B48" s="17" t="n">
        <v>9841</v>
      </c>
      <c r="C48" s="18">
        <f>(7.0/B48*100)</f>
        <v/>
      </c>
      <c r="D48" s="19" t="n">
        <v>9834</v>
      </c>
      <c r="E48" s="18" t="n">
        <v>520.29094929</v>
      </c>
      <c r="F48" s="20" t="n">
        <v>9.742649399999999</v>
      </c>
      <c r="G48" s="18" t="n">
        <v>527.96901459</v>
      </c>
      <c r="H48" s="20" t="n">
        <v>6.83380567</v>
      </c>
      <c r="I48" s="18" t="n">
        <v>547.7708720000001</v>
      </c>
      <c r="J48" s="20" t="n">
        <v>6.43218707</v>
      </c>
      <c r="K48" s="18" t="n">
        <v>589.57955755</v>
      </c>
      <c r="L48" s="20" t="n">
        <v>9.90375573</v>
      </c>
      <c r="M48" s="18" t="n">
        <v>590.5761152699999</v>
      </c>
      <c r="N48" s="20" t="n">
        <v>6.0730959</v>
      </c>
      <c r="O48" s="18" t="n">
        <v>630.10673987</v>
      </c>
      <c r="P48" s="20" t="n">
        <v>10.41305919</v>
      </c>
      <c r="Q48" s="18" t="n">
        <v>612.5234991</v>
      </c>
      <c r="R48" s="20" t="n">
        <v>15.12330143</v>
      </c>
      <c r="S48" s="18" t="s">
        <v>481</v>
      </c>
      <c r="T48" s="20" t="s">
        <v>481</v>
      </c>
      <c r="U48" s="18" t="s">
        <v>481</v>
      </c>
      <c r="V48" s="20" t="s">
        <v>481</v>
      </c>
      <c r="W48" s="18" t="s">
        <v>481</v>
      </c>
      <c r="X48" s="20" t="s">
        <v>481</v>
      </c>
      <c r="Y48" s="18" t="s">
        <v>481</v>
      </c>
      <c r="Z48" s="20" t="s">
        <v>481</v>
      </c>
      <c r="AA48" s="18" t="n">
        <v>532.26243684</v>
      </c>
      <c r="AB48" s="20" t="n">
        <v>40.64607558</v>
      </c>
    </row>
    <row r="49" spans="1:2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row>
    <row r="50" spans="1:2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row>
    <row r="51" spans="1:2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row>
    <row r="52" spans="1:2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row>
    <row r="53" spans="1:2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row>
    <row r="54" spans="1:2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row>
    <row r="55" spans="1:2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row>
    <row r="56" spans="1:2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row>
    <row r="57" spans="1:2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row>
    <row r="58" spans="1:2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row>
    <row r="59" spans="1:2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row>
    <row r="60" spans="1:2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row>
    <row r="61" spans="1:28">
      <c r="A61" s="15" t="s">
        <v>536</v>
      </c>
      <c r="B61" s="17" t="n">
        <v>6525</v>
      </c>
      <c r="C61" s="18">
        <f>(135.0/B61*100)</f>
        <v/>
      </c>
      <c r="D61" s="19" t="n">
        <v>6390</v>
      </c>
      <c r="E61" s="18" t="n">
        <v>378.7894358</v>
      </c>
      <c r="F61" s="20" t="n">
        <v>21.13275391</v>
      </c>
      <c r="G61" s="18" t="n">
        <v>386.27104293</v>
      </c>
      <c r="H61" s="20" t="n">
        <v>23.12829409</v>
      </c>
      <c r="I61" s="18" t="n">
        <v>417.16206114</v>
      </c>
      <c r="J61" s="20" t="n">
        <v>11.57040591</v>
      </c>
      <c r="K61" s="18" t="n">
        <v>422.39396444</v>
      </c>
      <c r="L61" s="20" t="n">
        <v>9.097663669999999</v>
      </c>
      <c r="M61" s="18" t="n">
        <v>445.70082315</v>
      </c>
      <c r="N61" s="20" t="n">
        <v>3.05160621</v>
      </c>
      <c r="O61" s="18" t="n">
        <v>459.21980728</v>
      </c>
      <c r="P61" s="20" t="n">
        <v>4.55087903</v>
      </c>
      <c r="Q61" s="18" t="n">
        <v>463.54311711</v>
      </c>
      <c r="R61" s="20" t="n">
        <v>5.54588214</v>
      </c>
      <c r="S61" s="18" t="s">
        <v>481</v>
      </c>
      <c r="T61" s="20" t="s">
        <v>481</v>
      </c>
      <c r="U61" s="18" t="s">
        <v>481</v>
      </c>
      <c r="V61" s="20" t="s">
        <v>481</v>
      </c>
      <c r="W61" s="18" t="s">
        <v>481</v>
      </c>
      <c r="X61" s="20" t="s">
        <v>481</v>
      </c>
      <c r="Y61" s="18" t="s">
        <v>481</v>
      </c>
      <c r="Z61" s="20" t="s">
        <v>481</v>
      </c>
      <c r="AA61" s="18" t="n">
        <v>409.68939788</v>
      </c>
      <c r="AB61" s="20" t="n">
        <v>6.90159332</v>
      </c>
    </row>
    <row r="62" spans="1:2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row>
    <row r="63" spans="1:2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row>
    <row r="64" spans="1:2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row>
    <row r="65" spans="1:2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row>
    <row r="66" spans="1:2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row>
    <row r="67" spans="1:28">
      <c r="A67" s="15" t="s">
        <v>542</v>
      </c>
      <c r="B67" s="17" t="n">
        <v>6971</v>
      </c>
      <c r="C67" s="18">
        <f>(21.0/B67*100)</f>
        <v/>
      </c>
      <c r="D67" s="19" t="n">
        <v>6950</v>
      </c>
      <c r="E67" s="18" t="n">
        <v>323.56083635</v>
      </c>
      <c r="F67" s="20" t="n">
        <v>12.13880097</v>
      </c>
      <c r="G67" s="18" t="n">
        <v>352.39370077</v>
      </c>
      <c r="H67" s="20" t="n">
        <v>7.28420641</v>
      </c>
      <c r="I67" s="18" t="n">
        <v>351.24826961</v>
      </c>
      <c r="J67" s="20" t="n">
        <v>5.23336949</v>
      </c>
      <c r="K67" s="18" t="n">
        <v>374.25353477</v>
      </c>
      <c r="L67" s="20" t="n">
        <v>6.99005871</v>
      </c>
      <c r="M67" s="18" t="n">
        <v>411.74936124</v>
      </c>
      <c r="N67" s="20" t="n">
        <v>4.56978295</v>
      </c>
      <c r="O67" s="18" t="n">
        <v>438.93545204</v>
      </c>
      <c r="P67" s="20" t="n">
        <v>5.42666383</v>
      </c>
      <c r="Q67" s="18" t="n">
        <v>423.87657297</v>
      </c>
      <c r="R67" s="20" t="n">
        <v>5.55900463</v>
      </c>
      <c r="S67" s="18" t="s">
        <v>481</v>
      </c>
      <c r="T67" s="20" t="s">
        <v>481</v>
      </c>
      <c r="U67" s="18" t="s">
        <v>481</v>
      </c>
      <c r="V67" s="20" t="s">
        <v>481</v>
      </c>
      <c r="W67" s="18" t="s">
        <v>481</v>
      </c>
      <c r="X67" s="20" t="s">
        <v>481</v>
      </c>
      <c r="Y67" s="18" t="s">
        <v>481</v>
      </c>
      <c r="Z67" s="20" t="s">
        <v>481</v>
      </c>
      <c r="AA67" s="18" t="n">
        <v>352.02875842</v>
      </c>
      <c r="AB67" s="20" t="n">
        <v>17.0609027</v>
      </c>
    </row>
    <row r="68" spans="1:2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row>
    <row r="69" spans="1:2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row>
    <row r="70" spans="1:28">
      <c r="A70" s="15" t="s">
        <v>545</v>
      </c>
      <c r="B70" s="17" t="n">
        <v>6036</v>
      </c>
      <c r="C70" s="18">
        <f>(223.0/B70*100)</f>
        <v/>
      </c>
      <c r="D70" s="19" t="n">
        <v>5813</v>
      </c>
      <c r="E70" s="18" t="n">
        <v>425.18414359</v>
      </c>
      <c r="F70" s="20" t="n">
        <v>32.49801917</v>
      </c>
      <c r="G70" s="18" t="n">
        <v>517.82153241</v>
      </c>
      <c r="H70" s="20" t="n">
        <v>46.3008686</v>
      </c>
      <c r="I70" s="18" t="n">
        <v>474.52861176</v>
      </c>
      <c r="J70" s="20" t="n">
        <v>10.82167915</v>
      </c>
      <c r="K70" s="18" t="n">
        <v>504.68414961</v>
      </c>
      <c r="L70" s="20" t="n">
        <v>16.41964163</v>
      </c>
      <c r="M70" s="18" t="n">
        <v>493.75836183</v>
      </c>
      <c r="N70" s="20" t="n">
        <v>6.32749703</v>
      </c>
      <c r="O70" s="18" t="n">
        <v>508.36695619</v>
      </c>
      <c r="P70" s="20" t="n">
        <v>3.56136325</v>
      </c>
      <c r="Q70" s="18" t="n">
        <v>530.31216954</v>
      </c>
      <c r="R70" s="20" t="n">
        <v>4.08929213</v>
      </c>
      <c r="S70" s="18" t="s">
        <v>481</v>
      </c>
      <c r="T70" s="20" t="s">
        <v>481</v>
      </c>
      <c r="U70" s="18" t="s">
        <v>481</v>
      </c>
      <c r="V70" s="20" t="s">
        <v>481</v>
      </c>
      <c r="W70" s="18" t="s">
        <v>481</v>
      </c>
      <c r="X70" s="20" t="s">
        <v>481</v>
      </c>
      <c r="Y70" s="18" t="s">
        <v>481</v>
      </c>
      <c r="Z70" s="20" t="s">
        <v>481</v>
      </c>
      <c r="AA70" s="18" t="n">
        <v>488.26092407</v>
      </c>
      <c r="AB70" s="20" t="n">
        <v>9.894703760000001</v>
      </c>
    </row>
    <row r="71" spans="1:2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row>
    <row r="72" spans="1:2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row>
    <row r="73" spans="1:2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row>
    <row r="74" spans="1:2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row>
    <row r="75" spans="1:2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row>
    <row r="76" spans="1:2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row>
    <row r="77" spans="1:2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row>
    <row r="78" spans="1:2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row>
    <row customHeight="1" ht="25" r="79" spans="1:2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row>
    <row r="80" spans="1:2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row>
    <row r="81" spans="1:2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row customHeight="1" ht="30" r="97" spans="1:28">
      <c r="A97" s="25" t="s">
        <v>571</v>
      </c>
    </row>
  </sheetData>
  <mergeCells count="28">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 ref="A97:AB97"/>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957</v>
      </c>
    </row>
    <row customHeight="1" ht="30" r="4" spans="1:28">
      <c r="A4" s="6" t="n"/>
      <c r="B4" s="7" t="s">
        <v>462</v>
      </c>
      <c r="C4" s="7" t="s">
        <v>463</v>
      </c>
      <c r="D4" s="8" t="s">
        <v>462</v>
      </c>
      <c r="E4" s="9" t="s">
        <v>623</v>
      </c>
      <c r="F4" s="10" t="n"/>
      <c r="G4" s="9" t="s">
        <v>950</v>
      </c>
      <c r="H4" s="10" t="n"/>
      <c r="I4" s="9" t="s">
        <v>951</v>
      </c>
      <c r="J4" s="10" t="n"/>
      <c r="K4" s="9" t="s">
        <v>952</v>
      </c>
      <c r="L4" s="10" t="n"/>
      <c r="M4" s="9" t="s">
        <v>953</v>
      </c>
      <c r="N4" s="10" t="n"/>
      <c r="O4" s="9" t="s">
        <v>954</v>
      </c>
      <c r="P4" s="10" t="n"/>
      <c r="Q4" s="9" t="s">
        <v>955</v>
      </c>
      <c r="R4" s="10" t="n"/>
      <c r="S4" s="9" t="s">
        <v>585</v>
      </c>
      <c r="T4" s="10" t="n"/>
      <c r="U4" s="9" t="s">
        <v>586</v>
      </c>
      <c r="V4" s="10" t="n"/>
      <c r="W4" s="9" t="s">
        <v>472</v>
      </c>
      <c r="X4" s="10" t="n"/>
      <c r="Y4" s="9" t="s">
        <v>473</v>
      </c>
      <c r="Z4" s="10" t="n"/>
      <c r="AA4" s="9" t="s">
        <v>587</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(0.0/B7*100)</f>
        <v/>
      </c>
      <c r="D7" s="19" t="n">
        <v>14530</v>
      </c>
      <c r="E7" s="18" t="n">
        <v>425.36044754</v>
      </c>
      <c r="F7" s="20" t="n">
        <v>24.99156517</v>
      </c>
      <c r="G7" s="18" t="n">
        <v>423.32718273</v>
      </c>
      <c r="H7" s="20" t="n">
        <v>10.79665909</v>
      </c>
      <c r="I7" s="18" t="n">
        <v>456.7042201</v>
      </c>
      <c r="J7" s="20" t="n">
        <v>5.20870075</v>
      </c>
      <c r="K7" s="18" t="n">
        <v>469.2104121</v>
      </c>
      <c r="L7" s="20" t="n">
        <v>12.62794255</v>
      </c>
      <c r="M7" s="18" t="n">
        <v>479.14210961</v>
      </c>
      <c r="N7" s="20" t="n">
        <v>2.33026911</v>
      </c>
      <c r="O7" s="18" t="n">
        <v>495.15009642</v>
      </c>
      <c r="P7" s="20" t="n">
        <v>3.58365829</v>
      </c>
      <c r="Q7" s="18" t="n">
        <v>537.18097753</v>
      </c>
      <c r="R7" s="20" t="n">
        <v>2.21757398</v>
      </c>
      <c r="S7" s="18" t="s">
        <v>481</v>
      </c>
      <c r="T7" s="20" t="s">
        <v>481</v>
      </c>
      <c r="U7" s="18" t="s">
        <v>481</v>
      </c>
      <c r="V7" s="20" t="s">
        <v>481</v>
      </c>
      <c r="W7" s="18" t="s">
        <v>481</v>
      </c>
      <c r="X7" s="20" t="s">
        <v>481</v>
      </c>
      <c r="Y7" s="18" t="s">
        <v>481</v>
      </c>
      <c r="Z7" s="20" t="s">
        <v>481</v>
      </c>
      <c r="AA7" s="18" t="n">
        <v>422.63673349</v>
      </c>
      <c r="AB7" s="20" t="n">
        <v>6.35106536</v>
      </c>
    </row>
    <row r="8" spans="1:2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row>
    <row r="9" spans="1:28">
      <c r="A9" s="15" t="s">
        <v>484</v>
      </c>
      <c r="B9" s="17" t="n">
        <v>5675</v>
      </c>
      <c r="C9" s="18">
        <f>(0.0/B9*100)</f>
        <v/>
      </c>
      <c r="D9" s="19" t="n">
        <v>5675</v>
      </c>
      <c r="E9" s="18" t="n">
        <v>403.03067634</v>
      </c>
      <c r="F9" s="20" t="n">
        <v>15.41842382</v>
      </c>
      <c r="G9" s="18" t="n">
        <v>383.67047731</v>
      </c>
      <c r="H9" s="20" t="n">
        <v>25.4031747</v>
      </c>
      <c r="I9" s="18" t="n">
        <v>487.42036963</v>
      </c>
      <c r="J9" s="20" t="n">
        <v>13.88844711</v>
      </c>
      <c r="K9" s="18" t="n">
        <v>489.44063633</v>
      </c>
      <c r="L9" s="20" t="n">
        <v>8.96238001</v>
      </c>
      <c r="M9" s="18" t="n">
        <v>513.61401313</v>
      </c>
      <c r="N9" s="20" t="n">
        <v>3.94399782</v>
      </c>
      <c r="O9" s="18" t="n">
        <v>549.92407328</v>
      </c>
      <c r="P9" s="20" t="n">
        <v>4.5166086</v>
      </c>
      <c r="Q9" s="18" t="n">
        <v>570.93334</v>
      </c>
      <c r="R9" s="20" t="n">
        <v>3.64213174</v>
      </c>
      <c r="S9" s="18" t="s">
        <v>481</v>
      </c>
      <c r="T9" s="20" t="s">
        <v>481</v>
      </c>
      <c r="U9" s="18" t="s">
        <v>481</v>
      </c>
      <c r="V9" s="20" t="s">
        <v>481</v>
      </c>
      <c r="W9" s="18" t="s">
        <v>481</v>
      </c>
      <c r="X9" s="20" t="s">
        <v>481</v>
      </c>
      <c r="Y9" s="18" t="s">
        <v>481</v>
      </c>
      <c r="Z9" s="20" t="s">
        <v>481</v>
      </c>
      <c r="AA9" s="18" t="n">
        <v>466.72122593</v>
      </c>
      <c r="AB9" s="20" t="n">
        <v>13.1721512</v>
      </c>
    </row>
    <row r="10" spans="1:28">
      <c r="A10" s="15" t="s">
        <v>485</v>
      </c>
      <c r="B10" s="17" t="n">
        <v>13082</v>
      </c>
      <c r="C10" s="18">
        <f>(0.0/B10*100)</f>
        <v/>
      </c>
      <c r="D10" s="19" t="n">
        <v>13082</v>
      </c>
      <c r="E10" s="18" t="n">
        <v>537.09593284</v>
      </c>
      <c r="F10" s="20" t="n">
        <v>41.86216597</v>
      </c>
      <c r="G10" s="18" t="n">
        <v>450.96586169</v>
      </c>
      <c r="H10" s="20" t="n">
        <v>51.15627282</v>
      </c>
      <c r="I10" s="18" t="n">
        <v>448.1045097</v>
      </c>
      <c r="J10" s="20" t="n">
        <v>16.87822372</v>
      </c>
      <c r="K10" s="18" t="s">
        <v>481</v>
      </c>
      <c r="L10" s="20" t="s">
        <v>481</v>
      </c>
      <c r="M10" s="18" t="n">
        <v>513.33113458</v>
      </c>
      <c r="N10" s="20" t="n">
        <v>7.57833088</v>
      </c>
      <c r="O10" s="18" t="n">
        <v>527.18078012</v>
      </c>
      <c r="P10" s="20" t="n">
        <v>5.42038944</v>
      </c>
      <c r="Q10" s="18" t="n">
        <v>547.4747081</v>
      </c>
      <c r="R10" s="20" t="n">
        <v>5.19833944</v>
      </c>
      <c r="S10" s="18" t="s">
        <v>481</v>
      </c>
      <c r="T10" s="20" t="s">
        <v>481</v>
      </c>
      <c r="U10" s="18" t="s">
        <v>481</v>
      </c>
      <c r="V10" s="20" t="s">
        <v>481</v>
      </c>
      <c r="W10" s="18" t="s">
        <v>481</v>
      </c>
      <c r="X10" s="20" t="s">
        <v>481</v>
      </c>
      <c r="Y10" s="18" t="s">
        <v>481</v>
      </c>
      <c r="Z10" s="20" t="s">
        <v>481</v>
      </c>
      <c r="AA10" s="18" t="n">
        <v>472.58712441</v>
      </c>
      <c r="AB10" s="20" t="n">
        <v>10.80249163</v>
      </c>
    </row>
    <row r="11" spans="1:28">
      <c r="A11" s="15" t="s">
        <v>486</v>
      </c>
      <c r="B11" s="17" t="n">
        <v>7053</v>
      </c>
      <c r="C11" s="18">
        <f>(0.0/B11*100)</f>
        <v/>
      </c>
      <c r="D11" s="19" t="n">
        <v>7053</v>
      </c>
      <c r="E11" s="18" t="n">
        <v>314.98879935</v>
      </c>
      <c r="F11" s="20" t="n">
        <v>19.42492186</v>
      </c>
      <c r="G11" s="18" t="n">
        <v>339.8824326</v>
      </c>
      <c r="H11" s="20" t="n">
        <v>14.3868002</v>
      </c>
      <c r="I11" s="18" t="n">
        <v>382.69692722</v>
      </c>
      <c r="J11" s="20" t="n">
        <v>6.55222103</v>
      </c>
      <c r="K11" s="18" t="n">
        <v>416.53955394</v>
      </c>
      <c r="L11" s="20" t="n">
        <v>7.68880676</v>
      </c>
      <c r="M11" s="18" t="n">
        <v>436.94617457</v>
      </c>
      <c r="N11" s="20" t="n">
        <v>4.74053892</v>
      </c>
      <c r="O11" s="18" t="n">
        <v>444.98361327</v>
      </c>
      <c r="P11" s="20" t="n">
        <v>6.90594665</v>
      </c>
      <c r="Q11" s="18" t="n">
        <v>464.14949576</v>
      </c>
      <c r="R11" s="20" t="n">
        <v>4.11258925</v>
      </c>
      <c r="S11" s="18" t="s">
        <v>481</v>
      </c>
      <c r="T11" s="20" t="s">
        <v>481</v>
      </c>
      <c r="U11" s="18" t="s">
        <v>481</v>
      </c>
      <c r="V11" s="20" t="s">
        <v>481</v>
      </c>
      <c r="W11" s="18" t="s">
        <v>481</v>
      </c>
      <c r="X11" s="20" t="s">
        <v>481</v>
      </c>
      <c r="Y11" s="18" t="s">
        <v>481</v>
      </c>
      <c r="Z11" s="20" t="s">
        <v>481</v>
      </c>
      <c r="AA11" s="18" t="n">
        <v>395.12241186</v>
      </c>
      <c r="AB11" s="20" t="n">
        <v>11.37957223</v>
      </c>
    </row>
    <row r="12" spans="1:2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row>
    <row r="13" spans="1:2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row>
    <row r="14" spans="1:2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row>
    <row r="15" spans="1:2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row>
    <row r="16" spans="1:2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row>
    <row r="17" spans="1:2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row>
    <row r="18" spans="1:2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row>
    <row r="19" spans="1:2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row>
    <row r="20" spans="1:2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row>
    <row r="21" spans="1:2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row>
    <row r="22" spans="1:2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row>
    <row r="23" spans="1:28">
      <c r="A23" s="15" t="s">
        <v>498</v>
      </c>
      <c r="B23" s="17" t="n">
        <v>11583</v>
      </c>
      <c r="C23" s="18">
        <f>(0.0/B23*100)</f>
        <v/>
      </c>
      <c r="D23" s="19" t="n">
        <v>11583</v>
      </c>
      <c r="E23" s="18" t="n">
        <v>456.64553028</v>
      </c>
      <c r="F23" s="20" t="n">
        <v>44.8318045</v>
      </c>
      <c r="G23" s="18" t="n">
        <v>446.12063252</v>
      </c>
      <c r="H23" s="20" t="n">
        <v>26.76252674</v>
      </c>
      <c r="I23" s="18" t="n">
        <v>457.62702051</v>
      </c>
      <c r="J23" s="20" t="n">
        <v>6.06301553</v>
      </c>
      <c r="K23" s="18" t="n">
        <v>492.92333811</v>
      </c>
      <c r="L23" s="20" t="n">
        <v>7.11281558</v>
      </c>
      <c r="M23" s="18" t="n">
        <v>494.45937018</v>
      </c>
      <c r="N23" s="20" t="n">
        <v>3.77339474</v>
      </c>
      <c r="O23" s="18" t="n">
        <v>463.29085159</v>
      </c>
      <c r="P23" s="20" t="n">
        <v>5.70672991</v>
      </c>
      <c r="Q23" s="18" t="n">
        <v>493.89683467</v>
      </c>
      <c r="R23" s="20" t="n">
        <v>3.67738243</v>
      </c>
      <c r="S23" s="18" t="s">
        <v>481</v>
      </c>
      <c r="T23" s="20" t="s">
        <v>481</v>
      </c>
      <c r="U23" s="18" t="s">
        <v>481</v>
      </c>
      <c r="V23" s="20" t="s">
        <v>481</v>
      </c>
      <c r="W23" s="18" t="s">
        <v>481</v>
      </c>
      <c r="X23" s="20" t="s">
        <v>481</v>
      </c>
      <c r="Y23" s="18" t="s">
        <v>481</v>
      </c>
      <c r="Z23" s="20" t="s">
        <v>481</v>
      </c>
      <c r="AA23" s="18" t="n">
        <v>409.01915432</v>
      </c>
      <c r="AB23" s="20" t="n">
        <v>11.88833563</v>
      </c>
    </row>
    <row r="24" spans="1:2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row>
    <row r="25" spans="1:2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row>
    <row r="26" spans="1:2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row>
    <row r="27" spans="1:2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row>
    <row r="28" spans="1:2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row>
    <row r="29" spans="1:28">
      <c r="A29" s="15" t="s">
        <v>504</v>
      </c>
      <c r="B29" s="17" t="n">
        <v>5385</v>
      </c>
      <c r="C29" s="18">
        <f>(0.0/B29*100)</f>
        <v/>
      </c>
      <c r="D29" s="19" t="n">
        <v>5385</v>
      </c>
      <c r="E29" s="18" t="n">
        <v>426.77304414</v>
      </c>
      <c r="F29" s="20" t="n">
        <v>24.50144199</v>
      </c>
      <c r="G29" s="18" t="n">
        <v>423.13202143</v>
      </c>
      <c r="H29" s="20" t="n">
        <v>36.0550157</v>
      </c>
      <c r="I29" s="18" t="n">
        <v>453.25851053</v>
      </c>
      <c r="J29" s="20" t="n">
        <v>12.66846091</v>
      </c>
      <c r="K29" s="18" t="s">
        <v>481</v>
      </c>
      <c r="L29" s="20" t="s">
        <v>481</v>
      </c>
      <c r="M29" s="18" t="n">
        <v>493.43437163</v>
      </c>
      <c r="N29" s="20" t="n">
        <v>5.09232161</v>
      </c>
      <c r="O29" s="18" t="n">
        <v>512.65702433</v>
      </c>
      <c r="P29" s="20" t="n">
        <v>3.31649203</v>
      </c>
      <c r="Q29" s="18" t="n">
        <v>544.3680605</v>
      </c>
      <c r="R29" s="20" t="n">
        <v>5.48847018</v>
      </c>
      <c r="S29" s="18" t="s">
        <v>481</v>
      </c>
      <c r="T29" s="20" t="s">
        <v>481</v>
      </c>
      <c r="U29" s="18" t="s">
        <v>481</v>
      </c>
      <c r="V29" s="20" t="s">
        <v>481</v>
      </c>
      <c r="W29" s="18" t="s">
        <v>481</v>
      </c>
      <c r="X29" s="20" t="s">
        <v>481</v>
      </c>
      <c r="Y29" s="18" t="s">
        <v>481</v>
      </c>
      <c r="Z29" s="20" t="s">
        <v>481</v>
      </c>
      <c r="AA29" s="18" t="n">
        <v>448.93461018</v>
      </c>
      <c r="AB29" s="20" t="n">
        <v>17.03455042</v>
      </c>
    </row>
    <row r="30" spans="1:2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row>
    <row r="31" spans="1:2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row>
    <row r="32" spans="1:28">
      <c r="A32" s="15" t="s">
        <v>507</v>
      </c>
      <c r="B32" s="17" t="n">
        <v>4478</v>
      </c>
      <c r="C32" s="18">
        <f>(0.0/B32*100)</f>
        <v/>
      </c>
      <c r="D32" s="19" t="n">
        <v>4478</v>
      </c>
      <c r="E32" s="18" t="s">
        <v>481</v>
      </c>
      <c r="F32" s="20" t="s">
        <v>481</v>
      </c>
      <c r="G32" s="18" t="s">
        <v>481</v>
      </c>
      <c r="H32" s="20" t="s">
        <v>481</v>
      </c>
      <c r="I32" s="18" t="n">
        <v>445.96218226</v>
      </c>
      <c r="J32" s="20" t="n">
        <v>8.030847440000001</v>
      </c>
      <c r="K32" s="18" t="n">
        <v>457.96569326</v>
      </c>
      <c r="L32" s="20" t="n">
        <v>5.00816169</v>
      </c>
      <c r="M32" s="18" t="n">
        <v>485.2599033</v>
      </c>
      <c r="N32" s="20" t="n">
        <v>3.05511193</v>
      </c>
      <c r="O32" s="18" t="s">
        <v>481</v>
      </c>
      <c r="P32" s="20" t="s">
        <v>481</v>
      </c>
      <c r="Q32" s="18" t="n">
        <v>522.40474767</v>
      </c>
      <c r="R32" s="20" t="n">
        <v>5.36226071</v>
      </c>
      <c r="S32" s="18" t="s">
        <v>481</v>
      </c>
      <c r="T32" s="20" t="s">
        <v>481</v>
      </c>
      <c r="U32" s="18" t="s">
        <v>481</v>
      </c>
      <c r="V32" s="20" t="s">
        <v>481</v>
      </c>
      <c r="W32" s="18" t="s">
        <v>481</v>
      </c>
      <c r="X32" s="20" t="s">
        <v>481</v>
      </c>
      <c r="Y32" s="18" t="s">
        <v>481</v>
      </c>
      <c r="Z32" s="20" t="s">
        <v>481</v>
      </c>
      <c r="AA32" s="18" t="n">
        <v>432.32088297</v>
      </c>
      <c r="AB32" s="20" t="n">
        <v>18.76534185</v>
      </c>
    </row>
    <row r="33" spans="1:2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row>
    <row r="34" spans="1:28">
      <c r="A34" s="15" t="s">
        <v>509</v>
      </c>
      <c r="B34" s="17" t="n">
        <v>6350</v>
      </c>
      <c r="C34" s="18">
        <f>(0.0/B34*100)</f>
        <v/>
      </c>
      <c r="D34" s="19" t="n">
        <v>6350</v>
      </c>
      <c r="E34" s="18" t="n">
        <v>290.54370338</v>
      </c>
      <c r="F34" s="20" t="n">
        <v>90.21889111999999</v>
      </c>
      <c r="G34" s="18" t="n">
        <v>319.62264063</v>
      </c>
      <c r="H34" s="20" t="n">
        <v>41.76283949</v>
      </c>
      <c r="I34" s="18" t="n">
        <v>381.14080387</v>
      </c>
      <c r="J34" s="20" t="n">
        <v>28.50374353</v>
      </c>
      <c r="K34" s="18" t="n">
        <v>418.0893437</v>
      </c>
      <c r="L34" s="20" t="n">
        <v>9.8828075</v>
      </c>
      <c r="M34" s="18" t="n">
        <v>444.51511883</v>
      </c>
      <c r="N34" s="20" t="n">
        <v>4.58508202</v>
      </c>
      <c r="O34" s="18" t="n">
        <v>437.91554177</v>
      </c>
      <c r="P34" s="20" t="n">
        <v>7.55522182</v>
      </c>
      <c r="Q34" s="18" t="n">
        <v>467.87753144</v>
      </c>
      <c r="R34" s="20" t="n">
        <v>6.10709367</v>
      </c>
      <c r="S34" s="18" t="s">
        <v>481</v>
      </c>
      <c r="T34" s="20" t="s">
        <v>481</v>
      </c>
      <c r="U34" s="18" t="s">
        <v>481</v>
      </c>
      <c r="V34" s="20" t="s">
        <v>481</v>
      </c>
      <c r="W34" s="18" t="s">
        <v>481</v>
      </c>
      <c r="X34" s="20" t="s">
        <v>481</v>
      </c>
      <c r="Y34" s="18" t="s">
        <v>481</v>
      </c>
      <c r="Z34" s="20" t="s">
        <v>481</v>
      </c>
      <c r="AA34" s="18" t="n">
        <v>407.77462494</v>
      </c>
      <c r="AB34" s="20" t="n">
        <v>20.50041901</v>
      </c>
    </row>
    <row r="35" spans="1:2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row>
    <row r="36" spans="1:28">
      <c r="A36" s="15" t="s">
        <v>511</v>
      </c>
      <c r="B36" s="17" t="n">
        <v>6736</v>
      </c>
      <c r="C36" s="18">
        <f>(0.0/B36*100)</f>
        <v/>
      </c>
      <c r="D36" s="19" t="n">
        <v>6736</v>
      </c>
      <c r="E36" s="18" t="n">
        <v>372.0726966</v>
      </c>
      <c r="F36" s="20" t="n">
        <v>13.85955565</v>
      </c>
      <c r="G36" s="18" t="n">
        <v>431.01319223</v>
      </c>
      <c r="H36" s="20" t="n">
        <v>7.2270069</v>
      </c>
      <c r="I36" s="18" t="n">
        <v>441.83628829</v>
      </c>
      <c r="J36" s="20" t="n">
        <v>5.45644706</v>
      </c>
      <c r="K36" s="18" t="n">
        <v>475.13220178</v>
      </c>
      <c r="L36" s="20" t="n">
        <v>7.30650616</v>
      </c>
      <c r="M36" s="18" t="n">
        <v>468.54817094</v>
      </c>
      <c r="N36" s="20" t="n">
        <v>4.87242488</v>
      </c>
      <c r="O36" s="18" t="n">
        <v>468.98404477</v>
      </c>
      <c r="P36" s="20" t="n">
        <v>4.82060889</v>
      </c>
      <c r="Q36" s="18" t="n">
        <v>491.75217894</v>
      </c>
      <c r="R36" s="20" t="n">
        <v>4.30300028</v>
      </c>
      <c r="S36" s="18" t="s">
        <v>481</v>
      </c>
      <c r="T36" s="20" t="s">
        <v>481</v>
      </c>
      <c r="U36" s="18" t="s">
        <v>481</v>
      </c>
      <c r="V36" s="20" t="s">
        <v>481</v>
      </c>
      <c r="W36" s="18" t="s">
        <v>481</v>
      </c>
      <c r="X36" s="20" t="s">
        <v>481</v>
      </c>
      <c r="Y36" s="18" t="s">
        <v>481</v>
      </c>
      <c r="Z36" s="20" t="s">
        <v>481</v>
      </c>
      <c r="AA36" s="18" t="n">
        <v>390.4628182</v>
      </c>
      <c r="AB36" s="20" t="n">
        <v>13.50949289</v>
      </c>
    </row>
    <row r="37" spans="1:2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row>
    <row r="38" spans="1:2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row>
    <row r="39" spans="1:2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row>
    <row r="40" spans="1:2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row>
    <row r="41" spans="1:28">
      <c r="A41" s="15" t="s">
        <v>516</v>
      </c>
      <c r="B41" s="17" t="n">
        <v>5712</v>
      </c>
      <c r="C41" s="18">
        <f>(0.0/B41*100)</f>
        <v/>
      </c>
      <c r="D41" s="19" t="n">
        <v>5712</v>
      </c>
      <c r="E41" s="18" t="n">
        <v>447.4415175</v>
      </c>
      <c r="F41" s="20" t="n">
        <v>12.72688326</v>
      </c>
      <c r="G41" s="18" t="n">
        <v>441.72557366</v>
      </c>
      <c r="H41" s="20" t="n">
        <v>10.82386726</v>
      </c>
      <c r="I41" s="18" t="n">
        <v>439.43219474</v>
      </c>
      <c r="J41" s="20" t="n">
        <v>9.44678843</v>
      </c>
      <c r="K41" s="18" t="s">
        <v>481</v>
      </c>
      <c r="L41" s="20" t="s">
        <v>481</v>
      </c>
      <c r="M41" s="18" t="n">
        <v>473.12025102</v>
      </c>
      <c r="N41" s="20" t="n">
        <v>4.65638776</v>
      </c>
      <c r="O41" s="18" t="n">
        <v>484.79311347</v>
      </c>
      <c r="P41" s="20" t="n">
        <v>6.8368281</v>
      </c>
      <c r="Q41" s="18" t="n">
        <v>510.89429406</v>
      </c>
      <c r="R41" s="20" t="n">
        <v>4.34315898</v>
      </c>
      <c r="S41" s="18" t="s">
        <v>481</v>
      </c>
      <c r="T41" s="20" t="s">
        <v>481</v>
      </c>
      <c r="U41" s="18" t="s">
        <v>481</v>
      </c>
      <c r="V41" s="20" t="s">
        <v>481</v>
      </c>
      <c r="W41" s="18" t="s">
        <v>481</v>
      </c>
      <c r="X41" s="20" t="s">
        <v>481</v>
      </c>
      <c r="Y41" s="18" t="s">
        <v>481</v>
      </c>
      <c r="Z41" s="20" t="s">
        <v>481</v>
      </c>
      <c r="AA41" s="18" t="n">
        <v>415.14337404</v>
      </c>
      <c r="AB41" s="20" t="n">
        <v>18.78171813</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row>
    <row r="45" spans="1:2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row>
    <row r="46" spans="1:28">
      <c r="A46" s="15" t="s">
        <v>521</v>
      </c>
      <c r="B46" s="17" t="n">
        <v>23141</v>
      </c>
      <c r="C46" s="18">
        <f>(0.0/B46*100)</f>
        <v/>
      </c>
      <c r="D46" s="19" t="n">
        <v>23141</v>
      </c>
      <c r="E46" s="18" t="n">
        <v>370.97663746</v>
      </c>
      <c r="F46" s="20" t="n">
        <v>7.42841529</v>
      </c>
      <c r="G46" s="18" t="n">
        <v>370.54091587</v>
      </c>
      <c r="H46" s="20" t="n">
        <v>6.82614719</v>
      </c>
      <c r="I46" s="18" t="n">
        <v>372.62804995</v>
      </c>
      <c r="J46" s="20" t="n">
        <v>5.41340222</v>
      </c>
      <c r="K46" s="18" t="n">
        <v>347.5566793</v>
      </c>
      <c r="L46" s="20" t="n">
        <v>14.94042829</v>
      </c>
      <c r="M46" s="18" t="n">
        <v>402.49925957</v>
      </c>
      <c r="N46" s="20" t="n">
        <v>4.28442892</v>
      </c>
      <c r="O46" s="18" t="n">
        <v>402.00049547</v>
      </c>
      <c r="P46" s="20" t="n">
        <v>10.67608293</v>
      </c>
      <c r="Q46" s="18" t="n">
        <v>418.82484961</v>
      </c>
      <c r="R46" s="20" t="n">
        <v>6.39058935</v>
      </c>
      <c r="S46" s="18" t="s">
        <v>481</v>
      </c>
      <c r="T46" s="20" t="s">
        <v>481</v>
      </c>
      <c r="U46" s="18" t="s">
        <v>481</v>
      </c>
      <c r="V46" s="20" t="s">
        <v>481</v>
      </c>
      <c r="W46" s="18" t="s">
        <v>481</v>
      </c>
      <c r="X46" s="20" t="s">
        <v>481</v>
      </c>
      <c r="Y46" s="18" t="s">
        <v>481</v>
      </c>
      <c r="Z46" s="20" t="s">
        <v>481</v>
      </c>
      <c r="AA46" s="18" t="n">
        <v>367.0560383</v>
      </c>
      <c r="AB46" s="20" t="n">
        <v>12.80393941</v>
      </c>
    </row>
    <row r="47" spans="1:2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row>
    <row r="48" spans="1:28">
      <c r="A48" s="15" t="s">
        <v>523</v>
      </c>
      <c r="B48" s="17" t="n">
        <v>9841</v>
      </c>
      <c r="C48" s="18">
        <f>(0.0/B48*100)</f>
        <v/>
      </c>
      <c r="D48" s="19" t="n">
        <v>9841</v>
      </c>
      <c r="E48" s="18" t="n">
        <v>508.2597293</v>
      </c>
      <c r="F48" s="20" t="n">
        <v>11.41149216</v>
      </c>
      <c r="G48" s="18" t="n">
        <v>530.32752979</v>
      </c>
      <c r="H48" s="20" t="n">
        <v>9.27645628</v>
      </c>
      <c r="I48" s="18" t="n">
        <v>540.80909569</v>
      </c>
      <c r="J48" s="20" t="n">
        <v>6.22633838</v>
      </c>
      <c r="K48" s="18" t="n">
        <v>567.00318987</v>
      </c>
      <c r="L48" s="20" t="n">
        <v>10.23658415</v>
      </c>
      <c r="M48" s="18" t="n">
        <v>586.40523859</v>
      </c>
      <c r="N48" s="20" t="n">
        <v>6.06647548</v>
      </c>
      <c r="O48" s="18" t="n">
        <v>630.9473394</v>
      </c>
      <c r="P48" s="20" t="n">
        <v>9.078989529999999</v>
      </c>
      <c r="Q48" s="18" t="n">
        <v>606.14574608</v>
      </c>
      <c r="R48" s="20" t="n">
        <v>14.55314317</v>
      </c>
      <c r="S48" s="18" t="s">
        <v>481</v>
      </c>
      <c r="T48" s="20" t="s">
        <v>481</v>
      </c>
      <c r="U48" s="18" t="s">
        <v>481</v>
      </c>
      <c r="V48" s="20" t="s">
        <v>481</v>
      </c>
      <c r="W48" s="18" t="s">
        <v>481</v>
      </c>
      <c r="X48" s="20" t="s">
        <v>481</v>
      </c>
      <c r="Y48" s="18" t="s">
        <v>481</v>
      </c>
      <c r="Z48" s="20" t="s">
        <v>481</v>
      </c>
      <c r="AA48" s="18" t="n">
        <v>551.21975348</v>
      </c>
      <c r="AB48" s="20" t="n">
        <v>40.2920856</v>
      </c>
    </row>
    <row r="49" spans="1:2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row>
    <row r="50" spans="1:2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row>
    <row r="51" spans="1:2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row>
    <row r="52" spans="1:2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row>
    <row r="53" spans="1:2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row>
    <row r="54" spans="1:2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row>
    <row r="55" spans="1:2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row>
    <row r="56" spans="1:2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row>
    <row r="57" spans="1:2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row>
    <row r="58" spans="1:2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row>
    <row r="59" spans="1:2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row>
    <row r="60" spans="1:2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row>
    <row r="61" spans="1:28">
      <c r="A61" s="15" t="s">
        <v>536</v>
      </c>
      <c r="B61" s="17" t="n">
        <v>6525</v>
      </c>
      <c r="C61" s="18">
        <f>(0.0/B61*100)</f>
        <v/>
      </c>
      <c r="D61" s="19" t="n">
        <v>6525</v>
      </c>
      <c r="E61" s="18" t="n">
        <v>416.99318082</v>
      </c>
      <c r="F61" s="20" t="n">
        <v>32.64202347</v>
      </c>
      <c r="G61" s="18" t="n">
        <v>336.25124371</v>
      </c>
      <c r="H61" s="20" t="n">
        <v>51.41865156</v>
      </c>
      <c r="I61" s="18" t="n">
        <v>395.65482196</v>
      </c>
      <c r="J61" s="20" t="n">
        <v>19.98283963</v>
      </c>
      <c r="K61" s="18" t="n">
        <v>400.72211316</v>
      </c>
      <c r="L61" s="20" t="n">
        <v>15.51296933</v>
      </c>
      <c r="M61" s="18" t="n">
        <v>430.3465886</v>
      </c>
      <c r="N61" s="20" t="n">
        <v>3.67698044</v>
      </c>
      <c r="O61" s="18" t="n">
        <v>451.81876841</v>
      </c>
      <c r="P61" s="20" t="n">
        <v>4.1517757</v>
      </c>
      <c r="Q61" s="18" t="n">
        <v>463.97395584</v>
      </c>
      <c r="R61" s="20" t="n">
        <v>4.24574737</v>
      </c>
      <c r="S61" s="18" t="s">
        <v>481</v>
      </c>
      <c r="T61" s="20" t="s">
        <v>481</v>
      </c>
      <c r="U61" s="18" t="s">
        <v>481</v>
      </c>
      <c r="V61" s="20" t="s">
        <v>481</v>
      </c>
      <c r="W61" s="18" t="s">
        <v>481</v>
      </c>
      <c r="X61" s="20" t="s">
        <v>481</v>
      </c>
      <c r="Y61" s="18" t="s">
        <v>481</v>
      </c>
      <c r="Z61" s="20" t="s">
        <v>481</v>
      </c>
      <c r="AA61" s="18" t="n">
        <v>405.54532454</v>
      </c>
      <c r="AB61" s="20" t="n">
        <v>8.93167908</v>
      </c>
    </row>
    <row r="62" spans="1:2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row>
    <row r="63" spans="1:2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row>
    <row r="64" spans="1:2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row>
    <row r="65" spans="1:2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row>
    <row r="66" spans="1:2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row>
    <row r="67" spans="1:28">
      <c r="A67" s="15" t="s">
        <v>542</v>
      </c>
      <c r="B67" s="17" t="n">
        <v>6971</v>
      </c>
      <c r="C67" s="18">
        <f>(0.0/B67*100)</f>
        <v/>
      </c>
      <c r="D67" s="19" t="n">
        <v>6971</v>
      </c>
      <c r="E67" s="18" t="n">
        <v>318.2697055</v>
      </c>
      <c r="F67" s="20" t="n">
        <v>15.00124398</v>
      </c>
      <c r="G67" s="18" t="n">
        <v>351.77847573</v>
      </c>
      <c r="H67" s="20" t="n">
        <v>8.309233730000001</v>
      </c>
      <c r="I67" s="18" t="n">
        <v>341.5318672</v>
      </c>
      <c r="J67" s="20" t="n">
        <v>5.55163331</v>
      </c>
      <c r="K67" s="18" t="n">
        <v>365.61474224</v>
      </c>
      <c r="L67" s="20" t="n">
        <v>7.57393068</v>
      </c>
      <c r="M67" s="18" t="n">
        <v>405.10086468</v>
      </c>
      <c r="N67" s="20" t="n">
        <v>4.54623215</v>
      </c>
      <c r="O67" s="18" t="n">
        <v>437.07530247</v>
      </c>
      <c r="P67" s="20" t="n">
        <v>5.62129498</v>
      </c>
      <c r="Q67" s="18" t="n">
        <v>424.01163663</v>
      </c>
      <c r="R67" s="20" t="n">
        <v>5.20628978</v>
      </c>
      <c r="S67" s="18" t="s">
        <v>481</v>
      </c>
      <c r="T67" s="20" t="s">
        <v>481</v>
      </c>
      <c r="U67" s="18" t="s">
        <v>481</v>
      </c>
      <c r="V67" s="20" t="s">
        <v>481</v>
      </c>
      <c r="W67" s="18" t="s">
        <v>481</v>
      </c>
      <c r="X67" s="20" t="s">
        <v>481</v>
      </c>
      <c r="Y67" s="18" t="s">
        <v>481</v>
      </c>
      <c r="Z67" s="20" t="s">
        <v>481</v>
      </c>
      <c r="AA67" s="18" t="n">
        <v>359.3578307</v>
      </c>
      <c r="AB67" s="20" t="n">
        <v>33.42729127</v>
      </c>
    </row>
    <row r="68" spans="1:2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row>
    <row r="69" spans="1:2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row>
    <row r="70" spans="1:28">
      <c r="A70" s="15" t="s">
        <v>545</v>
      </c>
      <c r="B70" s="17" t="n">
        <v>6036</v>
      </c>
      <c r="C70" s="18">
        <f>(0.0/B70*100)</f>
        <v/>
      </c>
      <c r="D70" s="19" t="n">
        <v>6036</v>
      </c>
      <c r="E70" s="18" t="n">
        <v>465.3473</v>
      </c>
      <c r="F70" s="20" t="n">
        <v>44.41412664</v>
      </c>
      <c r="G70" s="18" t="s">
        <v>481</v>
      </c>
      <c r="H70" s="20" t="s">
        <v>481</v>
      </c>
      <c r="I70" s="18" t="n">
        <v>447.11673349</v>
      </c>
      <c r="J70" s="20" t="n">
        <v>20.22026912</v>
      </c>
      <c r="K70" s="18" t="n">
        <v>511.58903808</v>
      </c>
      <c r="L70" s="20" t="n">
        <v>27.38840228</v>
      </c>
      <c r="M70" s="18" t="n">
        <v>478.96993173</v>
      </c>
      <c r="N70" s="20" t="n">
        <v>9.995452820000001</v>
      </c>
      <c r="O70" s="18" t="n">
        <v>504.7711633</v>
      </c>
      <c r="P70" s="20" t="n">
        <v>4.08499375</v>
      </c>
      <c r="Q70" s="18" t="n">
        <v>522.95393771</v>
      </c>
      <c r="R70" s="20" t="n">
        <v>3.62696789</v>
      </c>
      <c r="S70" s="18" t="s">
        <v>481</v>
      </c>
      <c r="T70" s="20" t="s">
        <v>481</v>
      </c>
      <c r="U70" s="18" t="s">
        <v>481</v>
      </c>
      <c r="V70" s="20" t="s">
        <v>481</v>
      </c>
      <c r="W70" s="18" t="s">
        <v>481</v>
      </c>
      <c r="X70" s="20" t="s">
        <v>481</v>
      </c>
      <c r="Y70" s="18" t="s">
        <v>481</v>
      </c>
      <c r="Z70" s="20" t="s">
        <v>481</v>
      </c>
      <c r="AA70" s="18" t="n">
        <v>470.60582256</v>
      </c>
      <c r="AB70" s="20" t="n">
        <v>11.30971927</v>
      </c>
    </row>
    <row r="71" spans="1:2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row>
    <row r="72" spans="1:2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row>
    <row r="73" spans="1:2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row>
    <row r="74" spans="1:2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row>
    <row r="75" spans="1:2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row>
    <row r="76" spans="1:2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row>
    <row r="77" spans="1:2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row>
    <row r="78" spans="1:2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row>
    <row customHeight="1" ht="25" r="79" spans="1:2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row>
    <row r="80" spans="1:2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row>
    <row r="81" spans="1:2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row customHeight="1" ht="30" r="97" spans="1:28">
      <c r="A97" s="25" t="s">
        <v>571</v>
      </c>
    </row>
  </sheetData>
  <mergeCells count="28">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 ref="A97:AB97"/>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958</v>
      </c>
    </row>
    <row customHeight="1" ht="30" r="4" spans="1:18">
      <c r="A4" s="6" t="n"/>
      <c r="B4" s="7" t="s">
        <v>462</v>
      </c>
      <c r="C4" s="7" t="s">
        <v>463</v>
      </c>
      <c r="D4" s="8" t="s">
        <v>462</v>
      </c>
      <c r="E4" s="9" t="s">
        <v>959</v>
      </c>
      <c r="F4" s="10" t="n"/>
      <c r="G4" s="9" t="s">
        <v>960</v>
      </c>
      <c r="H4" s="10" t="n"/>
      <c r="I4" s="9" t="s">
        <v>585</v>
      </c>
      <c r="J4" s="10" t="n"/>
      <c r="K4" s="9" t="s">
        <v>586</v>
      </c>
      <c r="L4" s="10" t="n"/>
      <c r="M4" s="9" t="s">
        <v>472</v>
      </c>
      <c r="N4" s="10" t="n"/>
      <c r="O4" s="9" t="s">
        <v>473</v>
      </c>
      <c r="P4" s="10" t="n"/>
      <c r="Q4" s="9" t="s">
        <v>587</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510.69254564</v>
      </c>
      <c r="F7" s="20" t="n">
        <v>1.92226214</v>
      </c>
      <c r="G7" s="18" t="n">
        <v>443.00461542</v>
      </c>
      <c r="H7" s="20" t="n">
        <v>5.03277897</v>
      </c>
      <c r="I7" s="18" t="s">
        <v>481</v>
      </c>
      <c r="J7" s="20" t="s">
        <v>481</v>
      </c>
      <c r="K7" s="18" t="s">
        <v>481</v>
      </c>
      <c r="L7" s="20" t="s">
        <v>481</v>
      </c>
      <c r="M7" s="18" t="s">
        <v>481</v>
      </c>
      <c r="N7" s="20" t="s">
        <v>481</v>
      </c>
      <c r="O7" s="18" t="s">
        <v>481</v>
      </c>
      <c r="P7" s="20" t="s">
        <v>481</v>
      </c>
      <c r="Q7" s="18" t="n">
        <v>419.4707549</v>
      </c>
      <c r="R7" s="20" t="n">
        <v>7.91188926</v>
      </c>
    </row>
    <row r="8" spans="1:18">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row>
    <row r="9" spans="1:18">
      <c r="A9" s="15" t="s">
        <v>484</v>
      </c>
      <c r="B9" s="17" t="n">
        <v>5675</v>
      </c>
      <c r="C9" s="18">
        <f>(0.0/B9*100)</f>
        <v/>
      </c>
      <c r="D9" s="19" t="n">
        <v>5675</v>
      </c>
      <c r="E9" s="18" t="n">
        <v>575.12225041</v>
      </c>
      <c r="F9" s="20" t="n">
        <v>2.85060678</v>
      </c>
      <c r="G9" s="18" t="n">
        <v>458.55109788</v>
      </c>
      <c r="H9" s="20" t="n">
        <v>5.29314731</v>
      </c>
      <c r="I9" s="18" t="s">
        <v>481</v>
      </c>
      <c r="J9" s="20" t="s">
        <v>481</v>
      </c>
      <c r="K9" s="18" t="s">
        <v>481</v>
      </c>
      <c r="L9" s="20" t="s">
        <v>481</v>
      </c>
      <c r="M9" s="18" t="s">
        <v>481</v>
      </c>
      <c r="N9" s="20" t="s">
        <v>481</v>
      </c>
      <c r="O9" s="18" t="s">
        <v>481</v>
      </c>
      <c r="P9" s="20" t="s">
        <v>481</v>
      </c>
      <c r="Q9" s="18" t="n">
        <v>411.35397996</v>
      </c>
      <c r="R9" s="20" t="n">
        <v>24.96809527</v>
      </c>
    </row>
    <row r="10" spans="1:18">
      <c r="A10" s="15" t="s">
        <v>485</v>
      </c>
      <c r="B10" s="17" t="n">
        <v>13082</v>
      </c>
      <c r="C10" s="18">
        <f>(0.0/B10*100)</f>
        <v/>
      </c>
      <c r="D10" s="19" t="n">
        <v>13082</v>
      </c>
      <c r="E10" s="18" t="n">
        <v>538.96102393</v>
      </c>
      <c r="F10" s="20" t="n">
        <v>4.427254</v>
      </c>
      <c r="G10" s="18" t="n">
        <v>437.70901066</v>
      </c>
      <c r="H10" s="20" t="n">
        <v>14.1234534</v>
      </c>
      <c r="I10" s="18" t="s">
        <v>481</v>
      </c>
      <c r="J10" s="20" t="s">
        <v>481</v>
      </c>
      <c r="K10" s="18" t="s">
        <v>481</v>
      </c>
      <c r="L10" s="20" t="s">
        <v>481</v>
      </c>
      <c r="M10" s="18" t="s">
        <v>481</v>
      </c>
      <c r="N10" s="20" t="s">
        <v>481</v>
      </c>
      <c r="O10" s="18" t="s">
        <v>481</v>
      </c>
      <c r="P10" s="20" t="s">
        <v>481</v>
      </c>
      <c r="Q10" s="18" t="n">
        <v>455.94621732</v>
      </c>
      <c r="R10" s="20" t="n">
        <v>10.55760611</v>
      </c>
    </row>
    <row r="11" spans="1:18">
      <c r="A11" s="15" t="s">
        <v>486</v>
      </c>
      <c r="B11" s="17" t="n">
        <v>7053</v>
      </c>
      <c r="C11" s="18">
        <f>(0.0/B11*100)</f>
        <v/>
      </c>
      <c r="D11" s="19" t="n">
        <v>7053</v>
      </c>
      <c r="E11" s="18" t="n">
        <v>453.55079238</v>
      </c>
      <c r="F11" s="20" t="n">
        <v>3.76694116</v>
      </c>
      <c r="G11" s="18" t="n">
        <v>370.52379373</v>
      </c>
      <c r="H11" s="20" t="n">
        <v>5.11516142</v>
      </c>
      <c r="I11" s="18" t="s">
        <v>481</v>
      </c>
      <c r="J11" s="20" t="s">
        <v>481</v>
      </c>
      <c r="K11" s="18" t="s">
        <v>481</v>
      </c>
      <c r="L11" s="20" t="s">
        <v>481</v>
      </c>
      <c r="M11" s="18" t="s">
        <v>481</v>
      </c>
      <c r="N11" s="20" t="s">
        <v>481</v>
      </c>
      <c r="O11" s="18" t="s">
        <v>481</v>
      </c>
      <c r="P11" s="20" t="s">
        <v>481</v>
      </c>
      <c r="Q11" s="18" t="n">
        <v>368.35335226</v>
      </c>
      <c r="R11" s="20" t="n">
        <v>18.30220989</v>
      </c>
    </row>
    <row r="12" spans="1:18">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row>
    <row r="13" spans="1:18">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row>
    <row r="14" spans="1:18">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row>
    <row r="15" spans="1:18">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row>
    <row r="16" spans="1:18">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row>
    <row r="17" spans="1:18">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row>
    <row r="18" spans="1:18">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row>
    <row r="19" spans="1:18">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row>
    <row r="20" spans="1:18">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row>
    <row r="21" spans="1:18">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row>
    <row r="22" spans="1:18">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row>
    <row r="23" spans="1:18">
      <c r="A23" s="15" t="s">
        <v>498</v>
      </c>
      <c r="B23" s="17" t="n">
        <v>11583</v>
      </c>
      <c r="C23" s="18">
        <f>(0.0/B23*100)</f>
        <v/>
      </c>
      <c r="D23" s="19" t="n">
        <v>11583</v>
      </c>
      <c r="E23" s="18" t="n">
        <v>495.48706761</v>
      </c>
      <c r="F23" s="20" t="n">
        <v>2.6852709</v>
      </c>
      <c r="G23" s="18" t="n">
        <v>426.75649442</v>
      </c>
      <c r="H23" s="20" t="n">
        <v>6.37830606</v>
      </c>
      <c r="I23" s="18" t="s">
        <v>481</v>
      </c>
      <c r="J23" s="20" t="s">
        <v>481</v>
      </c>
      <c r="K23" s="18" t="s">
        <v>481</v>
      </c>
      <c r="L23" s="20" t="s">
        <v>481</v>
      </c>
      <c r="M23" s="18" t="s">
        <v>481</v>
      </c>
      <c r="N23" s="20" t="s">
        <v>481</v>
      </c>
      <c r="O23" s="18" t="s">
        <v>481</v>
      </c>
      <c r="P23" s="20" t="s">
        <v>481</v>
      </c>
      <c r="Q23" s="18" t="n">
        <v>409.69647336</v>
      </c>
      <c r="R23" s="20" t="n">
        <v>13.93353703</v>
      </c>
    </row>
    <row r="24" spans="1:18">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row>
    <row r="25" spans="1:18">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row>
    <row r="26" spans="1:18">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row>
    <row r="27" spans="1:18">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row>
    <row r="28" spans="1:18">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row>
    <row r="29" spans="1:18">
      <c r="A29" s="15" t="s">
        <v>504</v>
      </c>
      <c r="B29" s="17" t="n">
        <v>5385</v>
      </c>
      <c r="C29" s="18">
        <f>(0.0/B29*100)</f>
        <v/>
      </c>
      <c r="D29" s="19" t="n">
        <v>5385</v>
      </c>
      <c r="E29" s="18" t="n">
        <v>529.5471077</v>
      </c>
      <c r="F29" s="20" t="n">
        <v>3.28381384</v>
      </c>
      <c r="G29" s="18" t="n">
        <v>459.04383964</v>
      </c>
      <c r="H29" s="20" t="n">
        <v>4.80151428</v>
      </c>
      <c r="I29" s="18" t="s">
        <v>481</v>
      </c>
      <c r="J29" s="20" t="s">
        <v>481</v>
      </c>
      <c r="K29" s="18" t="s">
        <v>481</v>
      </c>
      <c r="L29" s="20" t="s">
        <v>481</v>
      </c>
      <c r="M29" s="18" t="s">
        <v>481</v>
      </c>
      <c r="N29" s="20" t="s">
        <v>481</v>
      </c>
      <c r="O29" s="18" t="s">
        <v>481</v>
      </c>
      <c r="P29" s="20" t="s">
        <v>481</v>
      </c>
      <c r="Q29" s="18" t="n">
        <v>350.71141503</v>
      </c>
      <c r="R29" s="20" t="n">
        <v>46.90350219</v>
      </c>
    </row>
    <row r="30" spans="1:18">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row>
    <row r="31" spans="1:18">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row>
    <row r="32" spans="1:18">
      <c r="A32" s="15" t="s">
        <v>507</v>
      </c>
      <c r="B32" s="17" t="n">
        <v>4478</v>
      </c>
      <c r="C32" s="18">
        <f>(0.0/B32*100)</f>
        <v/>
      </c>
      <c r="D32" s="19" t="n">
        <v>4478</v>
      </c>
      <c r="E32" s="18" t="n">
        <v>492.37908431</v>
      </c>
      <c r="F32" s="20" t="n">
        <v>2.99103978</v>
      </c>
      <c r="G32" s="18" t="n">
        <v>365.5147302</v>
      </c>
      <c r="H32" s="20" t="n">
        <v>8.51179159</v>
      </c>
      <c r="I32" s="18" t="s">
        <v>481</v>
      </c>
      <c r="J32" s="20" t="s">
        <v>481</v>
      </c>
      <c r="K32" s="18" t="s">
        <v>481</v>
      </c>
      <c r="L32" s="20" t="s">
        <v>481</v>
      </c>
      <c r="M32" s="18" t="s">
        <v>481</v>
      </c>
      <c r="N32" s="20" t="s">
        <v>481</v>
      </c>
      <c r="O32" s="18" t="s">
        <v>481</v>
      </c>
      <c r="P32" s="20" t="s">
        <v>481</v>
      </c>
      <c r="Q32" s="18" t="n">
        <v>342.7209284</v>
      </c>
      <c r="R32" s="20" t="n">
        <v>45.91378408</v>
      </c>
    </row>
    <row r="33" spans="1:18">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row>
    <row r="34" spans="1:18">
      <c r="A34" s="15" t="s">
        <v>509</v>
      </c>
      <c r="B34" s="17" t="n">
        <v>6350</v>
      </c>
      <c r="C34" s="18">
        <f>(0.0/B34*100)</f>
        <v/>
      </c>
      <c r="D34" s="19" t="n">
        <v>6350</v>
      </c>
      <c r="E34" s="18" t="n">
        <v>455.13852045</v>
      </c>
      <c r="F34" s="20" t="n">
        <v>3.92542239</v>
      </c>
      <c r="G34" s="18" t="n">
        <v>319.3837292</v>
      </c>
      <c r="H34" s="20" t="n">
        <v>10.12830814</v>
      </c>
      <c r="I34" s="18" t="s">
        <v>481</v>
      </c>
      <c r="J34" s="20" t="s">
        <v>481</v>
      </c>
      <c r="K34" s="18" t="s">
        <v>481</v>
      </c>
      <c r="L34" s="20" t="s">
        <v>481</v>
      </c>
      <c r="M34" s="18" t="s">
        <v>481</v>
      </c>
      <c r="N34" s="20" t="s">
        <v>481</v>
      </c>
      <c r="O34" s="18" t="s">
        <v>481</v>
      </c>
      <c r="P34" s="20" t="s">
        <v>481</v>
      </c>
      <c r="Q34" s="18" t="n">
        <v>416.51876785</v>
      </c>
      <c r="R34" s="20" t="n">
        <v>51.06928295</v>
      </c>
    </row>
    <row r="35" spans="1:18">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row>
    <row r="36" spans="1:18">
      <c r="A36" s="15" t="s">
        <v>511</v>
      </c>
      <c r="B36" s="17" t="n">
        <v>6736</v>
      </c>
      <c r="C36" s="18">
        <f>(0.0/B36*100)</f>
        <v/>
      </c>
      <c r="D36" s="19" t="n">
        <v>6736</v>
      </c>
      <c r="E36" s="18" t="n">
        <v>501.3690453</v>
      </c>
      <c r="F36" s="20" t="n">
        <v>3.15036078</v>
      </c>
      <c r="G36" s="18" t="n">
        <v>398.04811676</v>
      </c>
      <c r="H36" s="20" t="n">
        <v>3.89463911</v>
      </c>
      <c r="I36" s="18" t="s">
        <v>481</v>
      </c>
      <c r="J36" s="20" t="s">
        <v>481</v>
      </c>
      <c r="K36" s="18" t="s">
        <v>481</v>
      </c>
      <c r="L36" s="20" t="s">
        <v>481</v>
      </c>
      <c r="M36" s="18" t="s">
        <v>481</v>
      </c>
      <c r="N36" s="20" t="s">
        <v>481</v>
      </c>
      <c r="O36" s="18" t="s">
        <v>481</v>
      </c>
      <c r="P36" s="20" t="s">
        <v>481</v>
      </c>
      <c r="Q36" s="18" t="n">
        <v>398.00878372</v>
      </c>
      <c r="R36" s="20" t="n">
        <v>24.38167106</v>
      </c>
    </row>
    <row r="37" spans="1:18">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row>
    <row r="38" spans="1:18">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row>
    <row r="39" spans="1:18">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row>
    <row r="40" spans="1:18">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row>
    <row r="41" spans="1:18">
      <c r="A41" s="15" t="s">
        <v>516</v>
      </c>
      <c r="B41" s="17" t="n">
        <v>5712</v>
      </c>
      <c r="C41" s="18">
        <f>(0.0/B41*100)</f>
        <v/>
      </c>
      <c r="D41" s="19" t="n">
        <v>5712</v>
      </c>
      <c r="E41" s="18" t="n">
        <v>502.52558346</v>
      </c>
      <c r="F41" s="20" t="n">
        <v>3.48444398</v>
      </c>
      <c r="G41" s="18" t="n">
        <v>393.05951932</v>
      </c>
      <c r="H41" s="20" t="n">
        <v>7.54497588</v>
      </c>
      <c r="I41" s="18" t="s">
        <v>481</v>
      </c>
      <c r="J41" s="20" t="s">
        <v>481</v>
      </c>
      <c r="K41" s="18" t="s">
        <v>481</v>
      </c>
      <c r="L41" s="20" t="s">
        <v>481</v>
      </c>
      <c r="M41" s="18" t="s">
        <v>481</v>
      </c>
      <c r="N41" s="20" t="s">
        <v>481</v>
      </c>
      <c r="O41" s="18" t="s">
        <v>481</v>
      </c>
      <c r="P41" s="20" t="s">
        <v>481</v>
      </c>
      <c r="Q41" s="18" t="n">
        <v>401.88286148</v>
      </c>
      <c r="R41" s="20" t="n">
        <v>17.68198729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row>
    <row r="45" spans="1:18">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row>
    <row r="46" spans="1:18">
      <c r="A46" s="15" t="s">
        <v>521</v>
      </c>
      <c r="B46" s="17" t="n">
        <v>23141</v>
      </c>
      <c r="C46" s="18">
        <f>(0.0/B46*100)</f>
        <v/>
      </c>
      <c r="D46" s="19" t="n">
        <v>23141</v>
      </c>
      <c r="E46" s="18" t="n">
        <v>426.09261067</v>
      </c>
      <c r="F46" s="20" t="n">
        <v>4.16998209</v>
      </c>
      <c r="G46" s="18" t="n">
        <v>343.51179396</v>
      </c>
      <c r="H46" s="20" t="n">
        <v>4.43058385</v>
      </c>
      <c r="I46" s="18" t="s">
        <v>481</v>
      </c>
      <c r="J46" s="20" t="s">
        <v>481</v>
      </c>
      <c r="K46" s="18" t="s">
        <v>481</v>
      </c>
      <c r="L46" s="20" t="s">
        <v>481</v>
      </c>
      <c r="M46" s="18" t="s">
        <v>481</v>
      </c>
      <c r="N46" s="20" t="s">
        <v>481</v>
      </c>
      <c r="O46" s="18" t="s">
        <v>481</v>
      </c>
      <c r="P46" s="20" t="s">
        <v>481</v>
      </c>
      <c r="Q46" s="18" t="n">
        <v>360.24384655</v>
      </c>
      <c r="R46" s="20" t="n">
        <v>12.4009702</v>
      </c>
    </row>
    <row r="47" spans="1:18">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row>
    <row r="48" spans="1:18">
      <c r="A48" s="15" t="s">
        <v>523</v>
      </c>
      <c r="B48" s="17" t="n">
        <v>9841</v>
      </c>
      <c r="C48" s="18">
        <f>(0.0/B48*100)</f>
        <v/>
      </c>
      <c r="D48" s="19" t="n">
        <v>9841</v>
      </c>
      <c r="E48" s="18" t="n">
        <v>582.70168367</v>
      </c>
      <c r="F48" s="20" t="n">
        <v>6.45594543</v>
      </c>
      <c r="G48" s="18" t="n">
        <v>502.45467364</v>
      </c>
      <c r="H48" s="20" t="n">
        <v>7.13940794</v>
      </c>
      <c r="I48" s="18" t="s">
        <v>481</v>
      </c>
      <c r="J48" s="20" t="s">
        <v>481</v>
      </c>
      <c r="K48" s="18" t="s">
        <v>481</v>
      </c>
      <c r="L48" s="20" t="s">
        <v>481</v>
      </c>
      <c r="M48" s="18" t="s">
        <v>481</v>
      </c>
      <c r="N48" s="20" t="s">
        <v>481</v>
      </c>
      <c r="O48" s="18" t="s">
        <v>481</v>
      </c>
      <c r="P48" s="20" t="s">
        <v>481</v>
      </c>
      <c r="Q48" s="18" t="n">
        <v>567.87041205</v>
      </c>
      <c r="R48" s="20" t="n">
        <v>24.46742098</v>
      </c>
    </row>
    <row r="49" spans="1:18">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row>
    <row r="50" spans="1:18">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row>
    <row r="51" spans="1:18">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row>
    <row r="52" spans="1:18">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row>
    <row r="53" spans="1:18">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row>
    <row r="54" spans="1:18">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row>
    <row r="55" spans="1:18">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row>
    <row r="56" spans="1:18">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row>
    <row r="57" spans="1:18">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row>
    <row r="58" spans="1:18">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row>
    <row r="60" spans="1:18">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row>
    <row r="61" spans="1:18">
      <c r="A61" s="15" t="s">
        <v>536</v>
      </c>
      <c r="B61" s="17" t="n">
        <v>6525</v>
      </c>
      <c r="C61" s="18">
        <f>(0.0/B61*100)</f>
        <v/>
      </c>
      <c r="D61" s="19" t="n">
        <v>6525</v>
      </c>
      <c r="E61" s="18" t="n">
        <v>453.16061714</v>
      </c>
      <c r="F61" s="20" t="n">
        <v>3.08741742</v>
      </c>
      <c r="G61" s="18" t="n">
        <v>324.01205154</v>
      </c>
      <c r="H61" s="20" t="n">
        <v>9.70291503</v>
      </c>
      <c r="I61" s="18" t="s">
        <v>481</v>
      </c>
      <c r="J61" s="20" t="s">
        <v>481</v>
      </c>
      <c r="K61" s="18" t="s">
        <v>481</v>
      </c>
      <c r="L61" s="20" t="s">
        <v>481</v>
      </c>
      <c r="M61" s="18" t="s">
        <v>481</v>
      </c>
      <c r="N61" s="20" t="s">
        <v>481</v>
      </c>
      <c r="O61" s="18" t="s">
        <v>481</v>
      </c>
      <c r="P61" s="20" t="s">
        <v>481</v>
      </c>
      <c r="Q61" s="18" t="n">
        <v>395.28041306</v>
      </c>
      <c r="R61" s="20" t="n">
        <v>11.36852658</v>
      </c>
    </row>
    <row r="62" spans="1:18">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row>
    <row r="63" spans="1:18">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row>
    <row r="64" spans="1:18">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row>
    <row r="66" spans="1:18">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row>
    <row r="67" spans="1:18">
      <c r="A67" s="15" t="s">
        <v>542</v>
      </c>
      <c r="B67" s="17" t="n">
        <v>6971</v>
      </c>
      <c r="C67" s="18">
        <f>(0.0/B67*100)</f>
        <v/>
      </c>
      <c r="D67" s="19" t="n">
        <v>6971</v>
      </c>
      <c r="E67" s="18" t="n">
        <v>424.97188188</v>
      </c>
      <c r="F67" s="20" t="n">
        <v>3.40067909</v>
      </c>
      <c r="G67" s="18" t="n">
        <v>340.05541911</v>
      </c>
      <c r="H67" s="20" t="n">
        <v>4.19010522</v>
      </c>
      <c r="I67" s="18" t="s">
        <v>481</v>
      </c>
      <c r="J67" s="20" t="s">
        <v>481</v>
      </c>
      <c r="K67" s="18" t="s">
        <v>481</v>
      </c>
      <c r="L67" s="20" t="s">
        <v>481</v>
      </c>
      <c r="M67" s="18" t="s">
        <v>481</v>
      </c>
      <c r="N67" s="20" t="s">
        <v>481</v>
      </c>
      <c r="O67" s="18" t="s">
        <v>481</v>
      </c>
      <c r="P67" s="20" t="s">
        <v>481</v>
      </c>
      <c r="Q67" s="18" t="n">
        <v>348.51415363</v>
      </c>
      <c r="R67" s="20" t="n">
        <v>19.11071256</v>
      </c>
    </row>
    <row r="68" spans="1:18">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row>
    <row r="69" spans="1:18">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row>
    <row r="70" spans="1:18">
      <c r="A70" s="15" t="s">
        <v>545</v>
      </c>
      <c r="B70" s="17" t="n">
        <v>6036</v>
      </c>
      <c r="C70" s="18">
        <f>(0.0/B70*100)</f>
        <v/>
      </c>
      <c r="D70" s="19" t="n">
        <v>6036</v>
      </c>
      <c r="E70" s="18" t="n">
        <v>515.0589119799999</v>
      </c>
      <c r="F70" s="20" t="n">
        <v>3.22252914</v>
      </c>
      <c r="G70" s="18" t="n">
        <v>442.75379477</v>
      </c>
      <c r="H70" s="20" t="n">
        <v>15.88139784</v>
      </c>
      <c r="I70" s="18" t="s">
        <v>481</v>
      </c>
      <c r="J70" s="20" t="s">
        <v>481</v>
      </c>
      <c r="K70" s="18" t="s">
        <v>481</v>
      </c>
      <c r="L70" s="20" t="s">
        <v>481</v>
      </c>
      <c r="M70" s="18" t="s">
        <v>481</v>
      </c>
      <c r="N70" s="20" t="s">
        <v>481</v>
      </c>
      <c r="O70" s="18" t="s">
        <v>481</v>
      </c>
      <c r="P70" s="20" t="s">
        <v>481</v>
      </c>
      <c r="Q70" s="18" t="n">
        <v>469.50174985</v>
      </c>
      <c r="R70" s="20" t="n">
        <v>11.37245349</v>
      </c>
    </row>
    <row r="71" spans="1:18">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row>
    <row r="72" spans="1:18">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row>
    <row r="73" spans="1:18">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row>
    <row r="74" spans="1:18">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row>
    <row r="75" spans="1:18">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row>
    <row r="76" spans="1:18">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row>
    <row r="77" spans="1:18">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row>
    <row r="78" spans="1:18">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row>
    <row customHeight="1" ht="25" r="79" spans="1:18">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row>
    <row r="80" spans="1:18">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row>
    <row r="81" spans="1:18">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row customHeight="1" ht="30" r="97" spans="1:18">
      <c r="A97" s="25" t="s">
        <v>571</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AF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460</v>
      </c>
    </row>
    <row r="2" spans="1:32">
      <c r="A2" s="5" t="s">
        <v>961</v>
      </c>
    </row>
    <row customHeight="1" ht="30" r="4" spans="1:32">
      <c r="A4" s="6" t="n"/>
      <c r="B4" s="7" t="s">
        <v>462</v>
      </c>
      <c r="C4" s="7" t="s">
        <v>463</v>
      </c>
      <c r="D4" s="8" t="s">
        <v>462</v>
      </c>
      <c r="E4" s="9" t="s">
        <v>962</v>
      </c>
      <c r="F4" s="10" t="n"/>
      <c r="G4" s="9" t="s">
        <v>963</v>
      </c>
      <c r="H4" s="10" t="n"/>
      <c r="I4" s="9" t="s">
        <v>964</v>
      </c>
      <c r="J4" s="10" t="n"/>
      <c r="K4" s="9" t="s">
        <v>965</v>
      </c>
      <c r="L4" s="10" t="n"/>
      <c r="M4" s="9" t="s">
        <v>966</v>
      </c>
      <c r="N4" s="10" t="n"/>
      <c r="O4" s="9" t="s">
        <v>967</v>
      </c>
      <c r="P4" s="10" t="n"/>
      <c r="Q4" s="9" t="s">
        <v>968</v>
      </c>
      <c r="R4" s="10" t="n"/>
      <c r="S4" s="9" t="s">
        <v>969</v>
      </c>
      <c r="T4" s="10" t="n"/>
      <c r="U4" s="9" t="s">
        <v>970</v>
      </c>
      <c r="V4" s="10" t="n"/>
      <c r="W4" s="9" t="s">
        <v>585</v>
      </c>
      <c r="X4" s="10" t="n"/>
      <c r="Y4" s="9" t="s">
        <v>586</v>
      </c>
      <c r="Z4" s="10" t="n"/>
      <c r="AA4" s="9" t="s">
        <v>472</v>
      </c>
      <c r="AB4" s="10" t="n"/>
      <c r="AC4" s="9" t="s">
        <v>473</v>
      </c>
      <c r="AD4" s="10" t="n"/>
      <c r="AE4" s="9" t="s">
        <v>587</v>
      </c>
      <c r="AF4" s="10" t="n"/>
    </row>
    <row r="5" spans="1:3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row>
    <row r="6" spans="1:3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480</v>
      </c>
      <c r="B7" s="17" t="n">
        <v>14530</v>
      </c>
      <c r="C7" s="18">
        <f>(0.0/B7*100)</f>
        <v/>
      </c>
      <c r="D7" s="19" t="n">
        <v>14530</v>
      </c>
      <c r="E7" s="18" t="n">
        <v>475.4976589</v>
      </c>
      <c r="F7" s="20" t="n">
        <v>5.30000295</v>
      </c>
      <c r="G7" s="18" t="n">
        <v>513.24820761</v>
      </c>
      <c r="H7" s="20" t="n">
        <v>2.63243749</v>
      </c>
      <c r="I7" s="18" t="n">
        <v>524.79516746</v>
      </c>
      <c r="J7" s="20" t="n">
        <v>2.74145111</v>
      </c>
      <c r="K7" s="18" t="n">
        <v>501.84795179</v>
      </c>
      <c r="L7" s="20" t="n">
        <v>4.1435814</v>
      </c>
      <c r="M7" s="18" t="n">
        <v>492.53349552</v>
      </c>
      <c r="N7" s="20" t="n">
        <v>7.42537483</v>
      </c>
      <c r="O7" s="18" t="n">
        <v>472.13258087</v>
      </c>
      <c r="P7" s="20" t="n">
        <v>15.05852831</v>
      </c>
      <c r="Q7" s="18" t="n">
        <v>473.835098</v>
      </c>
      <c r="R7" s="20" t="n">
        <v>28.97858481</v>
      </c>
      <c r="S7" s="18" t="n">
        <v>437.98130211</v>
      </c>
      <c r="T7" s="20" t="n">
        <v>56.7195125</v>
      </c>
      <c r="U7" s="18" t="n">
        <v>404.78892594</v>
      </c>
      <c r="V7" s="20" t="n">
        <v>41.90126489</v>
      </c>
      <c r="W7" s="18" t="s">
        <v>481</v>
      </c>
      <c r="X7" s="20" t="s">
        <v>481</v>
      </c>
      <c r="Y7" s="18" t="s">
        <v>481</v>
      </c>
      <c r="Z7" s="20" t="s">
        <v>481</v>
      </c>
      <c r="AA7" s="18" t="s">
        <v>481</v>
      </c>
      <c r="AB7" s="20" t="s">
        <v>481</v>
      </c>
      <c r="AC7" s="18" t="s">
        <v>481</v>
      </c>
      <c r="AD7" s="20" t="s">
        <v>481</v>
      </c>
      <c r="AE7" s="18" t="n">
        <v>476.01710615</v>
      </c>
      <c r="AF7" s="20" t="n">
        <v>3.17448381</v>
      </c>
    </row>
    <row r="8" spans="1:32">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c r="U8" s="21" t="s">
        <v>482</v>
      </c>
      <c r="V8" s="22" t="s">
        <v>482</v>
      </c>
      <c r="W8" s="21" t="s">
        <v>482</v>
      </c>
      <c r="X8" s="22" t="s">
        <v>482</v>
      </c>
      <c r="Y8" s="21" t="s">
        <v>482</v>
      </c>
      <c r="Z8" s="22" t="s">
        <v>482</v>
      </c>
      <c r="AA8" s="21" t="s">
        <v>482</v>
      </c>
      <c r="AB8" s="22" t="s">
        <v>482</v>
      </c>
      <c r="AC8" s="21" t="s">
        <v>482</v>
      </c>
      <c r="AD8" s="22" t="s">
        <v>482</v>
      </c>
      <c r="AE8" s="21" t="s">
        <v>482</v>
      </c>
      <c r="AF8" s="22" t="s">
        <v>482</v>
      </c>
    </row>
    <row r="9" spans="1:32">
      <c r="A9" s="15" t="s">
        <v>484</v>
      </c>
      <c r="B9" s="17" t="n">
        <v>5675</v>
      </c>
      <c r="C9" s="18">
        <f>(0.0/B9*100)</f>
        <v/>
      </c>
      <c r="D9" s="19" t="n">
        <v>5675</v>
      </c>
      <c r="E9" s="18" t="n">
        <v>481.9192387</v>
      </c>
      <c r="F9" s="20" t="n">
        <v>27.89158883</v>
      </c>
      <c r="G9" s="18" t="n">
        <v>503.15289357</v>
      </c>
      <c r="H9" s="20" t="n">
        <v>14.94361001</v>
      </c>
      <c r="I9" s="18" t="n">
        <v>538.05204201</v>
      </c>
      <c r="J9" s="20" t="n">
        <v>5.87108063</v>
      </c>
      <c r="K9" s="18" t="n">
        <v>553.88738878</v>
      </c>
      <c r="L9" s="20" t="n">
        <v>3.58900772</v>
      </c>
      <c r="M9" s="18" t="n">
        <v>546.75372771</v>
      </c>
      <c r="N9" s="20" t="n">
        <v>4.23175676</v>
      </c>
      <c r="O9" s="18" t="n">
        <v>478.37393058</v>
      </c>
      <c r="P9" s="20" t="n">
        <v>11.9582444</v>
      </c>
      <c r="Q9" s="18" t="n">
        <v>399.02539023</v>
      </c>
      <c r="R9" s="20" t="n">
        <v>21.4539804</v>
      </c>
      <c r="S9" s="18" t="n">
        <v>386.95367804</v>
      </c>
      <c r="T9" s="20" t="n">
        <v>39.8223891</v>
      </c>
      <c r="U9" s="18" t="s">
        <v>481</v>
      </c>
      <c r="V9" s="20" t="s">
        <v>481</v>
      </c>
      <c r="W9" s="18" t="s">
        <v>481</v>
      </c>
      <c r="X9" s="20" t="s">
        <v>481</v>
      </c>
      <c r="Y9" s="18" t="s">
        <v>481</v>
      </c>
      <c r="Z9" s="20" t="s">
        <v>481</v>
      </c>
      <c r="AA9" s="18" t="s">
        <v>481</v>
      </c>
      <c r="AB9" s="20" t="s">
        <v>481</v>
      </c>
      <c r="AC9" s="18" t="s">
        <v>481</v>
      </c>
      <c r="AD9" s="20" t="s">
        <v>481</v>
      </c>
      <c r="AE9" s="18" t="n">
        <v>520.5583708</v>
      </c>
      <c r="AF9" s="20" t="n">
        <v>5.66212921</v>
      </c>
    </row>
    <row r="10" spans="1:32">
      <c r="A10" s="15" t="s">
        <v>485</v>
      </c>
      <c r="B10" s="17" t="n">
        <v>13082</v>
      </c>
      <c r="C10" s="18">
        <f>(0.0/B10*100)</f>
        <v/>
      </c>
      <c r="D10" s="19" t="n">
        <v>13082</v>
      </c>
      <c r="E10" s="18" t="n">
        <v>520.0336797800001</v>
      </c>
      <c r="F10" s="20" t="n">
        <v>7.05366593</v>
      </c>
      <c r="G10" s="18" t="n">
        <v>538.38042004</v>
      </c>
      <c r="H10" s="20" t="n">
        <v>4.84829011</v>
      </c>
      <c r="I10" s="18" t="n">
        <v>549.4346316</v>
      </c>
      <c r="J10" s="20" t="n">
        <v>5.23634935</v>
      </c>
      <c r="K10" s="18" t="n">
        <v>538.23215344</v>
      </c>
      <c r="L10" s="20" t="n">
        <v>8.07354638</v>
      </c>
      <c r="M10" s="18" t="n">
        <v>535.53456022</v>
      </c>
      <c r="N10" s="20" t="n">
        <v>12.804844</v>
      </c>
      <c r="O10" s="18" t="n">
        <v>483.28785947</v>
      </c>
      <c r="P10" s="20" t="n">
        <v>21.64075708</v>
      </c>
      <c r="Q10" s="18" t="n">
        <v>454.38620434</v>
      </c>
      <c r="R10" s="20" t="n">
        <v>37.20933372</v>
      </c>
      <c r="S10" s="18" t="n">
        <v>420.10312142</v>
      </c>
      <c r="T10" s="20" t="n">
        <v>61.11651678</v>
      </c>
      <c r="U10" s="18" t="n">
        <v>449.83785558</v>
      </c>
      <c r="V10" s="20" t="n">
        <v>51.62383344</v>
      </c>
      <c r="W10" s="18" t="s">
        <v>481</v>
      </c>
      <c r="X10" s="20" t="s">
        <v>481</v>
      </c>
      <c r="Y10" s="18" t="s">
        <v>481</v>
      </c>
      <c r="Z10" s="20" t="s">
        <v>481</v>
      </c>
      <c r="AA10" s="18" t="s">
        <v>481</v>
      </c>
      <c r="AB10" s="20" t="s">
        <v>481</v>
      </c>
      <c r="AC10" s="18" t="s">
        <v>481</v>
      </c>
      <c r="AD10" s="20" t="s">
        <v>481</v>
      </c>
      <c r="AE10" s="18" t="n">
        <v>512.4884455500001</v>
      </c>
      <c r="AF10" s="20" t="n">
        <v>5.63512165</v>
      </c>
    </row>
    <row r="11" spans="1:32">
      <c r="A11" s="15" t="s">
        <v>486</v>
      </c>
      <c r="B11" s="17" t="n">
        <v>7053</v>
      </c>
      <c r="C11" s="18">
        <f>(0.0/B11*100)</f>
        <v/>
      </c>
      <c r="D11" s="19" t="n">
        <v>7053</v>
      </c>
      <c r="E11" s="18" t="n">
        <v>411.97660993</v>
      </c>
      <c r="F11" s="20" t="n">
        <v>19.99370847</v>
      </c>
      <c r="G11" s="18" t="n">
        <v>440.56327917</v>
      </c>
      <c r="H11" s="20" t="n">
        <v>3.91299314</v>
      </c>
      <c r="I11" s="18" t="n">
        <v>447.03066656</v>
      </c>
      <c r="J11" s="20" t="n">
        <v>4.64113585</v>
      </c>
      <c r="K11" s="18" t="n">
        <v>425.41545699</v>
      </c>
      <c r="L11" s="20" t="n">
        <v>8.112793180000001</v>
      </c>
      <c r="M11" s="18" t="n">
        <v>399.69775443</v>
      </c>
      <c r="N11" s="20" t="n">
        <v>18.80157819</v>
      </c>
      <c r="O11" s="18" t="n">
        <v>361.83910638</v>
      </c>
      <c r="P11" s="20" t="n">
        <v>18.94287019</v>
      </c>
      <c r="Q11" s="18" t="n">
        <v>258.66162997</v>
      </c>
      <c r="R11" s="20" t="n">
        <v>70.88851925</v>
      </c>
      <c r="S11" s="18" t="n">
        <v>452.0968</v>
      </c>
      <c r="T11" s="20" t="n">
        <v>36.31644702</v>
      </c>
      <c r="U11" s="18" t="n">
        <v>223.68767488</v>
      </c>
      <c r="V11" s="20" t="n">
        <v>57.77933712</v>
      </c>
      <c r="W11" s="18" t="s">
        <v>481</v>
      </c>
      <c r="X11" s="20" t="s">
        <v>481</v>
      </c>
      <c r="Y11" s="18" t="s">
        <v>481</v>
      </c>
      <c r="Z11" s="20" t="s">
        <v>481</v>
      </c>
      <c r="AA11" s="18" t="s">
        <v>481</v>
      </c>
      <c r="AB11" s="20" t="s">
        <v>481</v>
      </c>
      <c r="AC11" s="18" t="s">
        <v>481</v>
      </c>
      <c r="AD11" s="20" t="s">
        <v>481</v>
      </c>
      <c r="AE11" s="18" t="n">
        <v>395.32359922</v>
      </c>
      <c r="AF11" s="20" t="n">
        <v>5.40198821</v>
      </c>
    </row>
    <row r="12" spans="1:32">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c r="U12" s="21" t="s">
        <v>482</v>
      </c>
      <c r="V12" s="22" t="s">
        <v>482</v>
      </c>
      <c r="W12" s="21" t="s">
        <v>482</v>
      </c>
      <c r="X12" s="22" t="s">
        <v>482</v>
      </c>
      <c r="Y12" s="21" t="s">
        <v>482</v>
      </c>
      <c r="Z12" s="22" t="s">
        <v>482</v>
      </c>
      <c r="AA12" s="21" t="s">
        <v>482</v>
      </c>
      <c r="AB12" s="22" t="s">
        <v>482</v>
      </c>
      <c r="AC12" s="21" t="s">
        <v>482</v>
      </c>
      <c r="AD12" s="22" t="s">
        <v>482</v>
      </c>
      <c r="AE12" s="21" t="s">
        <v>482</v>
      </c>
      <c r="AF12" s="22" t="s">
        <v>482</v>
      </c>
    </row>
    <row r="13" spans="1:32">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c r="U13" s="21" t="s">
        <v>482</v>
      </c>
      <c r="V13" s="22" t="s">
        <v>482</v>
      </c>
      <c r="W13" s="21" t="s">
        <v>482</v>
      </c>
      <c r="X13" s="22" t="s">
        <v>482</v>
      </c>
      <c r="Y13" s="21" t="s">
        <v>482</v>
      </c>
      <c r="Z13" s="22" t="s">
        <v>482</v>
      </c>
      <c r="AA13" s="21" t="s">
        <v>482</v>
      </c>
      <c r="AB13" s="22" t="s">
        <v>482</v>
      </c>
      <c r="AC13" s="21" t="s">
        <v>482</v>
      </c>
      <c r="AD13" s="22" t="s">
        <v>482</v>
      </c>
      <c r="AE13" s="21" t="s">
        <v>482</v>
      </c>
      <c r="AF13" s="22" t="s">
        <v>482</v>
      </c>
    </row>
    <row r="14" spans="1:32">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c r="U14" s="21" t="s">
        <v>482</v>
      </c>
      <c r="V14" s="22" t="s">
        <v>482</v>
      </c>
      <c r="W14" s="21" t="s">
        <v>482</v>
      </c>
      <c r="X14" s="22" t="s">
        <v>482</v>
      </c>
      <c r="Y14" s="21" t="s">
        <v>482</v>
      </c>
      <c r="Z14" s="22" t="s">
        <v>482</v>
      </c>
      <c r="AA14" s="21" t="s">
        <v>482</v>
      </c>
      <c r="AB14" s="22" t="s">
        <v>482</v>
      </c>
      <c r="AC14" s="21" t="s">
        <v>482</v>
      </c>
      <c r="AD14" s="22" t="s">
        <v>482</v>
      </c>
      <c r="AE14" s="21" t="s">
        <v>482</v>
      </c>
      <c r="AF14" s="22" t="s">
        <v>482</v>
      </c>
    </row>
    <row r="15" spans="1:32">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c r="U15" s="21" t="s">
        <v>482</v>
      </c>
      <c r="V15" s="22" t="s">
        <v>482</v>
      </c>
      <c r="W15" s="21" t="s">
        <v>482</v>
      </c>
      <c r="X15" s="22" t="s">
        <v>482</v>
      </c>
      <c r="Y15" s="21" t="s">
        <v>482</v>
      </c>
      <c r="Z15" s="22" t="s">
        <v>482</v>
      </c>
      <c r="AA15" s="21" t="s">
        <v>482</v>
      </c>
      <c r="AB15" s="22" t="s">
        <v>482</v>
      </c>
      <c r="AC15" s="21" t="s">
        <v>482</v>
      </c>
      <c r="AD15" s="22" t="s">
        <v>482</v>
      </c>
      <c r="AE15" s="21" t="s">
        <v>482</v>
      </c>
      <c r="AF15" s="22" t="s">
        <v>482</v>
      </c>
    </row>
    <row r="16" spans="1:32">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c r="U16" s="21" t="s">
        <v>482</v>
      </c>
      <c r="V16" s="22" t="s">
        <v>482</v>
      </c>
      <c r="W16" s="21" t="s">
        <v>482</v>
      </c>
      <c r="X16" s="22" t="s">
        <v>482</v>
      </c>
      <c r="Y16" s="21" t="s">
        <v>482</v>
      </c>
      <c r="Z16" s="22" t="s">
        <v>482</v>
      </c>
      <c r="AA16" s="21" t="s">
        <v>482</v>
      </c>
      <c r="AB16" s="22" t="s">
        <v>482</v>
      </c>
      <c r="AC16" s="21" t="s">
        <v>482</v>
      </c>
      <c r="AD16" s="22" t="s">
        <v>482</v>
      </c>
      <c r="AE16" s="21" t="s">
        <v>482</v>
      </c>
      <c r="AF16" s="22" t="s">
        <v>482</v>
      </c>
    </row>
    <row r="17" spans="1:32">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c r="U17" s="21" t="s">
        <v>482</v>
      </c>
      <c r="V17" s="22" t="s">
        <v>482</v>
      </c>
      <c r="W17" s="21" t="s">
        <v>482</v>
      </c>
      <c r="X17" s="22" t="s">
        <v>482</v>
      </c>
      <c r="Y17" s="21" t="s">
        <v>482</v>
      </c>
      <c r="Z17" s="22" t="s">
        <v>482</v>
      </c>
      <c r="AA17" s="21" t="s">
        <v>482</v>
      </c>
      <c r="AB17" s="22" t="s">
        <v>482</v>
      </c>
      <c r="AC17" s="21" t="s">
        <v>482</v>
      </c>
      <c r="AD17" s="22" t="s">
        <v>482</v>
      </c>
      <c r="AE17" s="21" t="s">
        <v>482</v>
      </c>
      <c r="AF17" s="22" t="s">
        <v>482</v>
      </c>
    </row>
    <row r="18" spans="1:32">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c r="U18" s="21" t="s">
        <v>482</v>
      </c>
      <c r="V18" s="22" t="s">
        <v>482</v>
      </c>
      <c r="W18" s="21" t="s">
        <v>482</v>
      </c>
      <c r="X18" s="22" t="s">
        <v>482</v>
      </c>
      <c r="Y18" s="21" t="s">
        <v>482</v>
      </c>
      <c r="Z18" s="22" t="s">
        <v>482</v>
      </c>
      <c r="AA18" s="21" t="s">
        <v>482</v>
      </c>
      <c r="AB18" s="22" t="s">
        <v>482</v>
      </c>
      <c r="AC18" s="21" t="s">
        <v>482</v>
      </c>
      <c r="AD18" s="22" t="s">
        <v>482</v>
      </c>
      <c r="AE18" s="21" t="s">
        <v>482</v>
      </c>
      <c r="AF18" s="22" t="s">
        <v>482</v>
      </c>
    </row>
    <row r="19" spans="1:32">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c r="U19" s="21" t="s">
        <v>482</v>
      </c>
      <c r="V19" s="22" t="s">
        <v>482</v>
      </c>
      <c r="W19" s="21" t="s">
        <v>482</v>
      </c>
      <c r="X19" s="22" t="s">
        <v>482</v>
      </c>
      <c r="Y19" s="21" t="s">
        <v>482</v>
      </c>
      <c r="Z19" s="22" t="s">
        <v>482</v>
      </c>
      <c r="AA19" s="21" t="s">
        <v>482</v>
      </c>
      <c r="AB19" s="22" t="s">
        <v>482</v>
      </c>
      <c r="AC19" s="21" t="s">
        <v>482</v>
      </c>
      <c r="AD19" s="22" t="s">
        <v>482</v>
      </c>
      <c r="AE19" s="21" t="s">
        <v>482</v>
      </c>
      <c r="AF19" s="22" t="s">
        <v>482</v>
      </c>
    </row>
    <row r="20" spans="1:32">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c r="U20" s="21" t="s">
        <v>482</v>
      </c>
      <c r="V20" s="22" t="s">
        <v>482</v>
      </c>
      <c r="W20" s="21" t="s">
        <v>482</v>
      </c>
      <c r="X20" s="22" t="s">
        <v>482</v>
      </c>
      <c r="Y20" s="21" t="s">
        <v>482</v>
      </c>
      <c r="Z20" s="22" t="s">
        <v>482</v>
      </c>
      <c r="AA20" s="21" t="s">
        <v>482</v>
      </c>
      <c r="AB20" s="22" t="s">
        <v>482</v>
      </c>
      <c r="AC20" s="21" t="s">
        <v>482</v>
      </c>
      <c r="AD20" s="22" t="s">
        <v>482</v>
      </c>
      <c r="AE20" s="21" t="s">
        <v>482</v>
      </c>
      <c r="AF20" s="22" t="s">
        <v>482</v>
      </c>
    </row>
    <row r="21" spans="1:32">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c r="U21" s="21" t="s">
        <v>482</v>
      </c>
      <c r="V21" s="22" t="s">
        <v>482</v>
      </c>
      <c r="W21" s="21" t="s">
        <v>482</v>
      </c>
      <c r="X21" s="22" t="s">
        <v>482</v>
      </c>
      <c r="Y21" s="21" t="s">
        <v>482</v>
      </c>
      <c r="Z21" s="22" t="s">
        <v>482</v>
      </c>
      <c r="AA21" s="21" t="s">
        <v>482</v>
      </c>
      <c r="AB21" s="22" t="s">
        <v>482</v>
      </c>
      <c r="AC21" s="21" t="s">
        <v>482</v>
      </c>
      <c r="AD21" s="22" t="s">
        <v>482</v>
      </c>
      <c r="AE21" s="21" t="s">
        <v>482</v>
      </c>
      <c r="AF21" s="22" t="s">
        <v>482</v>
      </c>
    </row>
    <row r="22" spans="1:32">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c r="U22" s="21" t="s">
        <v>482</v>
      </c>
      <c r="V22" s="22" t="s">
        <v>482</v>
      </c>
      <c r="W22" s="21" t="s">
        <v>482</v>
      </c>
      <c r="X22" s="22" t="s">
        <v>482</v>
      </c>
      <c r="Y22" s="21" t="s">
        <v>482</v>
      </c>
      <c r="Z22" s="22" t="s">
        <v>482</v>
      </c>
      <c r="AA22" s="21" t="s">
        <v>482</v>
      </c>
      <c r="AB22" s="22" t="s">
        <v>482</v>
      </c>
      <c r="AC22" s="21" t="s">
        <v>482</v>
      </c>
      <c r="AD22" s="22" t="s">
        <v>482</v>
      </c>
      <c r="AE22" s="21" t="s">
        <v>482</v>
      </c>
      <c r="AF22" s="22" t="s">
        <v>482</v>
      </c>
    </row>
    <row r="23" spans="1:32">
      <c r="A23" s="15" t="s">
        <v>498</v>
      </c>
      <c r="B23" s="17" t="n">
        <v>11583</v>
      </c>
      <c r="C23" s="18">
        <f>(0.0/B23*100)</f>
        <v/>
      </c>
      <c r="D23" s="19" t="n">
        <v>11583</v>
      </c>
      <c r="E23" s="18" t="n">
        <v>415.33401377</v>
      </c>
      <c r="F23" s="20" t="n">
        <v>14.58183984</v>
      </c>
      <c r="G23" s="18" t="n">
        <v>461.40580492</v>
      </c>
      <c r="H23" s="20" t="n">
        <v>10.85214813</v>
      </c>
      <c r="I23" s="18" t="n">
        <v>485.90685191</v>
      </c>
      <c r="J23" s="20" t="n">
        <v>4.78062847</v>
      </c>
      <c r="K23" s="18" t="n">
        <v>492.01930366</v>
      </c>
      <c r="L23" s="20" t="n">
        <v>2.90079573</v>
      </c>
      <c r="M23" s="18" t="n">
        <v>478.04484911</v>
      </c>
      <c r="N23" s="20" t="n">
        <v>6.88225225</v>
      </c>
      <c r="O23" s="18" t="n">
        <v>433.74356904</v>
      </c>
      <c r="P23" s="20" t="n">
        <v>20.18205826</v>
      </c>
      <c r="Q23" s="18" t="n">
        <v>371.27447803</v>
      </c>
      <c r="R23" s="20" t="n">
        <v>29.50484937</v>
      </c>
      <c r="S23" s="18" t="n">
        <v>422.50509754</v>
      </c>
      <c r="T23" s="20" t="n">
        <v>57.51741238</v>
      </c>
      <c r="U23" s="18" t="s">
        <v>481</v>
      </c>
      <c r="V23" s="20" t="s">
        <v>481</v>
      </c>
      <c r="W23" s="18" t="s">
        <v>481</v>
      </c>
      <c r="X23" s="20" t="s">
        <v>481</v>
      </c>
      <c r="Y23" s="18" t="s">
        <v>481</v>
      </c>
      <c r="Z23" s="20" t="s">
        <v>481</v>
      </c>
      <c r="AA23" s="18" t="s">
        <v>481</v>
      </c>
      <c r="AB23" s="20" t="s">
        <v>481</v>
      </c>
      <c r="AC23" s="18" t="s">
        <v>481</v>
      </c>
      <c r="AD23" s="20" t="s">
        <v>481</v>
      </c>
      <c r="AE23" s="18" t="n">
        <v>469.1896245</v>
      </c>
      <c r="AF23" s="20" t="n">
        <v>5.6080497</v>
      </c>
    </row>
    <row r="24" spans="1:32">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c r="U24" s="21" t="s">
        <v>482</v>
      </c>
      <c r="V24" s="22" t="s">
        <v>482</v>
      </c>
      <c r="W24" s="21" t="s">
        <v>482</v>
      </c>
      <c r="X24" s="22" t="s">
        <v>482</v>
      </c>
      <c r="Y24" s="21" t="s">
        <v>482</v>
      </c>
      <c r="Z24" s="22" t="s">
        <v>482</v>
      </c>
      <c r="AA24" s="21" t="s">
        <v>482</v>
      </c>
      <c r="AB24" s="22" t="s">
        <v>482</v>
      </c>
      <c r="AC24" s="21" t="s">
        <v>482</v>
      </c>
      <c r="AD24" s="22" t="s">
        <v>482</v>
      </c>
      <c r="AE24" s="21" t="s">
        <v>482</v>
      </c>
      <c r="AF24" s="22" t="s">
        <v>482</v>
      </c>
    </row>
    <row r="25" spans="1:32">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c r="U25" s="21" t="s">
        <v>482</v>
      </c>
      <c r="V25" s="22" t="s">
        <v>482</v>
      </c>
      <c r="W25" s="21" t="s">
        <v>482</v>
      </c>
      <c r="X25" s="22" t="s">
        <v>482</v>
      </c>
      <c r="Y25" s="21" t="s">
        <v>482</v>
      </c>
      <c r="Z25" s="22" t="s">
        <v>482</v>
      </c>
      <c r="AA25" s="21" t="s">
        <v>482</v>
      </c>
      <c r="AB25" s="22" t="s">
        <v>482</v>
      </c>
      <c r="AC25" s="21" t="s">
        <v>482</v>
      </c>
      <c r="AD25" s="22" t="s">
        <v>482</v>
      </c>
      <c r="AE25" s="21" t="s">
        <v>482</v>
      </c>
      <c r="AF25" s="22" t="s">
        <v>482</v>
      </c>
    </row>
    <row r="26" spans="1:32">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c r="U26" s="21" t="s">
        <v>482</v>
      </c>
      <c r="V26" s="22" t="s">
        <v>482</v>
      </c>
      <c r="W26" s="21" t="s">
        <v>482</v>
      </c>
      <c r="X26" s="22" t="s">
        <v>482</v>
      </c>
      <c r="Y26" s="21" t="s">
        <v>482</v>
      </c>
      <c r="Z26" s="22" t="s">
        <v>482</v>
      </c>
      <c r="AA26" s="21" t="s">
        <v>482</v>
      </c>
      <c r="AB26" s="22" t="s">
        <v>482</v>
      </c>
      <c r="AC26" s="21" t="s">
        <v>482</v>
      </c>
      <c r="AD26" s="22" t="s">
        <v>482</v>
      </c>
      <c r="AE26" s="21" t="s">
        <v>482</v>
      </c>
      <c r="AF26" s="22" t="s">
        <v>482</v>
      </c>
    </row>
    <row r="27" spans="1:32">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c r="U27" s="21" t="s">
        <v>482</v>
      </c>
      <c r="V27" s="22" t="s">
        <v>482</v>
      </c>
      <c r="W27" s="21" t="s">
        <v>482</v>
      </c>
      <c r="X27" s="22" t="s">
        <v>482</v>
      </c>
      <c r="Y27" s="21" t="s">
        <v>482</v>
      </c>
      <c r="Z27" s="22" t="s">
        <v>482</v>
      </c>
      <c r="AA27" s="21" t="s">
        <v>482</v>
      </c>
      <c r="AB27" s="22" t="s">
        <v>482</v>
      </c>
      <c r="AC27" s="21" t="s">
        <v>482</v>
      </c>
      <c r="AD27" s="22" t="s">
        <v>482</v>
      </c>
      <c r="AE27" s="21" t="s">
        <v>482</v>
      </c>
      <c r="AF27" s="22" t="s">
        <v>482</v>
      </c>
    </row>
    <row r="28" spans="1:32">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c r="U28" s="21" t="s">
        <v>482</v>
      </c>
      <c r="V28" s="22" t="s">
        <v>482</v>
      </c>
      <c r="W28" s="21" t="s">
        <v>482</v>
      </c>
      <c r="X28" s="22" t="s">
        <v>482</v>
      </c>
      <c r="Y28" s="21" t="s">
        <v>482</v>
      </c>
      <c r="Z28" s="22" t="s">
        <v>482</v>
      </c>
      <c r="AA28" s="21" t="s">
        <v>482</v>
      </c>
      <c r="AB28" s="22" t="s">
        <v>482</v>
      </c>
      <c r="AC28" s="21" t="s">
        <v>482</v>
      </c>
      <c r="AD28" s="22" t="s">
        <v>482</v>
      </c>
      <c r="AE28" s="21" t="s">
        <v>482</v>
      </c>
      <c r="AF28" s="22" t="s">
        <v>482</v>
      </c>
    </row>
    <row r="29" spans="1:32">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s">
        <v>481</v>
      </c>
      <c r="Z29" s="20" t="s">
        <v>481</v>
      </c>
      <c r="AA29" s="18" t="s">
        <v>481</v>
      </c>
      <c r="AB29" s="20" t="s">
        <v>481</v>
      </c>
      <c r="AC29" s="18" t="s">
        <v>481</v>
      </c>
      <c r="AD29" s="20" t="s">
        <v>481</v>
      </c>
      <c r="AE29" s="18" t="n">
        <v>509.25698594</v>
      </c>
      <c r="AF29" s="20" t="n">
        <v>3.32415333</v>
      </c>
    </row>
    <row r="30" spans="1:32">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c r="U30" s="21" t="s">
        <v>482</v>
      </c>
      <c r="V30" s="22" t="s">
        <v>482</v>
      </c>
      <c r="W30" s="21" t="s">
        <v>482</v>
      </c>
      <c r="X30" s="22" t="s">
        <v>482</v>
      </c>
      <c r="Y30" s="21" t="s">
        <v>482</v>
      </c>
      <c r="Z30" s="22" t="s">
        <v>482</v>
      </c>
      <c r="AA30" s="21" t="s">
        <v>482</v>
      </c>
      <c r="AB30" s="22" t="s">
        <v>482</v>
      </c>
      <c r="AC30" s="21" t="s">
        <v>482</v>
      </c>
      <c r="AD30" s="22" t="s">
        <v>482</v>
      </c>
      <c r="AE30" s="21" t="s">
        <v>482</v>
      </c>
      <c r="AF30" s="22" t="s">
        <v>482</v>
      </c>
    </row>
    <row r="31" spans="1:32">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c r="U31" s="21" t="s">
        <v>482</v>
      </c>
      <c r="V31" s="22" t="s">
        <v>482</v>
      </c>
      <c r="W31" s="21" t="s">
        <v>482</v>
      </c>
      <c r="X31" s="22" t="s">
        <v>482</v>
      </c>
      <c r="Y31" s="21" t="s">
        <v>482</v>
      </c>
      <c r="Z31" s="22" t="s">
        <v>482</v>
      </c>
      <c r="AA31" s="21" t="s">
        <v>482</v>
      </c>
      <c r="AB31" s="22" t="s">
        <v>482</v>
      </c>
      <c r="AC31" s="21" t="s">
        <v>482</v>
      </c>
      <c r="AD31" s="22" t="s">
        <v>482</v>
      </c>
      <c r="AE31" s="21" t="s">
        <v>482</v>
      </c>
      <c r="AF31" s="22" t="s">
        <v>482</v>
      </c>
    </row>
    <row r="32" spans="1:32">
      <c r="A32" s="15" t="s">
        <v>507</v>
      </c>
      <c r="B32" s="17" t="n">
        <v>4478</v>
      </c>
      <c r="C32" s="18">
        <f>(0.0/B32*100)</f>
        <v/>
      </c>
      <c r="D32" s="19" t="n">
        <v>4478</v>
      </c>
      <c r="E32" s="18" t="n">
        <v>437.65956846</v>
      </c>
      <c r="F32" s="20" t="n">
        <v>23.42409606</v>
      </c>
      <c r="G32" s="18" t="n">
        <v>470.84260727</v>
      </c>
      <c r="H32" s="20" t="n">
        <v>4.71299956</v>
      </c>
      <c r="I32" s="18" t="n">
        <v>482.70575592</v>
      </c>
      <c r="J32" s="20" t="n">
        <v>4.74516704</v>
      </c>
      <c r="K32" s="18" t="n">
        <v>490.22165769</v>
      </c>
      <c r="L32" s="20" t="n">
        <v>5.48928821</v>
      </c>
      <c r="M32" s="18" t="n">
        <v>514.01026939</v>
      </c>
      <c r="N32" s="20" t="n">
        <v>5.47193538</v>
      </c>
      <c r="O32" s="18" t="n">
        <v>496.09012926</v>
      </c>
      <c r="P32" s="20" t="n">
        <v>9.56483369</v>
      </c>
      <c r="Q32" s="18" t="n">
        <v>450.21680465</v>
      </c>
      <c r="R32" s="20" t="n">
        <v>22.15965635</v>
      </c>
      <c r="S32" s="18" t="n">
        <v>345.80499576</v>
      </c>
      <c r="T32" s="20" t="n">
        <v>53.2327483</v>
      </c>
      <c r="U32" s="18" t="s">
        <v>481</v>
      </c>
      <c r="V32" s="20" t="s">
        <v>481</v>
      </c>
      <c r="W32" s="18" t="s">
        <v>481</v>
      </c>
      <c r="X32" s="20" t="s">
        <v>481</v>
      </c>
      <c r="Y32" s="18" t="s">
        <v>481</v>
      </c>
      <c r="Z32" s="20" t="s">
        <v>481</v>
      </c>
      <c r="AA32" s="18" t="s">
        <v>481</v>
      </c>
      <c r="AB32" s="20" t="s">
        <v>481</v>
      </c>
      <c r="AC32" s="18" t="s">
        <v>481</v>
      </c>
      <c r="AD32" s="20" t="s">
        <v>481</v>
      </c>
      <c r="AE32" s="18" t="n">
        <v>479.36834801</v>
      </c>
      <c r="AF32" s="20" t="n">
        <v>4.31965138</v>
      </c>
    </row>
    <row r="33" spans="1:32">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c r="U33" s="21" t="s">
        <v>482</v>
      </c>
      <c r="V33" s="22" t="s">
        <v>482</v>
      </c>
      <c r="W33" s="21" t="s">
        <v>482</v>
      </c>
      <c r="X33" s="22" t="s">
        <v>482</v>
      </c>
      <c r="Y33" s="21" t="s">
        <v>482</v>
      </c>
      <c r="Z33" s="22" t="s">
        <v>482</v>
      </c>
      <c r="AA33" s="21" t="s">
        <v>482</v>
      </c>
      <c r="AB33" s="22" t="s">
        <v>482</v>
      </c>
      <c r="AC33" s="21" t="s">
        <v>482</v>
      </c>
      <c r="AD33" s="22" t="s">
        <v>482</v>
      </c>
      <c r="AE33" s="21" t="s">
        <v>482</v>
      </c>
      <c r="AF33" s="22" t="s">
        <v>482</v>
      </c>
    </row>
    <row r="34" spans="1:32">
      <c r="A34" s="15" t="s">
        <v>509</v>
      </c>
      <c r="B34" s="17" t="n">
        <v>6350</v>
      </c>
      <c r="C34" s="18">
        <f>(0.0/B34*100)</f>
        <v/>
      </c>
      <c r="D34" s="19" t="n">
        <v>6350</v>
      </c>
      <c r="E34" s="18" t="n">
        <v>343.60707227</v>
      </c>
      <c r="F34" s="20" t="n">
        <v>19.2333619</v>
      </c>
      <c r="G34" s="18" t="n">
        <v>424.03535586</v>
      </c>
      <c r="H34" s="20" t="n">
        <v>13.11433177</v>
      </c>
      <c r="I34" s="18" t="n">
        <v>447.24183583</v>
      </c>
      <c r="J34" s="20" t="n">
        <v>6.99373438</v>
      </c>
      <c r="K34" s="18" t="n">
        <v>461.89854222</v>
      </c>
      <c r="L34" s="20" t="n">
        <v>4.90128735</v>
      </c>
      <c r="M34" s="18" t="n">
        <v>449.27592734</v>
      </c>
      <c r="N34" s="20" t="n">
        <v>5.5710985</v>
      </c>
      <c r="O34" s="18" t="n">
        <v>416.06983926</v>
      </c>
      <c r="P34" s="20" t="n">
        <v>13.53827933</v>
      </c>
      <c r="Q34" s="18" t="n">
        <v>380.70255744</v>
      </c>
      <c r="R34" s="20" t="n">
        <v>28.89451868</v>
      </c>
      <c r="S34" s="18" t="n">
        <v>328.16130822</v>
      </c>
      <c r="T34" s="20" t="n">
        <v>53.02492206</v>
      </c>
      <c r="U34" s="18" t="n">
        <v>425.1488706</v>
      </c>
      <c r="V34" s="20" t="n">
        <v>82.43394571</v>
      </c>
      <c r="W34" s="18" t="s">
        <v>481</v>
      </c>
      <c r="X34" s="20" t="s">
        <v>481</v>
      </c>
      <c r="Y34" s="18" t="s">
        <v>481</v>
      </c>
      <c r="Z34" s="20" t="s">
        <v>481</v>
      </c>
      <c r="AA34" s="18" t="s">
        <v>481</v>
      </c>
      <c r="AB34" s="20" t="s">
        <v>481</v>
      </c>
      <c r="AC34" s="18" t="s">
        <v>481</v>
      </c>
      <c r="AD34" s="20" t="s">
        <v>481</v>
      </c>
      <c r="AE34" s="18" t="n">
        <v>424.91149709</v>
      </c>
      <c r="AF34" s="20" t="n">
        <v>9.247080390000001</v>
      </c>
    </row>
    <row r="35" spans="1:32">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c r="U35" s="21" t="s">
        <v>482</v>
      </c>
      <c r="V35" s="22" t="s">
        <v>482</v>
      </c>
      <c r="W35" s="21" t="s">
        <v>482</v>
      </c>
      <c r="X35" s="22" t="s">
        <v>482</v>
      </c>
      <c r="Y35" s="21" t="s">
        <v>482</v>
      </c>
      <c r="Z35" s="22" t="s">
        <v>482</v>
      </c>
      <c r="AA35" s="21" t="s">
        <v>482</v>
      </c>
      <c r="AB35" s="22" t="s">
        <v>482</v>
      </c>
      <c r="AC35" s="21" t="s">
        <v>482</v>
      </c>
      <c r="AD35" s="22" t="s">
        <v>482</v>
      </c>
      <c r="AE35" s="21" t="s">
        <v>482</v>
      </c>
      <c r="AF35" s="22" t="s">
        <v>482</v>
      </c>
    </row>
    <row r="36" spans="1:32">
      <c r="A36" s="15" t="s">
        <v>511</v>
      </c>
      <c r="B36" s="17" t="n">
        <v>6736</v>
      </c>
      <c r="C36" s="18">
        <f>(0.0/B36*100)</f>
        <v/>
      </c>
      <c r="D36" s="19" t="n">
        <v>6736</v>
      </c>
      <c r="E36" s="18" t="n">
        <v>401.17017662</v>
      </c>
      <c r="F36" s="20" t="n">
        <v>9.51093363</v>
      </c>
      <c r="G36" s="18" t="n">
        <v>423.10696394</v>
      </c>
      <c r="H36" s="20" t="n">
        <v>9.57973189</v>
      </c>
      <c r="I36" s="18" t="n">
        <v>455.92466306</v>
      </c>
      <c r="J36" s="20" t="n">
        <v>5.40587075</v>
      </c>
      <c r="K36" s="18" t="n">
        <v>481.55288977</v>
      </c>
      <c r="L36" s="20" t="n">
        <v>3.38412037</v>
      </c>
      <c r="M36" s="18" t="n">
        <v>476.98970982</v>
      </c>
      <c r="N36" s="20" t="n">
        <v>5.69501394</v>
      </c>
      <c r="O36" s="18" t="n">
        <v>477.36606209</v>
      </c>
      <c r="P36" s="20" t="n">
        <v>8.222519849999999</v>
      </c>
      <c r="Q36" s="18" t="n">
        <v>404.10492512</v>
      </c>
      <c r="R36" s="20" t="n">
        <v>34.31919617</v>
      </c>
      <c r="S36" s="18" t="n">
        <v>378.8002788</v>
      </c>
      <c r="T36" s="20" t="n">
        <v>26.63548981</v>
      </c>
      <c r="U36" s="18" t="n">
        <v>447.4434</v>
      </c>
      <c r="V36" s="20" t="n">
        <v>24.07850991</v>
      </c>
      <c r="W36" s="18" t="s">
        <v>481</v>
      </c>
      <c r="X36" s="20" t="s">
        <v>481</v>
      </c>
      <c r="Y36" s="18" t="s">
        <v>481</v>
      </c>
      <c r="Z36" s="20" t="s">
        <v>481</v>
      </c>
      <c r="AA36" s="18" t="s">
        <v>481</v>
      </c>
      <c r="AB36" s="20" t="s">
        <v>481</v>
      </c>
      <c r="AC36" s="18" t="s">
        <v>481</v>
      </c>
      <c r="AD36" s="20" t="s">
        <v>481</v>
      </c>
      <c r="AE36" s="18" t="n">
        <v>438.09166149</v>
      </c>
      <c r="AF36" s="20" t="n">
        <v>5.71178095</v>
      </c>
    </row>
    <row r="37" spans="1:32">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c r="U37" s="21" t="s">
        <v>482</v>
      </c>
      <c r="V37" s="22" t="s">
        <v>482</v>
      </c>
      <c r="W37" s="21" t="s">
        <v>482</v>
      </c>
      <c r="X37" s="22" t="s">
        <v>482</v>
      </c>
      <c r="Y37" s="21" t="s">
        <v>482</v>
      </c>
      <c r="Z37" s="22" t="s">
        <v>482</v>
      </c>
      <c r="AA37" s="21" t="s">
        <v>482</v>
      </c>
      <c r="AB37" s="22" t="s">
        <v>482</v>
      </c>
      <c r="AC37" s="21" t="s">
        <v>482</v>
      </c>
      <c r="AD37" s="22" t="s">
        <v>482</v>
      </c>
      <c r="AE37" s="21" t="s">
        <v>482</v>
      </c>
      <c r="AF37" s="22" t="s">
        <v>482</v>
      </c>
    </row>
    <row r="38" spans="1:32">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c r="U38" s="21" t="s">
        <v>482</v>
      </c>
      <c r="V38" s="22" t="s">
        <v>482</v>
      </c>
      <c r="W38" s="21" t="s">
        <v>482</v>
      </c>
      <c r="X38" s="22" t="s">
        <v>482</v>
      </c>
      <c r="Y38" s="21" t="s">
        <v>482</v>
      </c>
      <c r="Z38" s="22" t="s">
        <v>482</v>
      </c>
      <c r="AA38" s="21" t="s">
        <v>482</v>
      </c>
      <c r="AB38" s="22" t="s">
        <v>482</v>
      </c>
      <c r="AC38" s="21" t="s">
        <v>482</v>
      </c>
      <c r="AD38" s="22" t="s">
        <v>482</v>
      </c>
      <c r="AE38" s="21" t="s">
        <v>482</v>
      </c>
      <c r="AF38" s="22" t="s">
        <v>482</v>
      </c>
    </row>
    <row r="39" spans="1:32">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c r="U39" s="21" t="s">
        <v>482</v>
      </c>
      <c r="V39" s="22" t="s">
        <v>482</v>
      </c>
      <c r="W39" s="21" t="s">
        <v>482</v>
      </c>
      <c r="X39" s="22" t="s">
        <v>482</v>
      </c>
      <c r="Y39" s="21" t="s">
        <v>482</v>
      </c>
      <c r="Z39" s="22" t="s">
        <v>482</v>
      </c>
      <c r="AA39" s="21" t="s">
        <v>482</v>
      </c>
      <c r="AB39" s="22" t="s">
        <v>482</v>
      </c>
      <c r="AC39" s="21" t="s">
        <v>482</v>
      </c>
      <c r="AD39" s="22" t="s">
        <v>482</v>
      </c>
      <c r="AE39" s="21" t="s">
        <v>482</v>
      </c>
      <c r="AF39" s="22" t="s">
        <v>482</v>
      </c>
    </row>
    <row r="40" spans="1:32">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c r="U40" s="21" t="s">
        <v>482</v>
      </c>
      <c r="V40" s="22" t="s">
        <v>482</v>
      </c>
      <c r="W40" s="21" t="s">
        <v>482</v>
      </c>
      <c r="X40" s="22" t="s">
        <v>482</v>
      </c>
      <c r="Y40" s="21" t="s">
        <v>482</v>
      </c>
      <c r="Z40" s="22" t="s">
        <v>482</v>
      </c>
      <c r="AA40" s="21" t="s">
        <v>482</v>
      </c>
      <c r="AB40" s="22" t="s">
        <v>482</v>
      </c>
      <c r="AC40" s="21" t="s">
        <v>482</v>
      </c>
      <c r="AD40" s="22" t="s">
        <v>482</v>
      </c>
      <c r="AE40" s="21" t="s">
        <v>482</v>
      </c>
      <c r="AF40" s="22" t="s">
        <v>482</v>
      </c>
    </row>
    <row r="41" spans="1:32">
      <c r="A41" s="15" t="s">
        <v>516</v>
      </c>
      <c r="B41" s="17" t="n">
        <v>5712</v>
      </c>
      <c r="C41" s="18">
        <f>(0.0/B41*100)</f>
        <v/>
      </c>
      <c r="D41" s="19" t="n">
        <v>5712</v>
      </c>
      <c r="E41" s="18" t="n">
        <v>422.94479533</v>
      </c>
      <c r="F41" s="20" t="n">
        <v>21.12607539</v>
      </c>
      <c r="G41" s="18" t="n">
        <v>468.46348999</v>
      </c>
      <c r="H41" s="20" t="n">
        <v>5.39024793</v>
      </c>
      <c r="I41" s="18" t="n">
        <v>495.69618391</v>
      </c>
      <c r="J41" s="20" t="n">
        <v>4.72131648</v>
      </c>
      <c r="K41" s="18" t="n">
        <v>506.85444898</v>
      </c>
      <c r="L41" s="20" t="n">
        <v>5.23062821</v>
      </c>
      <c r="M41" s="18" t="n">
        <v>511.4487364</v>
      </c>
      <c r="N41" s="20" t="n">
        <v>9.20194944</v>
      </c>
      <c r="O41" s="18" t="n">
        <v>498.20895232</v>
      </c>
      <c r="P41" s="20" t="n">
        <v>11.92150004</v>
      </c>
      <c r="Q41" s="18" t="n">
        <v>403.2243703</v>
      </c>
      <c r="R41" s="20" t="n">
        <v>38.10681186</v>
      </c>
      <c r="S41" s="18" t="n">
        <v>364.2815</v>
      </c>
      <c r="T41" s="20" t="n">
        <v>30.78934232</v>
      </c>
      <c r="U41" s="18" t="n">
        <v>239.01985191</v>
      </c>
      <c r="V41" s="20" t="n">
        <v>27.55001066</v>
      </c>
      <c r="W41" s="18" t="s">
        <v>481</v>
      </c>
      <c r="X41" s="20" t="s">
        <v>481</v>
      </c>
      <c r="Y41" s="18" t="s">
        <v>481</v>
      </c>
      <c r="Z41" s="20" t="s">
        <v>481</v>
      </c>
      <c r="AA41" s="18" t="s">
        <v>481</v>
      </c>
      <c r="AB41" s="20" t="s">
        <v>481</v>
      </c>
      <c r="AC41" s="18" t="s">
        <v>481</v>
      </c>
      <c r="AD41" s="20" t="s">
        <v>481</v>
      </c>
      <c r="AE41" s="18" t="n">
        <v>479.93731739</v>
      </c>
      <c r="AF41" s="20" t="n">
        <v>4.94663191</v>
      </c>
    </row>
    <row r="42" spans="1:3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c r="U44" s="21" t="s">
        <v>482</v>
      </c>
      <c r="V44" s="22" t="s">
        <v>482</v>
      </c>
      <c r="W44" s="21" t="s">
        <v>482</v>
      </c>
      <c r="X44" s="22" t="s">
        <v>482</v>
      </c>
      <c r="Y44" s="21" t="s">
        <v>482</v>
      </c>
      <c r="Z44" s="22" t="s">
        <v>482</v>
      </c>
      <c r="AA44" s="21" t="s">
        <v>482</v>
      </c>
      <c r="AB44" s="22" t="s">
        <v>482</v>
      </c>
      <c r="AC44" s="21" t="s">
        <v>482</v>
      </c>
      <c r="AD44" s="22" t="s">
        <v>482</v>
      </c>
      <c r="AE44" s="21" t="s">
        <v>482</v>
      </c>
      <c r="AF44" s="22" t="s">
        <v>482</v>
      </c>
    </row>
    <row r="45" spans="1:32">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c r="U45" s="21" t="s">
        <v>482</v>
      </c>
      <c r="V45" s="22" t="s">
        <v>482</v>
      </c>
      <c r="W45" s="21" t="s">
        <v>482</v>
      </c>
      <c r="X45" s="22" t="s">
        <v>482</v>
      </c>
      <c r="Y45" s="21" t="s">
        <v>482</v>
      </c>
      <c r="Z45" s="22" t="s">
        <v>482</v>
      </c>
      <c r="AA45" s="21" t="s">
        <v>482</v>
      </c>
      <c r="AB45" s="22" t="s">
        <v>482</v>
      </c>
      <c r="AC45" s="21" t="s">
        <v>482</v>
      </c>
      <c r="AD45" s="22" t="s">
        <v>482</v>
      </c>
      <c r="AE45" s="21" t="s">
        <v>482</v>
      </c>
      <c r="AF45" s="22" t="s">
        <v>482</v>
      </c>
    </row>
    <row r="46" spans="1:32">
      <c r="A46" s="15" t="s">
        <v>521</v>
      </c>
      <c r="B46" s="17" t="n">
        <v>23141</v>
      </c>
      <c r="C46" s="18">
        <f>(0.0/B46*100)</f>
        <v/>
      </c>
      <c r="D46" s="19" t="n">
        <v>23141</v>
      </c>
      <c r="E46" s="18" t="n">
        <v>374.75779152</v>
      </c>
      <c r="F46" s="20" t="n">
        <v>7.88770653</v>
      </c>
      <c r="G46" s="18" t="n">
        <v>410.50410873</v>
      </c>
      <c r="H46" s="20" t="n">
        <v>4.96261018</v>
      </c>
      <c r="I46" s="18" t="n">
        <v>415.15648207</v>
      </c>
      <c r="J46" s="20" t="n">
        <v>5.08899068</v>
      </c>
      <c r="K46" s="18" t="n">
        <v>402.77453075</v>
      </c>
      <c r="L46" s="20" t="n">
        <v>5.38033597</v>
      </c>
      <c r="M46" s="18" t="n">
        <v>403.88719432</v>
      </c>
      <c r="N46" s="20" t="n">
        <v>5.7409818</v>
      </c>
      <c r="O46" s="18" t="n">
        <v>387.31545221</v>
      </c>
      <c r="P46" s="20" t="n">
        <v>6.32569435</v>
      </c>
      <c r="Q46" s="18" t="n">
        <v>387.48277146</v>
      </c>
      <c r="R46" s="20" t="n">
        <v>6.82300743</v>
      </c>
      <c r="S46" s="18" t="n">
        <v>360.7864752</v>
      </c>
      <c r="T46" s="20" t="n">
        <v>10.91506448</v>
      </c>
      <c r="U46" s="18" t="n">
        <v>343.89275972</v>
      </c>
      <c r="V46" s="20" t="n">
        <v>12.16245527</v>
      </c>
      <c r="W46" s="18" t="s">
        <v>481</v>
      </c>
      <c r="X46" s="20" t="s">
        <v>481</v>
      </c>
      <c r="Y46" s="18" t="s">
        <v>481</v>
      </c>
      <c r="Z46" s="20" t="s">
        <v>481</v>
      </c>
      <c r="AA46" s="18" t="s">
        <v>481</v>
      </c>
      <c r="AB46" s="20" t="s">
        <v>481</v>
      </c>
      <c r="AC46" s="18" t="s">
        <v>481</v>
      </c>
      <c r="AD46" s="20" t="s">
        <v>481</v>
      </c>
      <c r="AE46" s="18" t="n">
        <v>373.58072277</v>
      </c>
      <c r="AF46" s="20" t="n">
        <v>5.07418105</v>
      </c>
    </row>
    <row r="47" spans="1:32">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c r="U47" s="21" t="s">
        <v>482</v>
      </c>
      <c r="V47" s="22" t="s">
        <v>482</v>
      </c>
      <c r="W47" s="21" t="s">
        <v>482</v>
      </c>
      <c r="X47" s="22" t="s">
        <v>482</v>
      </c>
      <c r="Y47" s="21" t="s">
        <v>482</v>
      </c>
      <c r="Z47" s="22" t="s">
        <v>482</v>
      </c>
      <c r="AA47" s="21" t="s">
        <v>482</v>
      </c>
      <c r="AB47" s="22" t="s">
        <v>482</v>
      </c>
      <c r="AC47" s="21" t="s">
        <v>482</v>
      </c>
      <c r="AD47" s="22" t="s">
        <v>482</v>
      </c>
      <c r="AE47" s="21" t="s">
        <v>482</v>
      </c>
      <c r="AF47" s="22" t="s">
        <v>482</v>
      </c>
    </row>
    <row r="48" spans="1:32">
      <c r="A48" s="15" t="s">
        <v>523</v>
      </c>
      <c r="B48" s="17" t="n">
        <v>9841</v>
      </c>
      <c r="C48" s="18">
        <f>(0.0/B48*100)</f>
        <v/>
      </c>
      <c r="D48" s="19" t="n">
        <v>9841</v>
      </c>
      <c r="E48" s="18" t="n">
        <v>490.28115378</v>
      </c>
      <c r="F48" s="20" t="n">
        <v>13.03229176</v>
      </c>
      <c r="G48" s="18" t="n">
        <v>544.34995085</v>
      </c>
      <c r="H48" s="20" t="n">
        <v>7.40972588</v>
      </c>
      <c r="I48" s="18" t="n">
        <v>569.58508928</v>
      </c>
      <c r="J48" s="20" t="n">
        <v>8.320845090000001</v>
      </c>
      <c r="K48" s="18" t="n">
        <v>599.50276195</v>
      </c>
      <c r="L48" s="20" t="n">
        <v>8.18863356</v>
      </c>
      <c r="M48" s="18" t="n">
        <v>604.33125255</v>
      </c>
      <c r="N48" s="20" t="n">
        <v>7.83333986</v>
      </c>
      <c r="O48" s="18" t="n">
        <v>568.80496409</v>
      </c>
      <c r="P48" s="20" t="n">
        <v>10.40965223</v>
      </c>
      <c r="Q48" s="18" t="n">
        <v>553.6171322</v>
      </c>
      <c r="R48" s="20" t="n">
        <v>24.48563073</v>
      </c>
      <c r="S48" s="18" t="n">
        <v>563.3458756700001</v>
      </c>
      <c r="T48" s="20" t="n">
        <v>59.93842409</v>
      </c>
      <c r="U48" s="18" t="n">
        <v>515.9838999999999</v>
      </c>
      <c r="V48" s="20" t="n">
        <v>87.28414146999999</v>
      </c>
      <c r="W48" s="18" t="s">
        <v>481</v>
      </c>
      <c r="X48" s="20" t="s">
        <v>481</v>
      </c>
      <c r="Y48" s="18" t="s">
        <v>481</v>
      </c>
      <c r="Z48" s="20" t="s">
        <v>481</v>
      </c>
      <c r="AA48" s="18" t="s">
        <v>481</v>
      </c>
      <c r="AB48" s="20" t="s">
        <v>481</v>
      </c>
      <c r="AC48" s="18" t="s">
        <v>481</v>
      </c>
      <c r="AD48" s="20" t="s">
        <v>481</v>
      </c>
      <c r="AE48" s="18" t="n">
        <v>525.90040232</v>
      </c>
      <c r="AF48" s="20" t="n">
        <v>6.94492485</v>
      </c>
    </row>
    <row r="49" spans="1:32">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c r="U49" s="21" t="s">
        <v>482</v>
      </c>
      <c r="V49" s="22" t="s">
        <v>482</v>
      </c>
      <c r="W49" s="21" t="s">
        <v>482</v>
      </c>
      <c r="X49" s="22" t="s">
        <v>482</v>
      </c>
      <c r="Y49" s="21" t="s">
        <v>482</v>
      </c>
      <c r="Z49" s="22" t="s">
        <v>482</v>
      </c>
      <c r="AA49" s="21" t="s">
        <v>482</v>
      </c>
      <c r="AB49" s="22" t="s">
        <v>482</v>
      </c>
      <c r="AC49" s="21" t="s">
        <v>482</v>
      </c>
      <c r="AD49" s="22" t="s">
        <v>482</v>
      </c>
      <c r="AE49" s="21" t="s">
        <v>482</v>
      </c>
      <c r="AF49" s="22" t="s">
        <v>482</v>
      </c>
    </row>
    <row r="50" spans="1:32">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c r="U50" s="21" t="s">
        <v>482</v>
      </c>
      <c r="V50" s="22" t="s">
        <v>482</v>
      </c>
      <c r="W50" s="21" t="s">
        <v>482</v>
      </c>
      <c r="X50" s="22" t="s">
        <v>482</v>
      </c>
      <c r="Y50" s="21" t="s">
        <v>482</v>
      </c>
      <c r="Z50" s="22" t="s">
        <v>482</v>
      </c>
      <c r="AA50" s="21" t="s">
        <v>482</v>
      </c>
      <c r="AB50" s="22" t="s">
        <v>482</v>
      </c>
      <c r="AC50" s="21" t="s">
        <v>482</v>
      </c>
      <c r="AD50" s="22" t="s">
        <v>482</v>
      </c>
      <c r="AE50" s="21" t="s">
        <v>482</v>
      </c>
      <c r="AF50" s="22" t="s">
        <v>482</v>
      </c>
    </row>
    <row r="51" spans="1:32">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c r="U51" s="21" t="s">
        <v>482</v>
      </c>
      <c r="V51" s="22" t="s">
        <v>482</v>
      </c>
      <c r="W51" s="21" t="s">
        <v>482</v>
      </c>
      <c r="X51" s="22" t="s">
        <v>482</v>
      </c>
      <c r="Y51" s="21" t="s">
        <v>482</v>
      </c>
      <c r="Z51" s="22" t="s">
        <v>482</v>
      </c>
      <c r="AA51" s="21" t="s">
        <v>482</v>
      </c>
      <c r="AB51" s="22" t="s">
        <v>482</v>
      </c>
      <c r="AC51" s="21" t="s">
        <v>482</v>
      </c>
      <c r="AD51" s="22" t="s">
        <v>482</v>
      </c>
      <c r="AE51" s="21" t="s">
        <v>482</v>
      </c>
      <c r="AF51" s="22" t="s">
        <v>482</v>
      </c>
    </row>
    <row r="52" spans="1:32">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c r="U52" s="21" t="s">
        <v>482</v>
      </c>
      <c r="V52" s="22" t="s">
        <v>482</v>
      </c>
      <c r="W52" s="21" t="s">
        <v>482</v>
      </c>
      <c r="X52" s="22" t="s">
        <v>482</v>
      </c>
      <c r="Y52" s="21" t="s">
        <v>482</v>
      </c>
      <c r="Z52" s="22" t="s">
        <v>482</v>
      </c>
      <c r="AA52" s="21" t="s">
        <v>482</v>
      </c>
      <c r="AB52" s="22" t="s">
        <v>482</v>
      </c>
      <c r="AC52" s="21" t="s">
        <v>482</v>
      </c>
      <c r="AD52" s="22" t="s">
        <v>482</v>
      </c>
      <c r="AE52" s="21" t="s">
        <v>482</v>
      </c>
      <c r="AF52" s="22" t="s">
        <v>482</v>
      </c>
    </row>
    <row r="53" spans="1:32">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c r="U53" s="21" t="s">
        <v>482</v>
      </c>
      <c r="V53" s="22" t="s">
        <v>482</v>
      </c>
      <c r="W53" s="21" t="s">
        <v>482</v>
      </c>
      <c r="X53" s="22" t="s">
        <v>482</v>
      </c>
      <c r="Y53" s="21" t="s">
        <v>482</v>
      </c>
      <c r="Z53" s="22" t="s">
        <v>482</v>
      </c>
      <c r="AA53" s="21" t="s">
        <v>482</v>
      </c>
      <c r="AB53" s="22" t="s">
        <v>482</v>
      </c>
      <c r="AC53" s="21" t="s">
        <v>482</v>
      </c>
      <c r="AD53" s="22" t="s">
        <v>482</v>
      </c>
      <c r="AE53" s="21" t="s">
        <v>482</v>
      </c>
      <c r="AF53" s="22" t="s">
        <v>482</v>
      </c>
    </row>
    <row r="54" spans="1:32">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c r="U54" s="21" t="s">
        <v>482</v>
      </c>
      <c r="V54" s="22" t="s">
        <v>482</v>
      </c>
      <c r="W54" s="21" t="s">
        <v>482</v>
      </c>
      <c r="X54" s="22" t="s">
        <v>482</v>
      </c>
      <c r="Y54" s="21" t="s">
        <v>482</v>
      </c>
      <c r="Z54" s="22" t="s">
        <v>482</v>
      </c>
      <c r="AA54" s="21" t="s">
        <v>482</v>
      </c>
      <c r="AB54" s="22" t="s">
        <v>482</v>
      </c>
      <c r="AC54" s="21" t="s">
        <v>482</v>
      </c>
      <c r="AD54" s="22" t="s">
        <v>482</v>
      </c>
      <c r="AE54" s="21" t="s">
        <v>482</v>
      </c>
      <c r="AF54" s="22" t="s">
        <v>482</v>
      </c>
    </row>
    <row r="55" spans="1:32">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c r="U55" s="21" t="s">
        <v>482</v>
      </c>
      <c r="V55" s="22" t="s">
        <v>482</v>
      </c>
      <c r="W55" s="21" t="s">
        <v>482</v>
      </c>
      <c r="X55" s="22" t="s">
        <v>482</v>
      </c>
      <c r="Y55" s="21" t="s">
        <v>482</v>
      </c>
      <c r="Z55" s="22" t="s">
        <v>482</v>
      </c>
      <c r="AA55" s="21" t="s">
        <v>482</v>
      </c>
      <c r="AB55" s="22" t="s">
        <v>482</v>
      </c>
      <c r="AC55" s="21" t="s">
        <v>482</v>
      </c>
      <c r="AD55" s="22" t="s">
        <v>482</v>
      </c>
      <c r="AE55" s="21" t="s">
        <v>482</v>
      </c>
      <c r="AF55" s="22" t="s">
        <v>482</v>
      </c>
    </row>
    <row r="56" spans="1:32">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c r="U56" s="21" t="s">
        <v>482</v>
      </c>
      <c r="V56" s="22" t="s">
        <v>482</v>
      </c>
      <c r="W56" s="21" t="s">
        <v>482</v>
      </c>
      <c r="X56" s="22" t="s">
        <v>482</v>
      </c>
      <c r="Y56" s="21" t="s">
        <v>482</v>
      </c>
      <c r="Z56" s="22" t="s">
        <v>482</v>
      </c>
      <c r="AA56" s="21" t="s">
        <v>482</v>
      </c>
      <c r="AB56" s="22" t="s">
        <v>482</v>
      </c>
      <c r="AC56" s="21" t="s">
        <v>482</v>
      </c>
      <c r="AD56" s="22" t="s">
        <v>482</v>
      </c>
      <c r="AE56" s="21" t="s">
        <v>482</v>
      </c>
      <c r="AF56" s="22" t="s">
        <v>482</v>
      </c>
    </row>
    <row r="57" spans="1:32">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c r="U57" s="21" t="s">
        <v>482</v>
      </c>
      <c r="V57" s="22" t="s">
        <v>482</v>
      </c>
      <c r="W57" s="21" t="s">
        <v>482</v>
      </c>
      <c r="X57" s="22" t="s">
        <v>482</v>
      </c>
      <c r="Y57" s="21" t="s">
        <v>482</v>
      </c>
      <c r="Z57" s="22" t="s">
        <v>482</v>
      </c>
      <c r="AA57" s="21" t="s">
        <v>482</v>
      </c>
      <c r="AB57" s="22" t="s">
        <v>482</v>
      </c>
      <c r="AC57" s="21" t="s">
        <v>482</v>
      </c>
      <c r="AD57" s="22" t="s">
        <v>482</v>
      </c>
      <c r="AE57" s="21" t="s">
        <v>482</v>
      </c>
      <c r="AF57" s="22" t="s">
        <v>482</v>
      </c>
    </row>
    <row r="58" spans="1:32">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c r="U58" s="21" t="s">
        <v>482</v>
      </c>
      <c r="V58" s="22" t="s">
        <v>482</v>
      </c>
      <c r="W58" s="21" t="s">
        <v>482</v>
      </c>
      <c r="X58" s="22" t="s">
        <v>482</v>
      </c>
      <c r="Y58" s="21" t="s">
        <v>482</v>
      </c>
      <c r="Z58" s="22" t="s">
        <v>482</v>
      </c>
      <c r="AA58" s="21" t="s">
        <v>482</v>
      </c>
      <c r="AB58" s="22" t="s">
        <v>482</v>
      </c>
      <c r="AC58" s="21" t="s">
        <v>482</v>
      </c>
      <c r="AD58" s="22" t="s">
        <v>482</v>
      </c>
      <c r="AE58" s="21" t="s">
        <v>482</v>
      </c>
      <c r="AF58" s="22" t="s">
        <v>482</v>
      </c>
    </row>
    <row r="59" spans="1:32">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c r="U59" s="21" t="s">
        <v>482</v>
      </c>
      <c r="V59" s="22" t="s">
        <v>482</v>
      </c>
      <c r="W59" s="21" t="s">
        <v>482</v>
      </c>
      <c r="X59" s="22" t="s">
        <v>482</v>
      </c>
      <c r="Y59" s="21" t="s">
        <v>482</v>
      </c>
      <c r="Z59" s="22" t="s">
        <v>482</v>
      </c>
      <c r="AA59" s="21" t="s">
        <v>482</v>
      </c>
      <c r="AB59" s="22" t="s">
        <v>482</v>
      </c>
      <c r="AC59" s="21" t="s">
        <v>482</v>
      </c>
      <c r="AD59" s="22" t="s">
        <v>482</v>
      </c>
      <c r="AE59" s="21" t="s">
        <v>482</v>
      </c>
      <c r="AF59" s="22" t="s">
        <v>482</v>
      </c>
    </row>
    <row r="60" spans="1:32">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c r="U60" s="21" t="s">
        <v>482</v>
      </c>
      <c r="V60" s="22" t="s">
        <v>482</v>
      </c>
      <c r="W60" s="21" t="s">
        <v>482</v>
      </c>
      <c r="X60" s="22" t="s">
        <v>482</v>
      </c>
      <c r="Y60" s="21" t="s">
        <v>482</v>
      </c>
      <c r="Z60" s="22" t="s">
        <v>482</v>
      </c>
      <c r="AA60" s="21" t="s">
        <v>482</v>
      </c>
      <c r="AB60" s="22" t="s">
        <v>482</v>
      </c>
      <c r="AC60" s="21" t="s">
        <v>482</v>
      </c>
      <c r="AD60" s="22" t="s">
        <v>482</v>
      </c>
      <c r="AE60" s="21" t="s">
        <v>482</v>
      </c>
      <c r="AF60" s="22" t="s">
        <v>482</v>
      </c>
    </row>
    <row r="61" spans="1:32">
      <c r="A61" s="15" t="s">
        <v>536</v>
      </c>
      <c r="B61" s="17" t="n">
        <v>6525</v>
      </c>
      <c r="C61" s="18">
        <f>(0.0/B61*100)</f>
        <v/>
      </c>
      <c r="D61" s="19" t="n">
        <v>6525</v>
      </c>
      <c r="E61" s="18" t="n">
        <v>392.95492958</v>
      </c>
      <c r="F61" s="20" t="n">
        <v>14.61080145</v>
      </c>
      <c r="G61" s="18" t="n">
        <v>429.9399172</v>
      </c>
      <c r="H61" s="20" t="n">
        <v>7.05466748</v>
      </c>
      <c r="I61" s="18" t="n">
        <v>451.18179763</v>
      </c>
      <c r="J61" s="20" t="n">
        <v>5.81495381</v>
      </c>
      <c r="K61" s="18" t="n">
        <v>457.41023781</v>
      </c>
      <c r="L61" s="20" t="n">
        <v>5.69801597</v>
      </c>
      <c r="M61" s="18" t="n">
        <v>468.59561032</v>
      </c>
      <c r="N61" s="20" t="n">
        <v>4.41495908</v>
      </c>
      <c r="O61" s="18" t="n">
        <v>441.7652864</v>
      </c>
      <c r="P61" s="20" t="n">
        <v>6.36616332</v>
      </c>
      <c r="Q61" s="18" t="n">
        <v>420.25359493</v>
      </c>
      <c r="R61" s="20" t="n">
        <v>15.27364978</v>
      </c>
      <c r="S61" s="18" t="n">
        <v>348.19378786</v>
      </c>
      <c r="T61" s="20" t="n">
        <v>36.7235723</v>
      </c>
      <c r="U61" s="18" t="s">
        <v>481</v>
      </c>
      <c r="V61" s="20" t="s">
        <v>481</v>
      </c>
      <c r="W61" s="18" t="s">
        <v>481</v>
      </c>
      <c r="X61" s="20" t="s">
        <v>481</v>
      </c>
      <c r="Y61" s="18" t="s">
        <v>481</v>
      </c>
      <c r="Z61" s="20" t="s">
        <v>481</v>
      </c>
      <c r="AA61" s="18" t="s">
        <v>481</v>
      </c>
      <c r="AB61" s="20" t="s">
        <v>481</v>
      </c>
      <c r="AC61" s="18" t="s">
        <v>481</v>
      </c>
      <c r="AD61" s="20" t="s">
        <v>481</v>
      </c>
      <c r="AE61" s="18" t="n">
        <v>442.58576021</v>
      </c>
      <c r="AF61" s="20" t="n">
        <v>3.90171894</v>
      </c>
    </row>
    <row r="62" spans="1:32">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c r="U62" s="21" t="s">
        <v>482</v>
      </c>
      <c r="V62" s="22" t="s">
        <v>482</v>
      </c>
      <c r="W62" s="21" t="s">
        <v>482</v>
      </c>
      <c r="X62" s="22" t="s">
        <v>482</v>
      </c>
      <c r="Y62" s="21" t="s">
        <v>482</v>
      </c>
      <c r="Z62" s="22" t="s">
        <v>482</v>
      </c>
      <c r="AA62" s="21" t="s">
        <v>482</v>
      </c>
      <c r="AB62" s="22" t="s">
        <v>482</v>
      </c>
      <c r="AC62" s="21" t="s">
        <v>482</v>
      </c>
      <c r="AD62" s="22" t="s">
        <v>482</v>
      </c>
      <c r="AE62" s="21" t="s">
        <v>482</v>
      </c>
      <c r="AF62" s="22" t="s">
        <v>482</v>
      </c>
    </row>
    <row r="63" spans="1:32">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c r="U63" s="21" t="s">
        <v>482</v>
      </c>
      <c r="V63" s="22" t="s">
        <v>482</v>
      </c>
      <c r="W63" s="21" t="s">
        <v>482</v>
      </c>
      <c r="X63" s="22" t="s">
        <v>482</v>
      </c>
      <c r="Y63" s="21" t="s">
        <v>482</v>
      </c>
      <c r="Z63" s="22" t="s">
        <v>482</v>
      </c>
      <c r="AA63" s="21" t="s">
        <v>482</v>
      </c>
      <c r="AB63" s="22" t="s">
        <v>482</v>
      </c>
      <c r="AC63" s="21" t="s">
        <v>482</v>
      </c>
      <c r="AD63" s="22" t="s">
        <v>482</v>
      </c>
      <c r="AE63" s="21" t="s">
        <v>482</v>
      </c>
      <c r="AF63" s="22" t="s">
        <v>482</v>
      </c>
    </row>
    <row r="64" spans="1:32">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c r="U64" s="21" t="s">
        <v>482</v>
      </c>
      <c r="V64" s="22" t="s">
        <v>482</v>
      </c>
      <c r="W64" s="21" t="s">
        <v>482</v>
      </c>
      <c r="X64" s="22" t="s">
        <v>482</v>
      </c>
      <c r="Y64" s="21" t="s">
        <v>482</v>
      </c>
      <c r="Z64" s="22" t="s">
        <v>482</v>
      </c>
      <c r="AA64" s="21" t="s">
        <v>482</v>
      </c>
      <c r="AB64" s="22" t="s">
        <v>482</v>
      </c>
      <c r="AC64" s="21" t="s">
        <v>482</v>
      </c>
      <c r="AD64" s="22" t="s">
        <v>482</v>
      </c>
      <c r="AE64" s="21" t="s">
        <v>482</v>
      </c>
      <c r="AF64" s="22" t="s">
        <v>482</v>
      </c>
    </row>
    <row r="65" spans="1:32">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c r="U65" s="21" t="s">
        <v>482</v>
      </c>
      <c r="V65" s="22" t="s">
        <v>482</v>
      </c>
      <c r="W65" s="21" t="s">
        <v>482</v>
      </c>
      <c r="X65" s="22" t="s">
        <v>482</v>
      </c>
      <c r="Y65" s="21" t="s">
        <v>482</v>
      </c>
      <c r="Z65" s="22" t="s">
        <v>482</v>
      </c>
      <c r="AA65" s="21" t="s">
        <v>482</v>
      </c>
      <c r="AB65" s="22" t="s">
        <v>482</v>
      </c>
      <c r="AC65" s="21" t="s">
        <v>482</v>
      </c>
      <c r="AD65" s="22" t="s">
        <v>482</v>
      </c>
      <c r="AE65" s="21" t="s">
        <v>482</v>
      </c>
      <c r="AF65" s="22" t="s">
        <v>482</v>
      </c>
    </row>
    <row r="66" spans="1:32">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c r="U66" s="21" t="s">
        <v>482</v>
      </c>
      <c r="V66" s="22" t="s">
        <v>482</v>
      </c>
      <c r="W66" s="21" t="s">
        <v>482</v>
      </c>
      <c r="X66" s="22" t="s">
        <v>482</v>
      </c>
      <c r="Y66" s="21" t="s">
        <v>482</v>
      </c>
      <c r="Z66" s="22" t="s">
        <v>482</v>
      </c>
      <c r="AA66" s="21" t="s">
        <v>482</v>
      </c>
      <c r="AB66" s="22" t="s">
        <v>482</v>
      </c>
      <c r="AC66" s="21" t="s">
        <v>482</v>
      </c>
      <c r="AD66" s="22" t="s">
        <v>482</v>
      </c>
      <c r="AE66" s="21" t="s">
        <v>482</v>
      </c>
      <c r="AF66" s="22" t="s">
        <v>482</v>
      </c>
    </row>
    <row r="67" spans="1:32">
      <c r="A67" s="15" t="s">
        <v>542</v>
      </c>
      <c r="B67" s="17" t="n">
        <v>6971</v>
      </c>
      <c r="C67" s="18">
        <f>(0.0/B67*100)</f>
        <v/>
      </c>
      <c r="D67" s="19" t="n">
        <v>6971</v>
      </c>
      <c r="E67" s="18" t="n">
        <v>355.04948647</v>
      </c>
      <c r="F67" s="20" t="n">
        <v>8.604438849999999</v>
      </c>
      <c r="G67" s="18" t="n">
        <v>391.05938958</v>
      </c>
      <c r="H67" s="20" t="n">
        <v>4.7965766</v>
      </c>
      <c r="I67" s="18" t="n">
        <v>415.24587398</v>
      </c>
      <c r="J67" s="20" t="n">
        <v>4.04807487</v>
      </c>
      <c r="K67" s="18" t="n">
        <v>416.32457699</v>
      </c>
      <c r="L67" s="20" t="n">
        <v>4.06484386</v>
      </c>
      <c r="M67" s="18" t="n">
        <v>407.79059235</v>
      </c>
      <c r="N67" s="20" t="n">
        <v>7.39516814</v>
      </c>
      <c r="O67" s="18" t="n">
        <v>375.49518136</v>
      </c>
      <c r="P67" s="20" t="n">
        <v>11.88884094</v>
      </c>
      <c r="Q67" s="18" t="n">
        <v>344.31849571</v>
      </c>
      <c r="R67" s="20" t="n">
        <v>16.99823211</v>
      </c>
      <c r="S67" s="18" t="n">
        <v>311.6964812</v>
      </c>
      <c r="T67" s="20" t="n">
        <v>35.22276392</v>
      </c>
      <c r="U67" s="18" t="n">
        <v>254.19895046</v>
      </c>
      <c r="V67" s="20" t="n">
        <v>54.44406694</v>
      </c>
      <c r="W67" s="18" t="s">
        <v>481</v>
      </c>
      <c r="X67" s="20" t="s">
        <v>481</v>
      </c>
      <c r="Y67" s="18" t="s">
        <v>481</v>
      </c>
      <c r="Z67" s="20" t="s">
        <v>481</v>
      </c>
      <c r="AA67" s="18" t="s">
        <v>481</v>
      </c>
      <c r="AB67" s="20" t="s">
        <v>481</v>
      </c>
      <c r="AC67" s="18" t="s">
        <v>481</v>
      </c>
      <c r="AD67" s="20" t="s">
        <v>481</v>
      </c>
      <c r="AE67" s="18" t="n">
        <v>368.4528442</v>
      </c>
      <c r="AF67" s="20" t="n">
        <v>6.15060453</v>
      </c>
    </row>
    <row r="68" spans="1:32">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c r="U68" s="21" t="s">
        <v>482</v>
      </c>
      <c r="V68" s="22" t="s">
        <v>482</v>
      </c>
      <c r="W68" s="21" t="s">
        <v>482</v>
      </c>
      <c r="X68" s="22" t="s">
        <v>482</v>
      </c>
      <c r="Y68" s="21" t="s">
        <v>482</v>
      </c>
      <c r="Z68" s="22" t="s">
        <v>482</v>
      </c>
      <c r="AA68" s="21" t="s">
        <v>482</v>
      </c>
      <c r="AB68" s="22" t="s">
        <v>482</v>
      </c>
      <c r="AC68" s="21" t="s">
        <v>482</v>
      </c>
      <c r="AD68" s="22" t="s">
        <v>482</v>
      </c>
      <c r="AE68" s="21" t="s">
        <v>482</v>
      </c>
      <c r="AF68" s="22" t="s">
        <v>482</v>
      </c>
    </row>
    <row r="69" spans="1:32">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c r="U69" s="21" t="s">
        <v>482</v>
      </c>
      <c r="V69" s="22" t="s">
        <v>482</v>
      </c>
      <c r="W69" s="21" t="s">
        <v>482</v>
      </c>
      <c r="X69" s="22" t="s">
        <v>482</v>
      </c>
      <c r="Y69" s="21" t="s">
        <v>482</v>
      </c>
      <c r="Z69" s="22" t="s">
        <v>482</v>
      </c>
      <c r="AA69" s="21" t="s">
        <v>482</v>
      </c>
      <c r="AB69" s="22" t="s">
        <v>482</v>
      </c>
      <c r="AC69" s="21" t="s">
        <v>482</v>
      </c>
      <c r="AD69" s="22" t="s">
        <v>482</v>
      </c>
      <c r="AE69" s="21" t="s">
        <v>482</v>
      </c>
      <c r="AF69" s="22" t="s">
        <v>482</v>
      </c>
    </row>
    <row r="70" spans="1:32">
      <c r="A70" s="15" t="s">
        <v>545</v>
      </c>
      <c r="B70" s="17" t="n">
        <v>6036</v>
      </c>
      <c r="C70" s="18">
        <f>(0.0/B70*100)</f>
        <v/>
      </c>
      <c r="D70" s="19" t="n">
        <v>6036</v>
      </c>
      <c r="E70" s="18" t="n">
        <v>505.35606232</v>
      </c>
      <c r="F70" s="20" t="n">
        <v>37.67481753</v>
      </c>
      <c r="G70" s="18" t="n">
        <v>498.44036855</v>
      </c>
      <c r="H70" s="20" t="n">
        <v>13.49221045</v>
      </c>
      <c r="I70" s="18" t="n">
        <v>510.65493126</v>
      </c>
      <c r="J70" s="20" t="n">
        <v>7.39375808</v>
      </c>
      <c r="K70" s="18" t="n">
        <v>520.37635506</v>
      </c>
      <c r="L70" s="20" t="n">
        <v>4.99481218</v>
      </c>
      <c r="M70" s="18" t="n">
        <v>519.36379644</v>
      </c>
      <c r="N70" s="20" t="n">
        <v>4.22294129</v>
      </c>
      <c r="O70" s="18" t="n">
        <v>512.22128557</v>
      </c>
      <c r="P70" s="20" t="n">
        <v>4.60892997</v>
      </c>
      <c r="Q70" s="18" t="n">
        <v>488.18340912</v>
      </c>
      <c r="R70" s="20" t="n">
        <v>7.9900953</v>
      </c>
      <c r="S70" s="18" t="n">
        <v>412.49167922</v>
      </c>
      <c r="T70" s="20" t="n">
        <v>46.55062038</v>
      </c>
      <c r="U70" s="18" t="s">
        <v>481</v>
      </c>
      <c r="V70" s="20" t="s">
        <v>481</v>
      </c>
      <c r="W70" s="18" t="s">
        <v>481</v>
      </c>
      <c r="X70" s="20" t="s">
        <v>481</v>
      </c>
      <c r="Y70" s="18" t="s">
        <v>481</v>
      </c>
      <c r="Z70" s="20" t="s">
        <v>481</v>
      </c>
      <c r="AA70" s="18" t="s">
        <v>481</v>
      </c>
      <c r="AB70" s="20" t="s">
        <v>481</v>
      </c>
      <c r="AC70" s="18" t="s">
        <v>481</v>
      </c>
      <c r="AD70" s="20" t="s">
        <v>481</v>
      </c>
      <c r="AE70" s="18" t="n">
        <v>505.7906472</v>
      </c>
      <c r="AF70" s="20" t="n">
        <v>5.76109065</v>
      </c>
    </row>
    <row r="71" spans="1:32">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c r="U71" s="21" t="s">
        <v>482</v>
      </c>
      <c r="V71" s="22" t="s">
        <v>482</v>
      </c>
      <c r="W71" s="21" t="s">
        <v>482</v>
      </c>
      <c r="X71" s="22" t="s">
        <v>482</v>
      </c>
      <c r="Y71" s="21" t="s">
        <v>482</v>
      </c>
      <c r="Z71" s="22" t="s">
        <v>482</v>
      </c>
      <c r="AA71" s="21" t="s">
        <v>482</v>
      </c>
      <c r="AB71" s="22" t="s">
        <v>482</v>
      </c>
      <c r="AC71" s="21" t="s">
        <v>482</v>
      </c>
      <c r="AD71" s="22" t="s">
        <v>482</v>
      </c>
      <c r="AE71" s="21" t="s">
        <v>482</v>
      </c>
      <c r="AF71" s="22" t="s">
        <v>482</v>
      </c>
    </row>
    <row r="72" spans="1:32">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c r="U72" s="21" t="s">
        <v>482</v>
      </c>
      <c r="V72" s="22" t="s">
        <v>482</v>
      </c>
      <c r="W72" s="21" t="s">
        <v>482</v>
      </c>
      <c r="X72" s="22" t="s">
        <v>482</v>
      </c>
      <c r="Y72" s="21" t="s">
        <v>482</v>
      </c>
      <c r="Z72" s="22" t="s">
        <v>482</v>
      </c>
      <c r="AA72" s="21" t="s">
        <v>482</v>
      </c>
      <c r="AB72" s="22" t="s">
        <v>482</v>
      </c>
      <c r="AC72" s="21" t="s">
        <v>482</v>
      </c>
      <c r="AD72" s="22" t="s">
        <v>482</v>
      </c>
      <c r="AE72" s="21" t="s">
        <v>482</v>
      </c>
      <c r="AF72" s="22" t="s">
        <v>482</v>
      </c>
    </row>
    <row r="73" spans="1:32">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c r="U73" s="21" t="s">
        <v>482</v>
      </c>
      <c r="V73" s="22" t="s">
        <v>482</v>
      </c>
      <c r="W73" s="21" t="s">
        <v>482</v>
      </c>
      <c r="X73" s="22" t="s">
        <v>482</v>
      </c>
      <c r="Y73" s="21" t="s">
        <v>482</v>
      </c>
      <c r="Z73" s="22" t="s">
        <v>482</v>
      </c>
      <c r="AA73" s="21" t="s">
        <v>482</v>
      </c>
      <c r="AB73" s="22" t="s">
        <v>482</v>
      </c>
      <c r="AC73" s="21" t="s">
        <v>482</v>
      </c>
      <c r="AD73" s="22" t="s">
        <v>482</v>
      </c>
      <c r="AE73" s="21" t="s">
        <v>482</v>
      </c>
      <c r="AF73" s="22" t="s">
        <v>482</v>
      </c>
    </row>
    <row r="74" spans="1:32">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c r="U74" s="21" t="s">
        <v>482</v>
      </c>
      <c r="V74" s="22" t="s">
        <v>482</v>
      </c>
      <c r="W74" s="21" t="s">
        <v>482</v>
      </c>
      <c r="X74" s="22" t="s">
        <v>482</v>
      </c>
      <c r="Y74" s="21" t="s">
        <v>482</v>
      </c>
      <c r="Z74" s="22" t="s">
        <v>482</v>
      </c>
      <c r="AA74" s="21" t="s">
        <v>482</v>
      </c>
      <c r="AB74" s="22" t="s">
        <v>482</v>
      </c>
      <c r="AC74" s="21" t="s">
        <v>482</v>
      </c>
      <c r="AD74" s="22" t="s">
        <v>482</v>
      </c>
      <c r="AE74" s="21" t="s">
        <v>482</v>
      </c>
      <c r="AF74" s="22" t="s">
        <v>482</v>
      </c>
    </row>
    <row r="75" spans="1:32">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c r="U75" s="21" t="s">
        <v>482</v>
      </c>
      <c r="V75" s="22" t="s">
        <v>482</v>
      </c>
      <c r="W75" s="21" t="s">
        <v>482</v>
      </c>
      <c r="X75" s="22" t="s">
        <v>482</v>
      </c>
      <c r="Y75" s="21" t="s">
        <v>482</v>
      </c>
      <c r="Z75" s="22" t="s">
        <v>482</v>
      </c>
      <c r="AA75" s="21" t="s">
        <v>482</v>
      </c>
      <c r="AB75" s="22" t="s">
        <v>482</v>
      </c>
      <c r="AC75" s="21" t="s">
        <v>482</v>
      </c>
      <c r="AD75" s="22" t="s">
        <v>482</v>
      </c>
      <c r="AE75" s="21" t="s">
        <v>482</v>
      </c>
      <c r="AF75" s="22" t="s">
        <v>482</v>
      </c>
    </row>
    <row r="76" spans="1:32">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c r="U76" s="21" t="s">
        <v>482</v>
      </c>
      <c r="V76" s="22" t="s">
        <v>482</v>
      </c>
      <c r="W76" s="21" t="s">
        <v>482</v>
      </c>
      <c r="X76" s="22" t="s">
        <v>482</v>
      </c>
      <c r="Y76" s="21" t="s">
        <v>482</v>
      </c>
      <c r="Z76" s="22" t="s">
        <v>482</v>
      </c>
      <c r="AA76" s="21" t="s">
        <v>482</v>
      </c>
      <c r="AB76" s="22" t="s">
        <v>482</v>
      </c>
      <c r="AC76" s="21" t="s">
        <v>482</v>
      </c>
      <c r="AD76" s="22" t="s">
        <v>482</v>
      </c>
      <c r="AE76" s="21" t="s">
        <v>482</v>
      </c>
      <c r="AF76" s="22" t="s">
        <v>482</v>
      </c>
    </row>
    <row r="77" spans="1:32">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c r="U77" s="21" t="s">
        <v>482</v>
      </c>
      <c r="V77" s="22" t="s">
        <v>482</v>
      </c>
      <c r="W77" s="21" t="s">
        <v>482</v>
      </c>
      <c r="X77" s="22" t="s">
        <v>482</v>
      </c>
      <c r="Y77" s="21" t="s">
        <v>482</v>
      </c>
      <c r="Z77" s="22" t="s">
        <v>482</v>
      </c>
      <c r="AA77" s="21" t="s">
        <v>482</v>
      </c>
      <c r="AB77" s="22" t="s">
        <v>482</v>
      </c>
      <c r="AC77" s="21" t="s">
        <v>482</v>
      </c>
      <c r="AD77" s="22" t="s">
        <v>482</v>
      </c>
      <c r="AE77" s="21" t="s">
        <v>482</v>
      </c>
      <c r="AF77" s="22" t="s">
        <v>482</v>
      </c>
    </row>
    <row r="78" spans="1:32">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c r="U78" s="21" t="s">
        <v>482</v>
      </c>
      <c r="V78" s="22" t="s">
        <v>482</v>
      </c>
      <c r="W78" s="21" t="s">
        <v>482</v>
      </c>
      <c r="X78" s="22" t="s">
        <v>482</v>
      </c>
      <c r="Y78" s="21" t="s">
        <v>482</v>
      </c>
      <c r="Z78" s="22" t="s">
        <v>482</v>
      </c>
      <c r="AA78" s="21" t="s">
        <v>482</v>
      </c>
      <c r="AB78" s="22" t="s">
        <v>482</v>
      </c>
      <c r="AC78" s="21" t="s">
        <v>482</v>
      </c>
      <c r="AD78" s="22" t="s">
        <v>482</v>
      </c>
      <c r="AE78" s="21" t="s">
        <v>482</v>
      </c>
      <c r="AF78" s="22" t="s">
        <v>482</v>
      </c>
    </row>
    <row customHeight="1" ht="25" r="79" spans="1:32">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c r="U79" s="21" t="s">
        <v>482</v>
      </c>
      <c r="V79" s="22" t="s">
        <v>482</v>
      </c>
      <c r="W79" s="21" t="s">
        <v>482</v>
      </c>
      <c r="X79" s="22" t="s">
        <v>482</v>
      </c>
      <c r="Y79" s="21" t="s">
        <v>482</v>
      </c>
      <c r="Z79" s="22" t="s">
        <v>482</v>
      </c>
      <c r="AA79" s="21" t="s">
        <v>482</v>
      </c>
      <c r="AB79" s="22" t="s">
        <v>482</v>
      </c>
      <c r="AC79" s="21" t="s">
        <v>482</v>
      </c>
      <c r="AD79" s="22" t="s">
        <v>482</v>
      </c>
      <c r="AE79" s="21" t="s">
        <v>482</v>
      </c>
      <c r="AF79" s="22" t="s">
        <v>482</v>
      </c>
    </row>
    <row r="80" spans="1:32">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c r="U80" s="21" t="s">
        <v>482</v>
      </c>
      <c r="V80" s="22" t="s">
        <v>482</v>
      </c>
      <c r="W80" s="21" t="s">
        <v>482</v>
      </c>
      <c r="X80" s="22" t="s">
        <v>482</v>
      </c>
      <c r="Y80" s="21" t="s">
        <v>482</v>
      </c>
      <c r="Z80" s="22" t="s">
        <v>482</v>
      </c>
      <c r="AA80" s="21" t="s">
        <v>482</v>
      </c>
      <c r="AB80" s="22" t="s">
        <v>482</v>
      </c>
      <c r="AC80" s="21" t="s">
        <v>482</v>
      </c>
      <c r="AD80" s="22" t="s">
        <v>482</v>
      </c>
      <c r="AE80" s="21" t="s">
        <v>482</v>
      </c>
      <c r="AF80" s="22" t="s">
        <v>482</v>
      </c>
    </row>
    <row r="81" spans="1:32">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c r="U81" s="21" t="s">
        <v>482</v>
      </c>
      <c r="V81" s="22" t="s">
        <v>482</v>
      </c>
      <c r="W81" s="21" t="s">
        <v>482</v>
      </c>
      <c r="X81" s="22" t="s">
        <v>482</v>
      </c>
      <c r="Y81" s="21" t="s">
        <v>482</v>
      </c>
      <c r="Z81" s="22" t="s">
        <v>482</v>
      </c>
      <c r="AA81" s="21" t="s">
        <v>482</v>
      </c>
      <c r="AB81" s="22" t="s">
        <v>482</v>
      </c>
      <c r="AC81" s="21" t="s">
        <v>482</v>
      </c>
      <c r="AD81" s="22" t="s">
        <v>482</v>
      </c>
      <c r="AE81" s="21" t="s">
        <v>482</v>
      </c>
      <c r="AF81" s="22" t="s">
        <v>482</v>
      </c>
    </row>
    <row r="82" spans="1:3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row>
    <row r="83" spans="1:32">
      <c r="A83" s="3" t="s">
        <v>558</v>
      </c>
    </row>
    <row r="84" spans="1:32">
      <c r="A84" s="25" t="s">
        <v>559</v>
      </c>
    </row>
    <row r="85" spans="1:32">
      <c r="A85" s="25" t="s">
        <v>560</v>
      </c>
    </row>
    <row customHeight="1" ht="30" r="86" spans="1:32">
      <c r="A86" s="25" t="s">
        <v>561</v>
      </c>
    </row>
    <row customHeight="1" ht="30" r="87" spans="1:32">
      <c r="A87" s="25" t="s">
        <v>557</v>
      </c>
    </row>
    <row customHeight="1" ht="30" r="88" spans="1:32">
      <c r="A88" s="25" t="s">
        <v>562</v>
      </c>
    </row>
    <row customHeight="1" ht="30" r="89" spans="1:32">
      <c r="A89" s="25" t="s">
        <v>563</v>
      </c>
    </row>
    <row customHeight="1" ht="30" r="90" spans="1:32">
      <c r="A90" s="25" t="s">
        <v>564</v>
      </c>
    </row>
    <row customHeight="1" ht="30" r="91" spans="1:32">
      <c r="A91" s="25" t="s">
        <v>565</v>
      </c>
    </row>
    <row customHeight="1" ht="30" r="92" spans="1:32">
      <c r="A92" s="25" t="s">
        <v>566</v>
      </c>
    </row>
    <row customHeight="1" ht="30" r="93" spans="1:32">
      <c r="A93" s="25" t="s">
        <v>567</v>
      </c>
    </row>
    <row customHeight="1" ht="30" r="94" spans="1:32">
      <c r="A94" s="25" t="s">
        <v>568</v>
      </c>
    </row>
    <row customHeight="1" ht="30" r="95" spans="1:32">
      <c r="A95" s="25" t="s">
        <v>569</v>
      </c>
    </row>
    <row customHeight="1" ht="30" r="96" spans="1:32">
      <c r="A96" s="25" t="s">
        <v>570</v>
      </c>
    </row>
    <row customHeight="1" ht="30" r="97" spans="1:32">
      <c r="A97" s="25" t="s">
        <v>571</v>
      </c>
    </row>
  </sheetData>
  <mergeCells count="30">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 ref="A97:AF97"/>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971</v>
      </c>
    </row>
    <row customHeight="1" ht="30" r="4" spans="1:20">
      <c r="A4" s="6" t="n"/>
      <c r="B4" s="7" t="s">
        <v>462</v>
      </c>
      <c r="C4" s="7" t="s">
        <v>463</v>
      </c>
      <c r="D4" s="8" t="s">
        <v>462</v>
      </c>
      <c r="E4" s="9" t="s">
        <v>972</v>
      </c>
      <c r="F4" s="10" t="n"/>
      <c r="G4" s="9" t="s">
        <v>973</v>
      </c>
      <c r="H4" s="10" t="n"/>
      <c r="I4" s="9" t="s">
        <v>974</v>
      </c>
      <c r="J4" s="10" t="n"/>
      <c r="K4" s="9" t="s">
        <v>585</v>
      </c>
      <c r="L4" s="10" t="n"/>
      <c r="M4" s="9" t="s">
        <v>586</v>
      </c>
      <c r="N4" s="10" t="n"/>
      <c r="O4" s="9" t="s">
        <v>472</v>
      </c>
      <c r="P4" s="10" t="n"/>
      <c r="Q4" s="9" t="s">
        <v>473</v>
      </c>
      <c r="R4" s="10" t="n"/>
      <c r="S4" s="9" t="s">
        <v>587</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525.06179044</v>
      </c>
      <c r="F7" s="20" t="n">
        <v>2.41856119</v>
      </c>
      <c r="G7" s="18" t="n">
        <v>524.17931483</v>
      </c>
      <c r="H7" s="20" t="n">
        <v>2.77145036</v>
      </c>
      <c r="I7" s="18" t="n">
        <v>493.69639708</v>
      </c>
      <c r="J7" s="20" t="n">
        <v>3.61626234</v>
      </c>
      <c r="K7" s="18" t="s">
        <v>481</v>
      </c>
      <c r="L7" s="20" t="s">
        <v>481</v>
      </c>
      <c r="M7" s="18" t="s">
        <v>481</v>
      </c>
      <c r="N7" s="20" t="s">
        <v>481</v>
      </c>
      <c r="O7" s="18" t="s">
        <v>481</v>
      </c>
      <c r="P7" s="20" t="s">
        <v>481</v>
      </c>
      <c r="Q7" s="18" t="s">
        <v>481</v>
      </c>
      <c r="R7" s="20" t="s">
        <v>481</v>
      </c>
      <c r="S7" s="18" t="n">
        <v>471.71605671</v>
      </c>
      <c r="T7" s="20" t="n">
        <v>3.42670736</v>
      </c>
    </row>
    <row r="8" spans="1:20">
      <c r="A8" s="15" t="s">
        <v>483</v>
      </c>
      <c r="B8" s="21" t="s">
        <v>482</v>
      </c>
      <c r="C8" s="21" t="s">
        <v>482</v>
      </c>
      <c r="D8" s="22" t="s">
        <v>482</v>
      </c>
      <c r="E8" s="21" t="s">
        <v>482</v>
      </c>
      <c r="F8" s="22" t="s">
        <v>482</v>
      </c>
      <c r="G8" s="21" t="s">
        <v>482</v>
      </c>
      <c r="H8" s="22" t="s">
        <v>482</v>
      </c>
      <c r="I8" s="21" t="s">
        <v>482</v>
      </c>
      <c r="J8" s="22" t="s">
        <v>482</v>
      </c>
      <c r="K8" s="21" t="s">
        <v>482</v>
      </c>
      <c r="L8" s="22" t="s">
        <v>482</v>
      </c>
      <c r="M8" s="21" t="s">
        <v>482</v>
      </c>
      <c r="N8" s="22" t="s">
        <v>482</v>
      </c>
      <c r="O8" s="21" t="s">
        <v>482</v>
      </c>
      <c r="P8" s="22" t="s">
        <v>482</v>
      </c>
      <c r="Q8" s="21" t="s">
        <v>482</v>
      </c>
      <c r="R8" s="22" t="s">
        <v>482</v>
      </c>
      <c r="S8" s="21" t="s">
        <v>482</v>
      </c>
      <c r="T8" s="22" t="s">
        <v>482</v>
      </c>
    </row>
    <row r="9" spans="1:20">
      <c r="A9" s="15" t="s">
        <v>484</v>
      </c>
      <c r="B9" s="17" t="n">
        <v>5675</v>
      </c>
      <c r="C9" s="18">
        <f>(0.0/B9*100)</f>
        <v/>
      </c>
      <c r="D9" s="19" t="n">
        <v>5675</v>
      </c>
      <c r="E9" s="18" t="s">
        <v>481</v>
      </c>
      <c r="F9" s="20" t="s">
        <v>481</v>
      </c>
      <c r="G9" s="18" t="s">
        <v>481</v>
      </c>
      <c r="H9" s="20" t="s">
        <v>481</v>
      </c>
      <c r="I9" s="18" t="s">
        <v>481</v>
      </c>
      <c r="J9" s="20" t="s">
        <v>481</v>
      </c>
      <c r="K9" s="18" t="s">
        <v>481</v>
      </c>
      <c r="L9" s="20" t="s">
        <v>481</v>
      </c>
      <c r="M9" s="18" t="s">
        <v>481</v>
      </c>
      <c r="N9" s="20" t="s">
        <v>481</v>
      </c>
      <c r="O9" s="18" t="s">
        <v>481</v>
      </c>
      <c r="P9" s="20" t="s">
        <v>481</v>
      </c>
      <c r="Q9" s="18" t="s">
        <v>481</v>
      </c>
      <c r="R9" s="20" t="s">
        <v>481</v>
      </c>
      <c r="S9" s="18" t="n">
        <v>540.77926452</v>
      </c>
      <c r="T9" s="20" t="n">
        <v>2.95438591</v>
      </c>
    </row>
    <row r="10" spans="1:20">
      <c r="A10" s="15" t="s">
        <v>485</v>
      </c>
      <c r="B10" s="17" t="n">
        <v>13082</v>
      </c>
      <c r="C10" s="18">
        <f>(0.0/B10*100)</f>
        <v/>
      </c>
      <c r="D10" s="19" t="n">
        <v>13082</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s">
        <v>481</v>
      </c>
      <c r="R10" s="20" t="s">
        <v>481</v>
      </c>
      <c r="S10" s="18" t="n">
        <v>533.23097553</v>
      </c>
      <c r="T10" s="20" t="n">
        <v>4.62202672</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n">
        <v>432.25220085</v>
      </c>
      <c r="T11" s="20" t="n">
        <v>3.74380614</v>
      </c>
    </row>
    <row r="12" spans="1:20">
      <c r="A12" s="15" t="s">
        <v>487</v>
      </c>
      <c r="B12" s="21" t="s">
        <v>482</v>
      </c>
      <c r="C12" s="21" t="s">
        <v>482</v>
      </c>
      <c r="D12" s="22" t="s">
        <v>482</v>
      </c>
      <c r="E12" s="21" t="s">
        <v>482</v>
      </c>
      <c r="F12" s="22" t="s">
        <v>482</v>
      </c>
      <c r="G12" s="21" t="s">
        <v>482</v>
      </c>
      <c r="H12" s="22" t="s">
        <v>482</v>
      </c>
      <c r="I12" s="21" t="s">
        <v>482</v>
      </c>
      <c r="J12" s="22" t="s">
        <v>482</v>
      </c>
      <c r="K12" s="21" t="s">
        <v>482</v>
      </c>
      <c r="L12" s="22" t="s">
        <v>482</v>
      </c>
      <c r="M12" s="21" t="s">
        <v>482</v>
      </c>
      <c r="N12" s="22" t="s">
        <v>482</v>
      </c>
      <c r="O12" s="21" t="s">
        <v>482</v>
      </c>
      <c r="P12" s="22" t="s">
        <v>482</v>
      </c>
      <c r="Q12" s="21" t="s">
        <v>482</v>
      </c>
      <c r="R12" s="22" t="s">
        <v>482</v>
      </c>
      <c r="S12" s="21" t="s">
        <v>482</v>
      </c>
      <c r="T12" s="22" t="s">
        <v>482</v>
      </c>
    </row>
    <row r="13" spans="1:20">
      <c r="A13" s="15" t="s">
        <v>488</v>
      </c>
      <c r="B13" s="21" t="s">
        <v>482</v>
      </c>
      <c r="C13" s="21" t="s">
        <v>482</v>
      </c>
      <c r="D13" s="22" t="s">
        <v>482</v>
      </c>
      <c r="E13" s="21" t="s">
        <v>482</v>
      </c>
      <c r="F13" s="22" t="s">
        <v>482</v>
      </c>
      <c r="G13" s="21" t="s">
        <v>482</v>
      </c>
      <c r="H13" s="22" t="s">
        <v>482</v>
      </c>
      <c r="I13" s="21" t="s">
        <v>482</v>
      </c>
      <c r="J13" s="22" t="s">
        <v>482</v>
      </c>
      <c r="K13" s="21" t="s">
        <v>482</v>
      </c>
      <c r="L13" s="22" t="s">
        <v>482</v>
      </c>
      <c r="M13" s="21" t="s">
        <v>482</v>
      </c>
      <c r="N13" s="22" t="s">
        <v>482</v>
      </c>
      <c r="O13" s="21" t="s">
        <v>482</v>
      </c>
      <c r="P13" s="22" t="s">
        <v>482</v>
      </c>
      <c r="Q13" s="21" t="s">
        <v>482</v>
      </c>
      <c r="R13" s="22" t="s">
        <v>482</v>
      </c>
      <c r="S13" s="21" t="s">
        <v>482</v>
      </c>
      <c r="T13" s="22" t="s">
        <v>482</v>
      </c>
    </row>
    <row r="14" spans="1:20">
      <c r="A14" s="15" t="s">
        <v>489</v>
      </c>
      <c r="B14" s="21" t="s">
        <v>482</v>
      </c>
      <c r="C14" s="21" t="s">
        <v>482</v>
      </c>
      <c r="D14" s="22" t="s">
        <v>482</v>
      </c>
      <c r="E14" s="21" t="s">
        <v>482</v>
      </c>
      <c r="F14" s="22" t="s">
        <v>482</v>
      </c>
      <c r="G14" s="21" t="s">
        <v>482</v>
      </c>
      <c r="H14" s="22" t="s">
        <v>482</v>
      </c>
      <c r="I14" s="21" t="s">
        <v>482</v>
      </c>
      <c r="J14" s="22" t="s">
        <v>482</v>
      </c>
      <c r="K14" s="21" t="s">
        <v>482</v>
      </c>
      <c r="L14" s="22" t="s">
        <v>482</v>
      </c>
      <c r="M14" s="21" t="s">
        <v>482</v>
      </c>
      <c r="N14" s="22" t="s">
        <v>482</v>
      </c>
      <c r="O14" s="21" t="s">
        <v>482</v>
      </c>
      <c r="P14" s="22" t="s">
        <v>482</v>
      </c>
      <c r="Q14" s="21" t="s">
        <v>482</v>
      </c>
      <c r="R14" s="22" t="s">
        <v>482</v>
      </c>
      <c r="S14" s="21" t="s">
        <v>482</v>
      </c>
      <c r="T14" s="22" t="s">
        <v>482</v>
      </c>
    </row>
    <row r="15" spans="1:20">
      <c r="A15" s="15" t="s">
        <v>490</v>
      </c>
      <c r="B15" s="21" t="s">
        <v>482</v>
      </c>
      <c r="C15" s="21" t="s">
        <v>482</v>
      </c>
      <c r="D15" s="22" t="s">
        <v>482</v>
      </c>
      <c r="E15" s="21" t="s">
        <v>482</v>
      </c>
      <c r="F15" s="22" t="s">
        <v>482</v>
      </c>
      <c r="G15" s="21" t="s">
        <v>482</v>
      </c>
      <c r="H15" s="22" t="s">
        <v>482</v>
      </c>
      <c r="I15" s="21" t="s">
        <v>482</v>
      </c>
      <c r="J15" s="22" t="s">
        <v>482</v>
      </c>
      <c r="K15" s="21" t="s">
        <v>482</v>
      </c>
      <c r="L15" s="22" t="s">
        <v>482</v>
      </c>
      <c r="M15" s="21" t="s">
        <v>482</v>
      </c>
      <c r="N15" s="22" t="s">
        <v>482</v>
      </c>
      <c r="O15" s="21" t="s">
        <v>482</v>
      </c>
      <c r="P15" s="22" t="s">
        <v>482</v>
      </c>
      <c r="Q15" s="21" t="s">
        <v>482</v>
      </c>
      <c r="R15" s="22" t="s">
        <v>482</v>
      </c>
      <c r="S15" s="21" t="s">
        <v>482</v>
      </c>
      <c r="T15" s="22" t="s">
        <v>482</v>
      </c>
    </row>
    <row r="16" spans="1:20">
      <c r="A16" s="15" t="s">
        <v>491</v>
      </c>
      <c r="B16" s="21" t="s">
        <v>482</v>
      </c>
      <c r="C16" s="21" t="s">
        <v>482</v>
      </c>
      <c r="D16" s="22" t="s">
        <v>482</v>
      </c>
      <c r="E16" s="21" t="s">
        <v>482</v>
      </c>
      <c r="F16" s="22" t="s">
        <v>482</v>
      </c>
      <c r="G16" s="21" t="s">
        <v>482</v>
      </c>
      <c r="H16" s="22" t="s">
        <v>482</v>
      </c>
      <c r="I16" s="21" t="s">
        <v>482</v>
      </c>
      <c r="J16" s="22" t="s">
        <v>482</v>
      </c>
      <c r="K16" s="21" t="s">
        <v>482</v>
      </c>
      <c r="L16" s="22" t="s">
        <v>482</v>
      </c>
      <c r="M16" s="21" t="s">
        <v>482</v>
      </c>
      <c r="N16" s="22" t="s">
        <v>482</v>
      </c>
      <c r="O16" s="21" t="s">
        <v>482</v>
      </c>
      <c r="P16" s="22" t="s">
        <v>482</v>
      </c>
      <c r="Q16" s="21" t="s">
        <v>482</v>
      </c>
      <c r="R16" s="22" t="s">
        <v>482</v>
      </c>
      <c r="S16" s="21" t="s">
        <v>482</v>
      </c>
      <c r="T16" s="22" t="s">
        <v>482</v>
      </c>
    </row>
    <row r="17" spans="1:20">
      <c r="A17" s="15" t="s">
        <v>492</v>
      </c>
      <c r="B17" s="21" t="s">
        <v>482</v>
      </c>
      <c r="C17" s="21" t="s">
        <v>482</v>
      </c>
      <c r="D17" s="22" t="s">
        <v>482</v>
      </c>
      <c r="E17" s="21" t="s">
        <v>482</v>
      </c>
      <c r="F17" s="22" t="s">
        <v>482</v>
      </c>
      <c r="G17" s="21" t="s">
        <v>482</v>
      </c>
      <c r="H17" s="22" t="s">
        <v>482</v>
      </c>
      <c r="I17" s="21" t="s">
        <v>482</v>
      </c>
      <c r="J17" s="22" t="s">
        <v>482</v>
      </c>
      <c r="K17" s="21" t="s">
        <v>482</v>
      </c>
      <c r="L17" s="22" t="s">
        <v>482</v>
      </c>
      <c r="M17" s="21" t="s">
        <v>482</v>
      </c>
      <c r="N17" s="22" t="s">
        <v>482</v>
      </c>
      <c r="O17" s="21" t="s">
        <v>482</v>
      </c>
      <c r="P17" s="22" t="s">
        <v>482</v>
      </c>
      <c r="Q17" s="21" t="s">
        <v>482</v>
      </c>
      <c r="R17" s="22" t="s">
        <v>482</v>
      </c>
      <c r="S17" s="21" t="s">
        <v>482</v>
      </c>
      <c r="T17" s="22" t="s">
        <v>482</v>
      </c>
    </row>
    <row r="18" spans="1:20">
      <c r="A18" s="15" t="s">
        <v>493</v>
      </c>
      <c r="B18" s="21" t="s">
        <v>482</v>
      </c>
      <c r="C18" s="21" t="s">
        <v>482</v>
      </c>
      <c r="D18" s="22" t="s">
        <v>482</v>
      </c>
      <c r="E18" s="21" t="s">
        <v>482</v>
      </c>
      <c r="F18" s="22" t="s">
        <v>482</v>
      </c>
      <c r="G18" s="21" t="s">
        <v>482</v>
      </c>
      <c r="H18" s="22" t="s">
        <v>482</v>
      </c>
      <c r="I18" s="21" t="s">
        <v>482</v>
      </c>
      <c r="J18" s="22" t="s">
        <v>482</v>
      </c>
      <c r="K18" s="21" t="s">
        <v>482</v>
      </c>
      <c r="L18" s="22" t="s">
        <v>482</v>
      </c>
      <c r="M18" s="21" t="s">
        <v>482</v>
      </c>
      <c r="N18" s="22" t="s">
        <v>482</v>
      </c>
      <c r="O18" s="21" t="s">
        <v>482</v>
      </c>
      <c r="P18" s="22" t="s">
        <v>482</v>
      </c>
      <c r="Q18" s="21" t="s">
        <v>482</v>
      </c>
      <c r="R18" s="22" t="s">
        <v>482</v>
      </c>
      <c r="S18" s="21" t="s">
        <v>482</v>
      </c>
      <c r="T18" s="22" t="s">
        <v>482</v>
      </c>
    </row>
    <row r="19" spans="1:20">
      <c r="A19" s="15" t="s">
        <v>494</v>
      </c>
      <c r="B19" s="21" t="s">
        <v>482</v>
      </c>
      <c r="C19" s="21" t="s">
        <v>482</v>
      </c>
      <c r="D19" s="22" t="s">
        <v>482</v>
      </c>
      <c r="E19" s="21" t="s">
        <v>482</v>
      </c>
      <c r="F19" s="22" t="s">
        <v>482</v>
      </c>
      <c r="G19" s="21" t="s">
        <v>482</v>
      </c>
      <c r="H19" s="22" t="s">
        <v>482</v>
      </c>
      <c r="I19" s="21" t="s">
        <v>482</v>
      </c>
      <c r="J19" s="22" t="s">
        <v>482</v>
      </c>
      <c r="K19" s="21" t="s">
        <v>482</v>
      </c>
      <c r="L19" s="22" t="s">
        <v>482</v>
      </c>
      <c r="M19" s="21" t="s">
        <v>482</v>
      </c>
      <c r="N19" s="22" t="s">
        <v>482</v>
      </c>
      <c r="O19" s="21" t="s">
        <v>482</v>
      </c>
      <c r="P19" s="22" t="s">
        <v>482</v>
      </c>
      <c r="Q19" s="21" t="s">
        <v>482</v>
      </c>
      <c r="R19" s="22" t="s">
        <v>482</v>
      </c>
      <c r="S19" s="21" t="s">
        <v>482</v>
      </c>
      <c r="T19" s="22" t="s">
        <v>482</v>
      </c>
    </row>
    <row r="20" spans="1:20">
      <c r="A20" s="15" t="s">
        <v>495</v>
      </c>
      <c r="B20" s="21" t="s">
        <v>482</v>
      </c>
      <c r="C20" s="21" t="s">
        <v>482</v>
      </c>
      <c r="D20" s="22" t="s">
        <v>482</v>
      </c>
      <c r="E20" s="21" t="s">
        <v>482</v>
      </c>
      <c r="F20" s="22" t="s">
        <v>482</v>
      </c>
      <c r="G20" s="21" t="s">
        <v>482</v>
      </c>
      <c r="H20" s="22" t="s">
        <v>482</v>
      </c>
      <c r="I20" s="21" t="s">
        <v>482</v>
      </c>
      <c r="J20" s="22" t="s">
        <v>482</v>
      </c>
      <c r="K20" s="21" t="s">
        <v>482</v>
      </c>
      <c r="L20" s="22" t="s">
        <v>482</v>
      </c>
      <c r="M20" s="21" t="s">
        <v>482</v>
      </c>
      <c r="N20" s="22" t="s">
        <v>482</v>
      </c>
      <c r="O20" s="21" t="s">
        <v>482</v>
      </c>
      <c r="P20" s="22" t="s">
        <v>482</v>
      </c>
      <c r="Q20" s="21" t="s">
        <v>482</v>
      </c>
      <c r="R20" s="22" t="s">
        <v>482</v>
      </c>
      <c r="S20" s="21" t="s">
        <v>482</v>
      </c>
      <c r="T20" s="22" t="s">
        <v>482</v>
      </c>
    </row>
    <row r="21" spans="1:20">
      <c r="A21" s="15" t="s">
        <v>496</v>
      </c>
      <c r="B21" s="21" t="s">
        <v>482</v>
      </c>
      <c r="C21" s="21" t="s">
        <v>482</v>
      </c>
      <c r="D21" s="22" t="s">
        <v>482</v>
      </c>
      <c r="E21" s="21" t="s">
        <v>482</v>
      </c>
      <c r="F21" s="22" t="s">
        <v>482</v>
      </c>
      <c r="G21" s="21" t="s">
        <v>482</v>
      </c>
      <c r="H21" s="22" t="s">
        <v>482</v>
      </c>
      <c r="I21" s="21" t="s">
        <v>482</v>
      </c>
      <c r="J21" s="22" t="s">
        <v>482</v>
      </c>
      <c r="K21" s="21" t="s">
        <v>482</v>
      </c>
      <c r="L21" s="22" t="s">
        <v>482</v>
      </c>
      <c r="M21" s="21" t="s">
        <v>482</v>
      </c>
      <c r="N21" s="22" t="s">
        <v>482</v>
      </c>
      <c r="O21" s="21" t="s">
        <v>482</v>
      </c>
      <c r="P21" s="22" t="s">
        <v>482</v>
      </c>
      <c r="Q21" s="21" t="s">
        <v>482</v>
      </c>
      <c r="R21" s="22" t="s">
        <v>482</v>
      </c>
      <c r="S21" s="21" t="s">
        <v>482</v>
      </c>
      <c r="T21" s="22" t="s">
        <v>482</v>
      </c>
    </row>
    <row r="22" spans="1:20">
      <c r="A22" s="15" t="s">
        <v>497</v>
      </c>
      <c r="B22" s="21" t="s">
        <v>482</v>
      </c>
      <c r="C22" s="21" t="s">
        <v>482</v>
      </c>
      <c r="D22" s="22" t="s">
        <v>482</v>
      </c>
      <c r="E22" s="21" t="s">
        <v>482</v>
      </c>
      <c r="F22" s="22" t="s">
        <v>482</v>
      </c>
      <c r="G22" s="21" t="s">
        <v>482</v>
      </c>
      <c r="H22" s="22" t="s">
        <v>482</v>
      </c>
      <c r="I22" s="21" t="s">
        <v>482</v>
      </c>
      <c r="J22" s="22" t="s">
        <v>482</v>
      </c>
      <c r="K22" s="21" t="s">
        <v>482</v>
      </c>
      <c r="L22" s="22" t="s">
        <v>482</v>
      </c>
      <c r="M22" s="21" t="s">
        <v>482</v>
      </c>
      <c r="N22" s="22" t="s">
        <v>482</v>
      </c>
      <c r="O22" s="21" t="s">
        <v>482</v>
      </c>
      <c r="P22" s="22" t="s">
        <v>482</v>
      </c>
      <c r="Q22" s="21" t="s">
        <v>482</v>
      </c>
      <c r="R22" s="22" t="s">
        <v>482</v>
      </c>
      <c r="S22" s="21" t="s">
        <v>482</v>
      </c>
      <c r="T22" s="22" t="s">
        <v>482</v>
      </c>
    </row>
    <row r="23" spans="1:20">
      <c r="A23" s="15" t="s">
        <v>498</v>
      </c>
      <c r="B23" s="17" t="n">
        <v>11583</v>
      </c>
      <c r="C23" s="18">
        <f>(0.0/B23*100)</f>
        <v/>
      </c>
      <c r="D23" s="19" t="n">
        <v>11583</v>
      </c>
      <c r="E23" s="18" t="n">
        <v>499.2226868</v>
      </c>
      <c r="F23" s="20" t="n">
        <v>2.90404737</v>
      </c>
      <c r="G23" s="18" t="n">
        <v>469.16568531</v>
      </c>
      <c r="H23" s="20" t="n">
        <v>4.63242382</v>
      </c>
      <c r="I23" s="18" t="n">
        <v>436.09679709</v>
      </c>
      <c r="J23" s="20" t="n">
        <v>7.93803525</v>
      </c>
      <c r="K23" s="18" t="s">
        <v>481</v>
      </c>
      <c r="L23" s="20" t="s">
        <v>481</v>
      </c>
      <c r="M23" s="18" t="s">
        <v>481</v>
      </c>
      <c r="N23" s="20" t="s">
        <v>481</v>
      </c>
      <c r="O23" s="18" t="s">
        <v>481</v>
      </c>
      <c r="P23" s="20" t="s">
        <v>481</v>
      </c>
      <c r="Q23" s="18" t="s">
        <v>481</v>
      </c>
      <c r="R23" s="20" t="s">
        <v>481</v>
      </c>
      <c r="S23" s="18" t="n">
        <v>434.58580753</v>
      </c>
      <c r="T23" s="20" t="n">
        <v>6.55065684</v>
      </c>
    </row>
    <row r="24" spans="1:20">
      <c r="A24" s="15" t="s">
        <v>499</v>
      </c>
      <c r="B24" s="21" t="s">
        <v>482</v>
      </c>
      <c r="C24" s="21" t="s">
        <v>482</v>
      </c>
      <c r="D24" s="22" t="s">
        <v>482</v>
      </c>
      <c r="E24" s="21" t="s">
        <v>482</v>
      </c>
      <c r="F24" s="22" t="s">
        <v>482</v>
      </c>
      <c r="G24" s="21" t="s">
        <v>482</v>
      </c>
      <c r="H24" s="22" t="s">
        <v>482</v>
      </c>
      <c r="I24" s="21" t="s">
        <v>482</v>
      </c>
      <c r="J24" s="22" t="s">
        <v>482</v>
      </c>
      <c r="K24" s="21" t="s">
        <v>482</v>
      </c>
      <c r="L24" s="22" t="s">
        <v>482</v>
      </c>
      <c r="M24" s="21" t="s">
        <v>482</v>
      </c>
      <c r="N24" s="22" t="s">
        <v>482</v>
      </c>
      <c r="O24" s="21" t="s">
        <v>482</v>
      </c>
      <c r="P24" s="22" t="s">
        <v>482</v>
      </c>
      <c r="Q24" s="21" t="s">
        <v>482</v>
      </c>
      <c r="R24" s="22" t="s">
        <v>482</v>
      </c>
      <c r="S24" s="21" t="s">
        <v>482</v>
      </c>
      <c r="T24" s="22" t="s">
        <v>482</v>
      </c>
    </row>
    <row r="25" spans="1:20">
      <c r="A25" s="15" t="s">
        <v>500</v>
      </c>
      <c r="B25" s="21" t="s">
        <v>482</v>
      </c>
      <c r="C25" s="21" t="s">
        <v>482</v>
      </c>
      <c r="D25" s="22" t="s">
        <v>482</v>
      </c>
      <c r="E25" s="21" t="s">
        <v>482</v>
      </c>
      <c r="F25" s="22" t="s">
        <v>482</v>
      </c>
      <c r="G25" s="21" t="s">
        <v>482</v>
      </c>
      <c r="H25" s="22" t="s">
        <v>482</v>
      </c>
      <c r="I25" s="21" t="s">
        <v>482</v>
      </c>
      <c r="J25" s="22" t="s">
        <v>482</v>
      </c>
      <c r="K25" s="21" t="s">
        <v>482</v>
      </c>
      <c r="L25" s="22" t="s">
        <v>482</v>
      </c>
      <c r="M25" s="21" t="s">
        <v>482</v>
      </c>
      <c r="N25" s="22" t="s">
        <v>482</v>
      </c>
      <c r="O25" s="21" t="s">
        <v>482</v>
      </c>
      <c r="P25" s="22" t="s">
        <v>482</v>
      </c>
      <c r="Q25" s="21" t="s">
        <v>482</v>
      </c>
      <c r="R25" s="22" t="s">
        <v>482</v>
      </c>
      <c r="S25" s="21" t="s">
        <v>482</v>
      </c>
      <c r="T25" s="22" t="s">
        <v>482</v>
      </c>
    </row>
    <row r="26" spans="1:20">
      <c r="A26" s="15" t="s">
        <v>501</v>
      </c>
      <c r="B26" s="21" t="s">
        <v>482</v>
      </c>
      <c r="C26" s="21" t="s">
        <v>482</v>
      </c>
      <c r="D26" s="22" t="s">
        <v>482</v>
      </c>
      <c r="E26" s="21" t="s">
        <v>482</v>
      </c>
      <c r="F26" s="22" t="s">
        <v>482</v>
      </c>
      <c r="G26" s="21" t="s">
        <v>482</v>
      </c>
      <c r="H26" s="22" t="s">
        <v>482</v>
      </c>
      <c r="I26" s="21" t="s">
        <v>482</v>
      </c>
      <c r="J26" s="22" t="s">
        <v>482</v>
      </c>
      <c r="K26" s="21" t="s">
        <v>482</v>
      </c>
      <c r="L26" s="22" t="s">
        <v>482</v>
      </c>
      <c r="M26" s="21" t="s">
        <v>482</v>
      </c>
      <c r="N26" s="22" t="s">
        <v>482</v>
      </c>
      <c r="O26" s="21" t="s">
        <v>482</v>
      </c>
      <c r="P26" s="22" t="s">
        <v>482</v>
      </c>
      <c r="Q26" s="21" t="s">
        <v>482</v>
      </c>
      <c r="R26" s="22" t="s">
        <v>482</v>
      </c>
      <c r="S26" s="21" t="s">
        <v>482</v>
      </c>
      <c r="T26" s="22" t="s">
        <v>482</v>
      </c>
    </row>
    <row r="27" spans="1:20">
      <c r="A27" s="15" t="s">
        <v>502</v>
      </c>
      <c r="B27" s="21" t="s">
        <v>482</v>
      </c>
      <c r="C27" s="21" t="s">
        <v>482</v>
      </c>
      <c r="D27" s="22" t="s">
        <v>482</v>
      </c>
      <c r="E27" s="21" t="s">
        <v>482</v>
      </c>
      <c r="F27" s="22" t="s">
        <v>482</v>
      </c>
      <c r="G27" s="21" t="s">
        <v>482</v>
      </c>
      <c r="H27" s="22" t="s">
        <v>482</v>
      </c>
      <c r="I27" s="21" t="s">
        <v>482</v>
      </c>
      <c r="J27" s="22" t="s">
        <v>482</v>
      </c>
      <c r="K27" s="21" t="s">
        <v>482</v>
      </c>
      <c r="L27" s="22" t="s">
        <v>482</v>
      </c>
      <c r="M27" s="21" t="s">
        <v>482</v>
      </c>
      <c r="N27" s="22" t="s">
        <v>482</v>
      </c>
      <c r="O27" s="21" t="s">
        <v>482</v>
      </c>
      <c r="P27" s="22" t="s">
        <v>482</v>
      </c>
      <c r="Q27" s="21" t="s">
        <v>482</v>
      </c>
      <c r="R27" s="22" t="s">
        <v>482</v>
      </c>
      <c r="S27" s="21" t="s">
        <v>482</v>
      </c>
      <c r="T27" s="22" t="s">
        <v>482</v>
      </c>
    </row>
    <row r="28" spans="1:20">
      <c r="A28" s="15" t="s">
        <v>503</v>
      </c>
      <c r="B28" s="21" t="s">
        <v>482</v>
      </c>
      <c r="C28" s="21" t="s">
        <v>482</v>
      </c>
      <c r="D28" s="22" t="s">
        <v>482</v>
      </c>
      <c r="E28" s="21" t="s">
        <v>482</v>
      </c>
      <c r="F28" s="22" t="s">
        <v>482</v>
      </c>
      <c r="G28" s="21" t="s">
        <v>482</v>
      </c>
      <c r="H28" s="22" t="s">
        <v>482</v>
      </c>
      <c r="I28" s="21" t="s">
        <v>482</v>
      </c>
      <c r="J28" s="22" t="s">
        <v>482</v>
      </c>
      <c r="K28" s="21" t="s">
        <v>482</v>
      </c>
      <c r="L28" s="22" t="s">
        <v>482</v>
      </c>
      <c r="M28" s="21" t="s">
        <v>482</v>
      </c>
      <c r="N28" s="22" t="s">
        <v>482</v>
      </c>
      <c r="O28" s="21" t="s">
        <v>482</v>
      </c>
      <c r="P28" s="22" t="s">
        <v>482</v>
      </c>
      <c r="Q28" s="21" t="s">
        <v>482</v>
      </c>
      <c r="R28" s="22" t="s">
        <v>482</v>
      </c>
      <c r="S28" s="21" t="s">
        <v>482</v>
      </c>
      <c r="T28" s="22" t="s">
        <v>482</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n">
        <v>509.25698594</v>
      </c>
      <c r="T29" s="20" t="n">
        <v>3.32415333</v>
      </c>
    </row>
    <row r="30" spans="1:20">
      <c r="A30" s="15" t="s">
        <v>505</v>
      </c>
      <c r="B30" s="21" t="s">
        <v>482</v>
      </c>
      <c r="C30" s="21" t="s">
        <v>482</v>
      </c>
      <c r="D30" s="22" t="s">
        <v>482</v>
      </c>
      <c r="E30" s="21" t="s">
        <v>482</v>
      </c>
      <c r="F30" s="22" t="s">
        <v>482</v>
      </c>
      <c r="G30" s="21" t="s">
        <v>482</v>
      </c>
      <c r="H30" s="22" t="s">
        <v>482</v>
      </c>
      <c r="I30" s="21" t="s">
        <v>482</v>
      </c>
      <c r="J30" s="22" t="s">
        <v>482</v>
      </c>
      <c r="K30" s="21" t="s">
        <v>482</v>
      </c>
      <c r="L30" s="22" t="s">
        <v>482</v>
      </c>
      <c r="M30" s="21" t="s">
        <v>482</v>
      </c>
      <c r="N30" s="22" t="s">
        <v>482</v>
      </c>
      <c r="O30" s="21" t="s">
        <v>482</v>
      </c>
      <c r="P30" s="22" t="s">
        <v>482</v>
      </c>
      <c r="Q30" s="21" t="s">
        <v>482</v>
      </c>
      <c r="R30" s="22" t="s">
        <v>482</v>
      </c>
      <c r="S30" s="21" t="s">
        <v>482</v>
      </c>
      <c r="T30" s="22" t="s">
        <v>482</v>
      </c>
    </row>
    <row r="31" spans="1:20">
      <c r="A31" s="15" t="s">
        <v>506</v>
      </c>
      <c r="B31" s="21" t="s">
        <v>482</v>
      </c>
      <c r="C31" s="21" t="s">
        <v>482</v>
      </c>
      <c r="D31" s="22" t="s">
        <v>482</v>
      </c>
      <c r="E31" s="21" t="s">
        <v>482</v>
      </c>
      <c r="F31" s="22" t="s">
        <v>482</v>
      </c>
      <c r="G31" s="21" t="s">
        <v>482</v>
      </c>
      <c r="H31" s="22" t="s">
        <v>482</v>
      </c>
      <c r="I31" s="21" t="s">
        <v>482</v>
      </c>
      <c r="J31" s="22" t="s">
        <v>482</v>
      </c>
      <c r="K31" s="21" t="s">
        <v>482</v>
      </c>
      <c r="L31" s="22" t="s">
        <v>482</v>
      </c>
      <c r="M31" s="21" t="s">
        <v>482</v>
      </c>
      <c r="N31" s="22" t="s">
        <v>482</v>
      </c>
      <c r="O31" s="21" t="s">
        <v>482</v>
      </c>
      <c r="P31" s="22" t="s">
        <v>482</v>
      </c>
      <c r="Q31" s="21" t="s">
        <v>482</v>
      </c>
      <c r="R31" s="22" t="s">
        <v>482</v>
      </c>
      <c r="S31" s="21" t="s">
        <v>482</v>
      </c>
      <c r="T31" s="22" t="s">
        <v>482</v>
      </c>
    </row>
    <row r="32" spans="1:20">
      <c r="A32" s="15" t="s">
        <v>507</v>
      </c>
      <c r="B32" s="17" t="n">
        <v>4478</v>
      </c>
      <c r="C32" s="18">
        <f>(0.0/B32*100)</f>
        <v/>
      </c>
      <c r="D32" s="19" t="n">
        <v>4478</v>
      </c>
      <c r="E32" s="18" t="n">
        <v>497.22147273</v>
      </c>
      <c r="F32" s="20" t="n">
        <v>3.03674768</v>
      </c>
      <c r="G32" s="18" t="n">
        <v>477.31846942</v>
      </c>
      <c r="H32" s="20" t="n">
        <v>5.96276812</v>
      </c>
      <c r="I32" s="18" t="n">
        <v>416.99635868</v>
      </c>
      <c r="J32" s="20" t="n">
        <v>8.25654059</v>
      </c>
      <c r="K32" s="18" t="s">
        <v>481</v>
      </c>
      <c r="L32" s="20" t="s">
        <v>481</v>
      </c>
      <c r="M32" s="18" t="s">
        <v>481</v>
      </c>
      <c r="N32" s="20" t="s">
        <v>481</v>
      </c>
      <c r="O32" s="18" t="s">
        <v>481</v>
      </c>
      <c r="P32" s="20" t="s">
        <v>481</v>
      </c>
      <c r="Q32" s="18" t="s">
        <v>481</v>
      </c>
      <c r="R32" s="20" t="s">
        <v>481</v>
      </c>
      <c r="S32" s="18" t="n">
        <v>405.52607952</v>
      </c>
      <c r="T32" s="20" t="n">
        <v>10.82812512</v>
      </c>
    </row>
    <row r="33" spans="1:20">
      <c r="A33" s="15" t="s">
        <v>508</v>
      </c>
      <c r="B33" s="21" t="s">
        <v>482</v>
      </c>
      <c r="C33" s="21" t="s">
        <v>482</v>
      </c>
      <c r="D33" s="22" t="s">
        <v>482</v>
      </c>
      <c r="E33" s="21" t="s">
        <v>482</v>
      </c>
      <c r="F33" s="22" t="s">
        <v>482</v>
      </c>
      <c r="G33" s="21" t="s">
        <v>482</v>
      </c>
      <c r="H33" s="22" t="s">
        <v>482</v>
      </c>
      <c r="I33" s="21" t="s">
        <v>482</v>
      </c>
      <c r="J33" s="22" t="s">
        <v>482</v>
      </c>
      <c r="K33" s="21" t="s">
        <v>482</v>
      </c>
      <c r="L33" s="22" t="s">
        <v>482</v>
      </c>
      <c r="M33" s="21" t="s">
        <v>482</v>
      </c>
      <c r="N33" s="22" t="s">
        <v>482</v>
      </c>
      <c r="O33" s="21" t="s">
        <v>482</v>
      </c>
      <c r="P33" s="22" t="s">
        <v>482</v>
      </c>
      <c r="Q33" s="21" t="s">
        <v>482</v>
      </c>
      <c r="R33" s="22" t="s">
        <v>482</v>
      </c>
      <c r="S33" s="21" t="s">
        <v>482</v>
      </c>
      <c r="T33" s="22" t="s">
        <v>482</v>
      </c>
    </row>
    <row r="34" spans="1:20">
      <c r="A34" s="15" t="s">
        <v>509</v>
      </c>
      <c r="B34" s="17" t="n">
        <v>6350</v>
      </c>
      <c r="C34" s="18">
        <f>(0.0/B34*100)</f>
        <v/>
      </c>
      <c r="D34" s="19" t="n">
        <v>6350</v>
      </c>
      <c r="E34" s="18" t="n">
        <v>467.64740436</v>
      </c>
      <c r="F34" s="20" t="n">
        <v>4.39058413</v>
      </c>
      <c r="G34" s="18" t="n">
        <v>444.53093042</v>
      </c>
      <c r="H34" s="20" t="n">
        <v>6.71678015</v>
      </c>
      <c r="I34" s="18" t="n">
        <v>394.88139405</v>
      </c>
      <c r="J34" s="20" t="n">
        <v>7.23024128</v>
      </c>
      <c r="K34" s="18" t="s">
        <v>481</v>
      </c>
      <c r="L34" s="20" t="s">
        <v>481</v>
      </c>
      <c r="M34" s="18" t="s">
        <v>481</v>
      </c>
      <c r="N34" s="20" t="s">
        <v>481</v>
      </c>
      <c r="O34" s="18" t="s">
        <v>481</v>
      </c>
      <c r="P34" s="20" t="s">
        <v>481</v>
      </c>
      <c r="Q34" s="18" t="s">
        <v>481</v>
      </c>
      <c r="R34" s="20" t="s">
        <v>481</v>
      </c>
      <c r="S34" s="18" t="n">
        <v>384.17013946</v>
      </c>
      <c r="T34" s="20" t="n">
        <v>11.85595421</v>
      </c>
    </row>
    <row r="35" spans="1:20">
      <c r="A35" s="15" t="s">
        <v>510</v>
      </c>
      <c r="B35" s="21" t="s">
        <v>482</v>
      </c>
      <c r="C35" s="21" t="s">
        <v>482</v>
      </c>
      <c r="D35" s="22" t="s">
        <v>482</v>
      </c>
      <c r="E35" s="21" t="s">
        <v>482</v>
      </c>
      <c r="F35" s="22" t="s">
        <v>482</v>
      </c>
      <c r="G35" s="21" t="s">
        <v>482</v>
      </c>
      <c r="H35" s="22" t="s">
        <v>482</v>
      </c>
      <c r="I35" s="21" t="s">
        <v>482</v>
      </c>
      <c r="J35" s="22" t="s">
        <v>482</v>
      </c>
      <c r="K35" s="21" t="s">
        <v>482</v>
      </c>
      <c r="L35" s="22" t="s">
        <v>482</v>
      </c>
      <c r="M35" s="21" t="s">
        <v>482</v>
      </c>
      <c r="N35" s="22" t="s">
        <v>482</v>
      </c>
      <c r="O35" s="21" t="s">
        <v>482</v>
      </c>
      <c r="P35" s="22" t="s">
        <v>482</v>
      </c>
      <c r="Q35" s="21" t="s">
        <v>482</v>
      </c>
      <c r="R35" s="22" t="s">
        <v>482</v>
      </c>
      <c r="S35" s="21" t="s">
        <v>482</v>
      </c>
      <c r="T35" s="22" t="s">
        <v>482</v>
      </c>
    </row>
    <row r="36" spans="1:20">
      <c r="A36" s="15" t="s">
        <v>511</v>
      </c>
      <c r="B36" s="17" t="n">
        <v>6736</v>
      </c>
      <c r="C36" s="18">
        <f>(0.0/B36*100)</f>
        <v/>
      </c>
      <c r="D36" s="19" t="n">
        <v>6736</v>
      </c>
      <c r="E36" s="18" t="n">
        <v>483.05799647</v>
      </c>
      <c r="F36" s="20" t="n">
        <v>3.19224001</v>
      </c>
      <c r="G36" s="18" t="n">
        <v>462.59648098</v>
      </c>
      <c r="H36" s="20" t="n">
        <v>4.42376837</v>
      </c>
      <c r="I36" s="18" t="n">
        <v>434.24667652</v>
      </c>
      <c r="J36" s="20" t="n">
        <v>6.45733452</v>
      </c>
      <c r="K36" s="18" t="s">
        <v>481</v>
      </c>
      <c r="L36" s="20" t="s">
        <v>481</v>
      </c>
      <c r="M36" s="18" t="s">
        <v>481</v>
      </c>
      <c r="N36" s="20" t="s">
        <v>481</v>
      </c>
      <c r="O36" s="18" t="s">
        <v>481</v>
      </c>
      <c r="P36" s="20" t="s">
        <v>481</v>
      </c>
      <c r="Q36" s="18" t="s">
        <v>481</v>
      </c>
      <c r="R36" s="20" t="s">
        <v>481</v>
      </c>
      <c r="S36" s="18" t="n">
        <v>410.78067984</v>
      </c>
      <c r="T36" s="20" t="n">
        <v>8.292153150000001</v>
      </c>
    </row>
    <row r="37" spans="1:20">
      <c r="A37" s="15" t="s">
        <v>512</v>
      </c>
      <c r="B37" s="21" t="s">
        <v>482</v>
      </c>
      <c r="C37" s="21" t="s">
        <v>482</v>
      </c>
      <c r="D37" s="22" t="s">
        <v>482</v>
      </c>
      <c r="E37" s="21" t="s">
        <v>482</v>
      </c>
      <c r="F37" s="22" t="s">
        <v>482</v>
      </c>
      <c r="G37" s="21" t="s">
        <v>482</v>
      </c>
      <c r="H37" s="22" t="s">
        <v>482</v>
      </c>
      <c r="I37" s="21" t="s">
        <v>482</v>
      </c>
      <c r="J37" s="22" t="s">
        <v>482</v>
      </c>
      <c r="K37" s="21" t="s">
        <v>482</v>
      </c>
      <c r="L37" s="22" t="s">
        <v>482</v>
      </c>
      <c r="M37" s="21" t="s">
        <v>482</v>
      </c>
      <c r="N37" s="22" t="s">
        <v>482</v>
      </c>
      <c r="O37" s="21" t="s">
        <v>482</v>
      </c>
      <c r="P37" s="22" t="s">
        <v>482</v>
      </c>
      <c r="Q37" s="21" t="s">
        <v>482</v>
      </c>
      <c r="R37" s="22" t="s">
        <v>482</v>
      </c>
      <c r="S37" s="21" t="s">
        <v>482</v>
      </c>
      <c r="T37" s="22" t="s">
        <v>482</v>
      </c>
    </row>
    <row r="38" spans="1:20">
      <c r="A38" s="15" t="s">
        <v>513</v>
      </c>
      <c r="B38" s="21" t="s">
        <v>482</v>
      </c>
      <c r="C38" s="21" t="s">
        <v>482</v>
      </c>
      <c r="D38" s="22" t="s">
        <v>482</v>
      </c>
      <c r="E38" s="21" t="s">
        <v>482</v>
      </c>
      <c r="F38" s="22" t="s">
        <v>482</v>
      </c>
      <c r="G38" s="21" t="s">
        <v>482</v>
      </c>
      <c r="H38" s="22" t="s">
        <v>482</v>
      </c>
      <c r="I38" s="21" t="s">
        <v>482</v>
      </c>
      <c r="J38" s="22" t="s">
        <v>482</v>
      </c>
      <c r="K38" s="21" t="s">
        <v>482</v>
      </c>
      <c r="L38" s="22" t="s">
        <v>482</v>
      </c>
      <c r="M38" s="21" t="s">
        <v>482</v>
      </c>
      <c r="N38" s="22" t="s">
        <v>482</v>
      </c>
      <c r="O38" s="21" t="s">
        <v>482</v>
      </c>
      <c r="P38" s="22" t="s">
        <v>482</v>
      </c>
      <c r="Q38" s="21" t="s">
        <v>482</v>
      </c>
      <c r="R38" s="22" t="s">
        <v>482</v>
      </c>
      <c r="S38" s="21" t="s">
        <v>482</v>
      </c>
      <c r="T38" s="22" t="s">
        <v>482</v>
      </c>
    </row>
    <row r="39" spans="1:20">
      <c r="A39" s="15" t="s">
        <v>514</v>
      </c>
      <c r="B39" s="21" t="s">
        <v>482</v>
      </c>
      <c r="C39" s="21" t="s">
        <v>482</v>
      </c>
      <c r="D39" s="22" t="s">
        <v>482</v>
      </c>
      <c r="E39" s="21" t="s">
        <v>482</v>
      </c>
      <c r="F39" s="22" t="s">
        <v>482</v>
      </c>
      <c r="G39" s="21" t="s">
        <v>482</v>
      </c>
      <c r="H39" s="22" t="s">
        <v>482</v>
      </c>
      <c r="I39" s="21" t="s">
        <v>482</v>
      </c>
      <c r="J39" s="22" t="s">
        <v>482</v>
      </c>
      <c r="K39" s="21" t="s">
        <v>482</v>
      </c>
      <c r="L39" s="22" t="s">
        <v>482</v>
      </c>
      <c r="M39" s="21" t="s">
        <v>482</v>
      </c>
      <c r="N39" s="22" t="s">
        <v>482</v>
      </c>
      <c r="O39" s="21" t="s">
        <v>482</v>
      </c>
      <c r="P39" s="22" t="s">
        <v>482</v>
      </c>
      <c r="Q39" s="21" t="s">
        <v>482</v>
      </c>
      <c r="R39" s="22" t="s">
        <v>482</v>
      </c>
      <c r="S39" s="21" t="s">
        <v>482</v>
      </c>
      <c r="T39" s="22" t="s">
        <v>482</v>
      </c>
    </row>
    <row r="40" spans="1:20">
      <c r="A40" s="15" t="s">
        <v>515</v>
      </c>
      <c r="B40" s="21" t="s">
        <v>482</v>
      </c>
      <c r="C40" s="21" t="s">
        <v>482</v>
      </c>
      <c r="D40" s="22" t="s">
        <v>482</v>
      </c>
      <c r="E40" s="21" t="s">
        <v>482</v>
      </c>
      <c r="F40" s="22" t="s">
        <v>482</v>
      </c>
      <c r="G40" s="21" t="s">
        <v>482</v>
      </c>
      <c r="H40" s="22" t="s">
        <v>482</v>
      </c>
      <c r="I40" s="21" t="s">
        <v>482</v>
      </c>
      <c r="J40" s="22" t="s">
        <v>482</v>
      </c>
      <c r="K40" s="21" t="s">
        <v>482</v>
      </c>
      <c r="L40" s="22" t="s">
        <v>482</v>
      </c>
      <c r="M40" s="21" t="s">
        <v>482</v>
      </c>
      <c r="N40" s="22" t="s">
        <v>482</v>
      </c>
      <c r="O40" s="21" t="s">
        <v>482</v>
      </c>
      <c r="P40" s="22" t="s">
        <v>482</v>
      </c>
      <c r="Q40" s="21" t="s">
        <v>482</v>
      </c>
      <c r="R40" s="22" t="s">
        <v>482</v>
      </c>
      <c r="S40" s="21" t="s">
        <v>482</v>
      </c>
      <c r="T40" s="22" t="s">
        <v>482</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n">
        <v>487.46648382</v>
      </c>
      <c r="T41" s="20" t="n">
        <v>3.80109513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21" t="s">
        <v>482</v>
      </c>
      <c r="C44" s="21" t="s">
        <v>482</v>
      </c>
      <c r="D44" s="22" t="s">
        <v>482</v>
      </c>
      <c r="E44" s="21" t="s">
        <v>482</v>
      </c>
      <c r="F44" s="22" t="s">
        <v>482</v>
      </c>
      <c r="G44" s="21" t="s">
        <v>482</v>
      </c>
      <c r="H44" s="22" t="s">
        <v>482</v>
      </c>
      <c r="I44" s="21" t="s">
        <v>482</v>
      </c>
      <c r="J44" s="22" t="s">
        <v>482</v>
      </c>
      <c r="K44" s="21" t="s">
        <v>482</v>
      </c>
      <c r="L44" s="22" t="s">
        <v>482</v>
      </c>
      <c r="M44" s="21" t="s">
        <v>482</v>
      </c>
      <c r="N44" s="22" t="s">
        <v>482</v>
      </c>
      <c r="O44" s="21" t="s">
        <v>482</v>
      </c>
      <c r="P44" s="22" t="s">
        <v>482</v>
      </c>
      <c r="Q44" s="21" t="s">
        <v>482</v>
      </c>
      <c r="R44" s="22" t="s">
        <v>482</v>
      </c>
      <c r="S44" s="21" t="s">
        <v>482</v>
      </c>
      <c r="T44" s="22" t="s">
        <v>482</v>
      </c>
    </row>
    <row r="45" spans="1:20">
      <c r="A45" s="15" t="s">
        <v>520</v>
      </c>
      <c r="B45" s="21" t="s">
        <v>482</v>
      </c>
      <c r="C45" s="21" t="s">
        <v>482</v>
      </c>
      <c r="D45" s="22" t="s">
        <v>482</v>
      </c>
      <c r="E45" s="21" t="s">
        <v>482</v>
      </c>
      <c r="F45" s="22" t="s">
        <v>482</v>
      </c>
      <c r="G45" s="21" t="s">
        <v>482</v>
      </c>
      <c r="H45" s="22" t="s">
        <v>482</v>
      </c>
      <c r="I45" s="21" t="s">
        <v>482</v>
      </c>
      <c r="J45" s="22" t="s">
        <v>482</v>
      </c>
      <c r="K45" s="21" t="s">
        <v>482</v>
      </c>
      <c r="L45" s="22" t="s">
        <v>482</v>
      </c>
      <c r="M45" s="21" t="s">
        <v>482</v>
      </c>
      <c r="N45" s="22" t="s">
        <v>482</v>
      </c>
      <c r="O45" s="21" t="s">
        <v>482</v>
      </c>
      <c r="P45" s="22" t="s">
        <v>482</v>
      </c>
      <c r="Q45" s="21" t="s">
        <v>482</v>
      </c>
      <c r="R45" s="22" t="s">
        <v>482</v>
      </c>
      <c r="S45" s="21" t="s">
        <v>482</v>
      </c>
      <c r="T45" s="22" t="s">
        <v>482</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s">
        <v>481</v>
      </c>
      <c r="P46" s="20" t="s">
        <v>481</v>
      </c>
      <c r="Q46" s="18" t="s">
        <v>481</v>
      </c>
      <c r="R46" s="20" t="s">
        <v>481</v>
      </c>
      <c r="S46" s="18" t="n">
        <v>393.45613455</v>
      </c>
      <c r="T46" s="20" t="n">
        <v>3.84472037</v>
      </c>
    </row>
    <row r="47" spans="1:20">
      <c r="A47" s="15" t="s">
        <v>522</v>
      </c>
      <c r="B47" s="21" t="s">
        <v>482</v>
      </c>
      <c r="C47" s="21" t="s">
        <v>482</v>
      </c>
      <c r="D47" s="22" t="s">
        <v>482</v>
      </c>
      <c r="E47" s="21" t="s">
        <v>482</v>
      </c>
      <c r="F47" s="22" t="s">
        <v>482</v>
      </c>
      <c r="G47" s="21" t="s">
        <v>482</v>
      </c>
      <c r="H47" s="22" t="s">
        <v>482</v>
      </c>
      <c r="I47" s="21" t="s">
        <v>482</v>
      </c>
      <c r="J47" s="22" t="s">
        <v>482</v>
      </c>
      <c r="K47" s="21" t="s">
        <v>482</v>
      </c>
      <c r="L47" s="22" t="s">
        <v>482</v>
      </c>
      <c r="M47" s="21" t="s">
        <v>482</v>
      </c>
      <c r="N47" s="22" t="s">
        <v>482</v>
      </c>
      <c r="O47" s="21" t="s">
        <v>482</v>
      </c>
      <c r="P47" s="22" t="s">
        <v>482</v>
      </c>
      <c r="Q47" s="21" t="s">
        <v>482</v>
      </c>
      <c r="R47" s="22" t="s">
        <v>482</v>
      </c>
      <c r="S47" s="21" t="s">
        <v>482</v>
      </c>
      <c r="T47" s="22" t="s">
        <v>482</v>
      </c>
    </row>
    <row r="48" spans="1:20">
      <c r="A48" s="15" t="s">
        <v>523</v>
      </c>
      <c r="B48" s="17" t="n">
        <v>9841</v>
      </c>
      <c r="C48" s="18">
        <f>(0.0/B48*100)</f>
        <v/>
      </c>
      <c r="D48" s="19" t="n">
        <v>9841</v>
      </c>
      <c r="E48" s="18" t="n">
        <v>574.15855382</v>
      </c>
      <c r="F48" s="20" t="n">
        <v>6.66365316</v>
      </c>
      <c r="G48" s="18" t="n">
        <v>577.31708828</v>
      </c>
      <c r="H48" s="20" t="n">
        <v>6.62998558</v>
      </c>
      <c r="I48" s="18" t="n">
        <v>513.75201225</v>
      </c>
      <c r="J48" s="20" t="n">
        <v>7.26141139</v>
      </c>
      <c r="K48" s="18" t="s">
        <v>481</v>
      </c>
      <c r="L48" s="20" t="s">
        <v>481</v>
      </c>
      <c r="M48" s="18" t="s">
        <v>481</v>
      </c>
      <c r="N48" s="20" t="s">
        <v>481</v>
      </c>
      <c r="O48" s="18" t="s">
        <v>481</v>
      </c>
      <c r="P48" s="20" t="s">
        <v>481</v>
      </c>
      <c r="Q48" s="18" t="s">
        <v>481</v>
      </c>
      <c r="R48" s="20" t="s">
        <v>481</v>
      </c>
      <c r="S48" s="18" t="n">
        <v>502.37027659</v>
      </c>
      <c r="T48" s="20" t="n">
        <v>32.62527774</v>
      </c>
    </row>
    <row r="49" spans="1:20">
      <c r="A49" s="15" t="s">
        <v>524</v>
      </c>
      <c r="B49" s="21" t="s">
        <v>482</v>
      </c>
      <c r="C49" s="21" t="s">
        <v>482</v>
      </c>
      <c r="D49" s="22" t="s">
        <v>482</v>
      </c>
      <c r="E49" s="21" t="s">
        <v>482</v>
      </c>
      <c r="F49" s="22" t="s">
        <v>482</v>
      </c>
      <c r="G49" s="21" t="s">
        <v>482</v>
      </c>
      <c r="H49" s="22" t="s">
        <v>482</v>
      </c>
      <c r="I49" s="21" t="s">
        <v>482</v>
      </c>
      <c r="J49" s="22" t="s">
        <v>482</v>
      </c>
      <c r="K49" s="21" t="s">
        <v>482</v>
      </c>
      <c r="L49" s="22" t="s">
        <v>482</v>
      </c>
      <c r="M49" s="21" t="s">
        <v>482</v>
      </c>
      <c r="N49" s="22" t="s">
        <v>482</v>
      </c>
      <c r="O49" s="21" t="s">
        <v>482</v>
      </c>
      <c r="P49" s="22" t="s">
        <v>482</v>
      </c>
      <c r="Q49" s="21" t="s">
        <v>482</v>
      </c>
      <c r="R49" s="22" t="s">
        <v>482</v>
      </c>
      <c r="S49" s="21" t="s">
        <v>482</v>
      </c>
      <c r="T49" s="22" t="s">
        <v>482</v>
      </c>
    </row>
    <row r="50" spans="1:20">
      <c r="A50" s="15" t="s">
        <v>525</v>
      </c>
      <c r="B50" s="21" t="s">
        <v>482</v>
      </c>
      <c r="C50" s="21" t="s">
        <v>482</v>
      </c>
      <c r="D50" s="22" t="s">
        <v>482</v>
      </c>
      <c r="E50" s="21" t="s">
        <v>482</v>
      </c>
      <c r="F50" s="22" t="s">
        <v>482</v>
      </c>
      <c r="G50" s="21" t="s">
        <v>482</v>
      </c>
      <c r="H50" s="22" t="s">
        <v>482</v>
      </c>
      <c r="I50" s="21" t="s">
        <v>482</v>
      </c>
      <c r="J50" s="22" t="s">
        <v>482</v>
      </c>
      <c r="K50" s="21" t="s">
        <v>482</v>
      </c>
      <c r="L50" s="22" t="s">
        <v>482</v>
      </c>
      <c r="M50" s="21" t="s">
        <v>482</v>
      </c>
      <c r="N50" s="22" t="s">
        <v>482</v>
      </c>
      <c r="O50" s="21" t="s">
        <v>482</v>
      </c>
      <c r="P50" s="22" t="s">
        <v>482</v>
      </c>
      <c r="Q50" s="21" t="s">
        <v>482</v>
      </c>
      <c r="R50" s="22" t="s">
        <v>482</v>
      </c>
      <c r="S50" s="21" t="s">
        <v>482</v>
      </c>
      <c r="T50" s="22" t="s">
        <v>482</v>
      </c>
    </row>
    <row r="51" spans="1:20">
      <c r="A51" s="15" t="s">
        <v>526</v>
      </c>
      <c r="B51" s="21" t="s">
        <v>482</v>
      </c>
      <c r="C51" s="21" t="s">
        <v>482</v>
      </c>
      <c r="D51" s="22" t="s">
        <v>482</v>
      </c>
      <c r="E51" s="21" t="s">
        <v>482</v>
      </c>
      <c r="F51" s="22" t="s">
        <v>482</v>
      </c>
      <c r="G51" s="21" t="s">
        <v>482</v>
      </c>
      <c r="H51" s="22" t="s">
        <v>482</v>
      </c>
      <c r="I51" s="21" t="s">
        <v>482</v>
      </c>
      <c r="J51" s="22" t="s">
        <v>482</v>
      </c>
      <c r="K51" s="21" t="s">
        <v>482</v>
      </c>
      <c r="L51" s="22" t="s">
        <v>482</v>
      </c>
      <c r="M51" s="21" t="s">
        <v>482</v>
      </c>
      <c r="N51" s="22" t="s">
        <v>482</v>
      </c>
      <c r="O51" s="21" t="s">
        <v>482</v>
      </c>
      <c r="P51" s="22" t="s">
        <v>482</v>
      </c>
      <c r="Q51" s="21" t="s">
        <v>482</v>
      </c>
      <c r="R51" s="22" t="s">
        <v>482</v>
      </c>
      <c r="S51" s="21" t="s">
        <v>482</v>
      </c>
      <c r="T51" s="22" t="s">
        <v>482</v>
      </c>
    </row>
    <row r="52" spans="1:20">
      <c r="A52" s="15" t="s">
        <v>527</v>
      </c>
      <c r="B52" s="21" t="s">
        <v>482</v>
      </c>
      <c r="C52" s="21" t="s">
        <v>482</v>
      </c>
      <c r="D52" s="22" t="s">
        <v>482</v>
      </c>
      <c r="E52" s="21" t="s">
        <v>482</v>
      </c>
      <c r="F52" s="22" t="s">
        <v>482</v>
      </c>
      <c r="G52" s="21" t="s">
        <v>482</v>
      </c>
      <c r="H52" s="22" t="s">
        <v>482</v>
      </c>
      <c r="I52" s="21" t="s">
        <v>482</v>
      </c>
      <c r="J52" s="22" t="s">
        <v>482</v>
      </c>
      <c r="K52" s="21" t="s">
        <v>482</v>
      </c>
      <c r="L52" s="22" t="s">
        <v>482</v>
      </c>
      <c r="M52" s="21" t="s">
        <v>482</v>
      </c>
      <c r="N52" s="22" t="s">
        <v>482</v>
      </c>
      <c r="O52" s="21" t="s">
        <v>482</v>
      </c>
      <c r="P52" s="22" t="s">
        <v>482</v>
      </c>
      <c r="Q52" s="21" t="s">
        <v>482</v>
      </c>
      <c r="R52" s="22" t="s">
        <v>482</v>
      </c>
      <c r="S52" s="21" t="s">
        <v>482</v>
      </c>
      <c r="T52" s="22" t="s">
        <v>482</v>
      </c>
    </row>
    <row r="53" spans="1:20">
      <c r="A53" s="15" t="s">
        <v>528</v>
      </c>
      <c r="B53" s="21" t="s">
        <v>482</v>
      </c>
      <c r="C53" s="21" t="s">
        <v>482</v>
      </c>
      <c r="D53" s="22" t="s">
        <v>482</v>
      </c>
      <c r="E53" s="21" t="s">
        <v>482</v>
      </c>
      <c r="F53" s="22" t="s">
        <v>482</v>
      </c>
      <c r="G53" s="21" t="s">
        <v>482</v>
      </c>
      <c r="H53" s="22" t="s">
        <v>482</v>
      </c>
      <c r="I53" s="21" t="s">
        <v>482</v>
      </c>
      <c r="J53" s="22" t="s">
        <v>482</v>
      </c>
      <c r="K53" s="21" t="s">
        <v>482</v>
      </c>
      <c r="L53" s="22" t="s">
        <v>482</v>
      </c>
      <c r="M53" s="21" t="s">
        <v>482</v>
      </c>
      <c r="N53" s="22" t="s">
        <v>482</v>
      </c>
      <c r="O53" s="21" t="s">
        <v>482</v>
      </c>
      <c r="P53" s="22" t="s">
        <v>482</v>
      </c>
      <c r="Q53" s="21" t="s">
        <v>482</v>
      </c>
      <c r="R53" s="22" t="s">
        <v>482</v>
      </c>
      <c r="S53" s="21" t="s">
        <v>482</v>
      </c>
      <c r="T53" s="22" t="s">
        <v>482</v>
      </c>
    </row>
    <row r="54" spans="1:20">
      <c r="A54" s="15" t="s">
        <v>529</v>
      </c>
      <c r="B54" s="21" t="s">
        <v>482</v>
      </c>
      <c r="C54" s="21" t="s">
        <v>482</v>
      </c>
      <c r="D54" s="22" t="s">
        <v>482</v>
      </c>
      <c r="E54" s="21" t="s">
        <v>482</v>
      </c>
      <c r="F54" s="22" t="s">
        <v>482</v>
      </c>
      <c r="G54" s="21" t="s">
        <v>482</v>
      </c>
      <c r="H54" s="22" t="s">
        <v>482</v>
      </c>
      <c r="I54" s="21" t="s">
        <v>482</v>
      </c>
      <c r="J54" s="22" t="s">
        <v>482</v>
      </c>
      <c r="K54" s="21" t="s">
        <v>482</v>
      </c>
      <c r="L54" s="22" t="s">
        <v>482</v>
      </c>
      <c r="M54" s="21" t="s">
        <v>482</v>
      </c>
      <c r="N54" s="22" t="s">
        <v>482</v>
      </c>
      <c r="O54" s="21" t="s">
        <v>482</v>
      </c>
      <c r="P54" s="22" t="s">
        <v>482</v>
      </c>
      <c r="Q54" s="21" t="s">
        <v>482</v>
      </c>
      <c r="R54" s="22" t="s">
        <v>482</v>
      </c>
      <c r="S54" s="21" t="s">
        <v>482</v>
      </c>
      <c r="T54" s="22" t="s">
        <v>482</v>
      </c>
    </row>
    <row r="55" spans="1:20">
      <c r="A55" s="15" t="s">
        <v>530</v>
      </c>
      <c r="B55" s="21" t="s">
        <v>482</v>
      </c>
      <c r="C55" s="21" t="s">
        <v>482</v>
      </c>
      <c r="D55" s="22" t="s">
        <v>482</v>
      </c>
      <c r="E55" s="21" t="s">
        <v>482</v>
      </c>
      <c r="F55" s="22" t="s">
        <v>482</v>
      </c>
      <c r="G55" s="21" t="s">
        <v>482</v>
      </c>
      <c r="H55" s="22" t="s">
        <v>482</v>
      </c>
      <c r="I55" s="21" t="s">
        <v>482</v>
      </c>
      <c r="J55" s="22" t="s">
        <v>482</v>
      </c>
      <c r="K55" s="21" t="s">
        <v>482</v>
      </c>
      <c r="L55" s="22" t="s">
        <v>482</v>
      </c>
      <c r="M55" s="21" t="s">
        <v>482</v>
      </c>
      <c r="N55" s="22" t="s">
        <v>482</v>
      </c>
      <c r="O55" s="21" t="s">
        <v>482</v>
      </c>
      <c r="P55" s="22" t="s">
        <v>482</v>
      </c>
      <c r="Q55" s="21" t="s">
        <v>482</v>
      </c>
      <c r="R55" s="22" t="s">
        <v>482</v>
      </c>
      <c r="S55" s="21" t="s">
        <v>482</v>
      </c>
      <c r="T55" s="22" t="s">
        <v>482</v>
      </c>
    </row>
    <row r="56" spans="1:20">
      <c r="A56" s="15" t="s">
        <v>531</v>
      </c>
      <c r="B56" s="21" t="s">
        <v>482</v>
      </c>
      <c r="C56" s="21" t="s">
        <v>482</v>
      </c>
      <c r="D56" s="22" t="s">
        <v>482</v>
      </c>
      <c r="E56" s="21" t="s">
        <v>482</v>
      </c>
      <c r="F56" s="22" t="s">
        <v>482</v>
      </c>
      <c r="G56" s="21" t="s">
        <v>482</v>
      </c>
      <c r="H56" s="22" t="s">
        <v>482</v>
      </c>
      <c r="I56" s="21" t="s">
        <v>482</v>
      </c>
      <c r="J56" s="22" t="s">
        <v>482</v>
      </c>
      <c r="K56" s="21" t="s">
        <v>482</v>
      </c>
      <c r="L56" s="22" t="s">
        <v>482</v>
      </c>
      <c r="M56" s="21" t="s">
        <v>482</v>
      </c>
      <c r="N56" s="22" t="s">
        <v>482</v>
      </c>
      <c r="O56" s="21" t="s">
        <v>482</v>
      </c>
      <c r="P56" s="22" t="s">
        <v>482</v>
      </c>
      <c r="Q56" s="21" t="s">
        <v>482</v>
      </c>
      <c r="R56" s="22" t="s">
        <v>482</v>
      </c>
      <c r="S56" s="21" t="s">
        <v>482</v>
      </c>
      <c r="T56" s="22" t="s">
        <v>482</v>
      </c>
    </row>
    <row r="57" spans="1:20">
      <c r="A57" s="15" t="s">
        <v>532</v>
      </c>
      <c r="B57" s="21" t="s">
        <v>482</v>
      </c>
      <c r="C57" s="21" t="s">
        <v>482</v>
      </c>
      <c r="D57" s="22" t="s">
        <v>482</v>
      </c>
      <c r="E57" s="21" t="s">
        <v>482</v>
      </c>
      <c r="F57" s="22" t="s">
        <v>482</v>
      </c>
      <c r="G57" s="21" t="s">
        <v>482</v>
      </c>
      <c r="H57" s="22" t="s">
        <v>482</v>
      </c>
      <c r="I57" s="21" t="s">
        <v>482</v>
      </c>
      <c r="J57" s="22" t="s">
        <v>482</v>
      </c>
      <c r="K57" s="21" t="s">
        <v>482</v>
      </c>
      <c r="L57" s="22" t="s">
        <v>482</v>
      </c>
      <c r="M57" s="21" t="s">
        <v>482</v>
      </c>
      <c r="N57" s="22" t="s">
        <v>482</v>
      </c>
      <c r="O57" s="21" t="s">
        <v>482</v>
      </c>
      <c r="P57" s="22" t="s">
        <v>482</v>
      </c>
      <c r="Q57" s="21" t="s">
        <v>482</v>
      </c>
      <c r="R57" s="22" t="s">
        <v>482</v>
      </c>
      <c r="S57" s="21" t="s">
        <v>482</v>
      </c>
      <c r="T57" s="22" t="s">
        <v>482</v>
      </c>
    </row>
    <row r="58" spans="1:20">
      <c r="A58" s="15" t="s">
        <v>533</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534</v>
      </c>
      <c r="B59" s="21" t="s">
        <v>482</v>
      </c>
      <c r="C59" s="21" t="s">
        <v>482</v>
      </c>
      <c r="D59" s="22" t="s">
        <v>482</v>
      </c>
      <c r="E59" s="21" t="s">
        <v>482</v>
      </c>
      <c r="F59" s="22" t="s">
        <v>482</v>
      </c>
      <c r="G59" s="21" t="s">
        <v>482</v>
      </c>
      <c r="H59" s="22" t="s">
        <v>482</v>
      </c>
      <c r="I59" s="21" t="s">
        <v>482</v>
      </c>
      <c r="J59" s="22" t="s">
        <v>482</v>
      </c>
      <c r="K59" s="21" t="s">
        <v>482</v>
      </c>
      <c r="L59" s="22" t="s">
        <v>482</v>
      </c>
      <c r="M59" s="21" t="s">
        <v>482</v>
      </c>
      <c r="N59" s="22" t="s">
        <v>482</v>
      </c>
      <c r="O59" s="21" t="s">
        <v>482</v>
      </c>
      <c r="P59" s="22" t="s">
        <v>482</v>
      </c>
      <c r="Q59" s="21" t="s">
        <v>482</v>
      </c>
      <c r="R59" s="22" t="s">
        <v>482</v>
      </c>
      <c r="S59" s="21" t="s">
        <v>482</v>
      </c>
      <c r="T59" s="22" t="s">
        <v>482</v>
      </c>
    </row>
    <row r="60" spans="1:20">
      <c r="A60" s="15" t="s">
        <v>535</v>
      </c>
      <c r="B60" s="21" t="s">
        <v>482</v>
      </c>
      <c r="C60" s="21" t="s">
        <v>482</v>
      </c>
      <c r="D60" s="22" t="s">
        <v>482</v>
      </c>
      <c r="E60" s="21" t="s">
        <v>482</v>
      </c>
      <c r="F60" s="22" t="s">
        <v>482</v>
      </c>
      <c r="G60" s="21" t="s">
        <v>482</v>
      </c>
      <c r="H60" s="22" t="s">
        <v>482</v>
      </c>
      <c r="I60" s="21" t="s">
        <v>482</v>
      </c>
      <c r="J60" s="22" t="s">
        <v>482</v>
      </c>
      <c r="K60" s="21" t="s">
        <v>482</v>
      </c>
      <c r="L60" s="22" t="s">
        <v>482</v>
      </c>
      <c r="M60" s="21" t="s">
        <v>482</v>
      </c>
      <c r="N60" s="22" t="s">
        <v>482</v>
      </c>
      <c r="O60" s="21" t="s">
        <v>482</v>
      </c>
      <c r="P60" s="22" t="s">
        <v>482</v>
      </c>
      <c r="Q60" s="21" t="s">
        <v>482</v>
      </c>
      <c r="R60" s="22" t="s">
        <v>482</v>
      </c>
      <c r="S60" s="21" t="s">
        <v>482</v>
      </c>
      <c r="T60" s="22" t="s">
        <v>482</v>
      </c>
    </row>
    <row r="61" spans="1:20">
      <c r="A61" s="15" t="s">
        <v>536</v>
      </c>
      <c r="B61" s="17" t="n">
        <v>6525</v>
      </c>
      <c r="C61" s="18">
        <f>(0.0/B61*100)</f>
        <v/>
      </c>
      <c r="D61" s="19" t="n">
        <v>6525</v>
      </c>
      <c r="E61" s="18" t="n">
        <v>452.34739471</v>
      </c>
      <c r="F61" s="20" t="n">
        <v>4.41754238</v>
      </c>
      <c r="G61" s="18" t="n">
        <v>472.20932413</v>
      </c>
      <c r="H61" s="20" t="n">
        <v>3.94289549</v>
      </c>
      <c r="I61" s="18" t="n">
        <v>432.35322032</v>
      </c>
      <c r="J61" s="20" t="n">
        <v>5.40215323</v>
      </c>
      <c r="K61" s="18" t="s">
        <v>481</v>
      </c>
      <c r="L61" s="20" t="s">
        <v>481</v>
      </c>
      <c r="M61" s="18" t="s">
        <v>481</v>
      </c>
      <c r="N61" s="20" t="s">
        <v>481</v>
      </c>
      <c r="O61" s="18" t="s">
        <v>481</v>
      </c>
      <c r="P61" s="20" t="s">
        <v>481</v>
      </c>
      <c r="Q61" s="18" t="s">
        <v>481</v>
      </c>
      <c r="R61" s="20" t="s">
        <v>481</v>
      </c>
      <c r="S61" s="18" t="n">
        <v>387.73861141</v>
      </c>
      <c r="T61" s="20" t="n">
        <v>6.68469305</v>
      </c>
    </row>
    <row r="62" spans="1:20">
      <c r="A62" s="15" t="s">
        <v>537</v>
      </c>
      <c r="B62" s="21" t="s">
        <v>482</v>
      </c>
      <c r="C62" s="21" t="s">
        <v>482</v>
      </c>
      <c r="D62" s="22" t="s">
        <v>482</v>
      </c>
      <c r="E62" s="21" t="s">
        <v>482</v>
      </c>
      <c r="F62" s="22" t="s">
        <v>482</v>
      </c>
      <c r="G62" s="21" t="s">
        <v>482</v>
      </c>
      <c r="H62" s="22" t="s">
        <v>482</v>
      </c>
      <c r="I62" s="21" t="s">
        <v>482</v>
      </c>
      <c r="J62" s="22" t="s">
        <v>482</v>
      </c>
      <c r="K62" s="21" t="s">
        <v>482</v>
      </c>
      <c r="L62" s="22" t="s">
        <v>482</v>
      </c>
      <c r="M62" s="21" t="s">
        <v>482</v>
      </c>
      <c r="N62" s="22" t="s">
        <v>482</v>
      </c>
      <c r="O62" s="21" t="s">
        <v>482</v>
      </c>
      <c r="P62" s="22" t="s">
        <v>482</v>
      </c>
      <c r="Q62" s="21" t="s">
        <v>482</v>
      </c>
      <c r="R62" s="22" t="s">
        <v>482</v>
      </c>
      <c r="S62" s="21" t="s">
        <v>482</v>
      </c>
      <c r="T62" s="22" t="s">
        <v>482</v>
      </c>
    </row>
    <row r="63" spans="1:20">
      <c r="A63" s="15" t="s">
        <v>538</v>
      </c>
      <c r="B63" s="21" t="s">
        <v>482</v>
      </c>
      <c r="C63" s="21" t="s">
        <v>482</v>
      </c>
      <c r="D63" s="22" t="s">
        <v>482</v>
      </c>
      <c r="E63" s="21" t="s">
        <v>482</v>
      </c>
      <c r="F63" s="22" t="s">
        <v>482</v>
      </c>
      <c r="G63" s="21" t="s">
        <v>482</v>
      </c>
      <c r="H63" s="22" t="s">
        <v>482</v>
      </c>
      <c r="I63" s="21" t="s">
        <v>482</v>
      </c>
      <c r="J63" s="22" t="s">
        <v>482</v>
      </c>
      <c r="K63" s="21" t="s">
        <v>482</v>
      </c>
      <c r="L63" s="22" t="s">
        <v>482</v>
      </c>
      <c r="M63" s="21" t="s">
        <v>482</v>
      </c>
      <c r="N63" s="22" t="s">
        <v>482</v>
      </c>
      <c r="O63" s="21" t="s">
        <v>482</v>
      </c>
      <c r="P63" s="22" t="s">
        <v>482</v>
      </c>
      <c r="Q63" s="21" t="s">
        <v>482</v>
      </c>
      <c r="R63" s="22" t="s">
        <v>482</v>
      </c>
      <c r="S63" s="21" t="s">
        <v>482</v>
      </c>
      <c r="T63" s="22" t="s">
        <v>482</v>
      </c>
    </row>
    <row r="64" spans="1:20">
      <c r="A64" s="15" t="s">
        <v>539</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540</v>
      </c>
      <c r="B65" s="21" t="s">
        <v>482</v>
      </c>
      <c r="C65" s="21" t="s">
        <v>482</v>
      </c>
      <c r="D65" s="22" t="s">
        <v>482</v>
      </c>
      <c r="E65" s="21" t="s">
        <v>482</v>
      </c>
      <c r="F65" s="22" t="s">
        <v>482</v>
      </c>
      <c r="G65" s="21" t="s">
        <v>482</v>
      </c>
      <c r="H65" s="22" t="s">
        <v>482</v>
      </c>
      <c r="I65" s="21" t="s">
        <v>482</v>
      </c>
      <c r="J65" s="22" t="s">
        <v>482</v>
      </c>
      <c r="K65" s="21" t="s">
        <v>482</v>
      </c>
      <c r="L65" s="22" t="s">
        <v>482</v>
      </c>
      <c r="M65" s="21" t="s">
        <v>482</v>
      </c>
      <c r="N65" s="22" t="s">
        <v>482</v>
      </c>
      <c r="O65" s="21" t="s">
        <v>482</v>
      </c>
      <c r="P65" s="22" t="s">
        <v>482</v>
      </c>
      <c r="Q65" s="21" t="s">
        <v>482</v>
      </c>
      <c r="R65" s="22" t="s">
        <v>482</v>
      </c>
      <c r="S65" s="21" t="s">
        <v>482</v>
      </c>
      <c r="T65" s="22" t="s">
        <v>482</v>
      </c>
    </row>
    <row r="66" spans="1:20">
      <c r="A66" s="15" t="s">
        <v>541</v>
      </c>
      <c r="B66" s="21" t="s">
        <v>482</v>
      </c>
      <c r="C66" s="21" t="s">
        <v>482</v>
      </c>
      <c r="D66" s="22" t="s">
        <v>482</v>
      </c>
      <c r="E66" s="21" t="s">
        <v>482</v>
      </c>
      <c r="F66" s="22" t="s">
        <v>482</v>
      </c>
      <c r="G66" s="21" t="s">
        <v>482</v>
      </c>
      <c r="H66" s="22" t="s">
        <v>482</v>
      </c>
      <c r="I66" s="21" t="s">
        <v>482</v>
      </c>
      <c r="J66" s="22" t="s">
        <v>482</v>
      </c>
      <c r="K66" s="21" t="s">
        <v>482</v>
      </c>
      <c r="L66" s="22" t="s">
        <v>482</v>
      </c>
      <c r="M66" s="21" t="s">
        <v>482</v>
      </c>
      <c r="N66" s="22" t="s">
        <v>482</v>
      </c>
      <c r="O66" s="21" t="s">
        <v>482</v>
      </c>
      <c r="P66" s="22" t="s">
        <v>482</v>
      </c>
      <c r="Q66" s="21" t="s">
        <v>482</v>
      </c>
      <c r="R66" s="22" t="s">
        <v>482</v>
      </c>
      <c r="S66" s="21" t="s">
        <v>482</v>
      </c>
      <c r="T66" s="22" t="s">
        <v>482</v>
      </c>
    </row>
    <row r="67" spans="1:20">
      <c r="A67" s="15" t="s">
        <v>542</v>
      </c>
      <c r="B67" s="17" t="n">
        <v>6971</v>
      </c>
      <c r="C67" s="18">
        <f>(0.0/B67*100)</f>
        <v/>
      </c>
      <c r="D67" s="19" t="n">
        <v>6971</v>
      </c>
      <c r="E67" s="18" t="n">
        <v>425.55229246</v>
      </c>
      <c r="F67" s="20" t="n">
        <v>4.34893905</v>
      </c>
      <c r="G67" s="18" t="n">
        <v>415.83565646</v>
      </c>
      <c r="H67" s="20" t="n">
        <v>4.41002956</v>
      </c>
      <c r="I67" s="18" t="n">
        <v>398.92027365</v>
      </c>
      <c r="J67" s="20" t="n">
        <v>4.73939972</v>
      </c>
      <c r="K67" s="18" t="s">
        <v>481</v>
      </c>
      <c r="L67" s="20" t="s">
        <v>481</v>
      </c>
      <c r="M67" s="18" t="s">
        <v>481</v>
      </c>
      <c r="N67" s="20" t="s">
        <v>481</v>
      </c>
      <c r="O67" s="18" t="s">
        <v>481</v>
      </c>
      <c r="P67" s="20" t="s">
        <v>481</v>
      </c>
      <c r="Q67" s="18" t="s">
        <v>481</v>
      </c>
      <c r="R67" s="20" t="s">
        <v>481</v>
      </c>
      <c r="S67" s="18" t="n">
        <v>326.81215873</v>
      </c>
      <c r="T67" s="20" t="n">
        <v>5.47956736</v>
      </c>
    </row>
    <row r="68" spans="1:20">
      <c r="A68" s="15" t="s">
        <v>543</v>
      </c>
      <c r="B68" s="21" t="s">
        <v>482</v>
      </c>
      <c r="C68" s="21" t="s">
        <v>482</v>
      </c>
      <c r="D68" s="22" t="s">
        <v>482</v>
      </c>
      <c r="E68" s="21" t="s">
        <v>482</v>
      </c>
      <c r="F68" s="22" t="s">
        <v>482</v>
      </c>
      <c r="G68" s="21" t="s">
        <v>482</v>
      </c>
      <c r="H68" s="22" t="s">
        <v>482</v>
      </c>
      <c r="I68" s="21" t="s">
        <v>482</v>
      </c>
      <c r="J68" s="22" t="s">
        <v>482</v>
      </c>
      <c r="K68" s="21" t="s">
        <v>482</v>
      </c>
      <c r="L68" s="22" t="s">
        <v>482</v>
      </c>
      <c r="M68" s="21" t="s">
        <v>482</v>
      </c>
      <c r="N68" s="22" t="s">
        <v>482</v>
      </c>
      <c r="O68" s="21" t="s">
        <v>482</v>
      </c>
      <c r="P68" s="22" t="s">
        <v>482</v>
      </c>
      <c r="Q68" s="21" t="s">
        <v>482</v>
      </c>
      <c r="R68" s="22" t="s">
        <v>482</v>
      </c>
      <c r="S68" s="21" t="s">
        <v>482</v>
      </c>
      <c r="T68" s="22" t="s">
        <v>482</v>
      </c>
    </row>
    <row r="69" spans="1:20">
      <c r="A69" s="15" t="s">
        <v>544</v>
      </c>
      <c r="B69" s="21" t="s">
        <v>482</v>
      </c>
      <c r="C69" s="21" t="s">
        <v>482</v>
      </c>
      <c r="D69" s="22" t="s">
        <v>482</v>
      </c>
      <c r="E69" s="21" t="s">
        <v>482</v>
      </c>
      <c r="F69" s="22" t="s">
        <v>482</v>
      </c>
      <c r="G69" s="21" t="s">
        <v>482</v>
      </c>
      <c r="H69" s="22" t="s">
        <v>482</v>
      </c>
      <c r="I69" s="21" t="s">
        <v>482</v>
      </c>
      <c r="J69" s="22" t="s">
        <v>482</v>
      </c>
      <c r="K69" s="21" t="s">
        <v>482</v>
      </c>
      <c r="L69" s="22" t="s">
        <v>482</v>
      </c>
      <c r="M69" s="21" t="s">
        <v>482</v>
      </c>
      <c r="N69" s="22" t="s">
        <v>482</v>
      </c>
      <c r="O69" s="21" t="s">
        <v>482</v>
      </c>
      <c r="P69" s="22" t="s">
        <v>482</v>
      </c>
      <c r="Q69" s="21" t="s">
        <v>482</v>
      </c>
      <c r="R69" s="22" t="s">
        <v>482</v>
      </c>
      <c r="S69" s="21" t="s">
        <v>482</v>
      </c>
      <c r="T69" s="22" t="s">
        <v>482</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n">
        <v>512.10909546</v>
      </c>
      <c r="T70" s="20" t="n">
        <v>3.32563296</v>
      </c>
    </row>
    <row r="71" spans="1:20">
      <c r="A71" s="15" t="s">
        <v>546</v>
      </c>
      <c r="B71" s="21" t="s">
        <v>482</v>
      </c>
      <c r="C71" s="21" t="s">
        <v>482</v>
      </c>
      <c r="D71" s="22" t="s">
        <v>482</v>
      </c>
      <c r="E71" s="21" t="s">
        <v>482</v>
      </c>
      <c r="F71" s="22" t="s">
        <v>482</v>
      </c>
      <c r="G71" s="21" t="s">
        <v>482</v>
      </c>
      <c r="H71" s="22" t="s">
        <v>482</v>
      </c>
      <c r="I71" s="21" t="s">
        <v>482</v>
      </c>
      <c r="J71" s="22" t="s">
        <v>482</v>
      </c>
      <c r="K71" s="21" t="s">
        <v>482</v>
      </c>
      <c r="L71" s="22" t="s">
        <v>482</v>
      </c>
      <c r="M71" s="21" t="s">
        <v>482</v>
      </c>
      <c r="N71" s="22" t="s">
        <v>482</v>
      </c>
      <c r="O71" s="21" t="s">
        <v>482</v>
      </c>
      <c r="P71" s="22" t="s">
        <v>482</v>
      </c>
      <c r="Q71" s="21" t="s">
        <v>482</v>
      </c>
      <c r="R71" s="22" t="s">
        <v>482</v>
      </c>
      <c r="S71" s="21" t="s">
        <v>482</v>
      </c>
      <c r="T71" s="22" t="s">
        <v>482</v>
      </c>
    </row>
    <row r="72" spans="1:20">
      <c r="A72" s="15" t="s">
        <v>547</v>
      </c>
      <c r="B72" s="21" t="s">
        <v>482</v>
      </c>
      <c r="C72" s="21" t="s">
        <v>482</v>
      </c>
      <c r="D72" s="22" t="s">
        <v>482</v>
      </c>
      <c r="E72" s="21" t="s">
        <v>482</v>
      </c>
      <c r="F72" s="22" t="s">
        <v>482</v>
      </c>
      <c r="G72" s="21" t="s">
        <v>482</v>
      </c>
      <c r="H72" s="22" t="s">
        <v>482</v>
      </c>
      <c r="I72" s="21" t="s">
        <v>482</v>
      </c>
      <c r="J72" s="22" t="s">
        <v>482</v>
      </c>
      <c r="K72" s="21" t="s">
        <v>482</v>
      </c>
      <c r="L72" s="22" t="s">
        <v>482</v>
      </c>
      <c r="M72" s="21" t="s">
        <v>482</v>
      </c>
      <c r="N72" s="22" t="s">
        <v>482</v>
      </c>
      <c r="O72" s="21" t="s">
        <v>482</v>
      </c>
      <c r="P72" s="22" t="s">
        <v>482</v>
      </c>
      <c r="Q72" s="21" t="s">
        <v>482</v>
      </c>
      <c r="R72" s="22" t="s">
        <v>482</v>
      </c>
      <c r="S72" s="21" t="s">
        <v>482</v>
      </c>
      <c r="T72" s="22" t="s">
        <v>482</v>
      </c>
    </row>
    <row r="73" spans="1:20">
      <c r="A73" s="15" t="s">
        <v>548</v>
      </c>
      <c r="B73" s="21" t="s">
        <v>482</v>
      </c>
      <c r="C73" s="21" t="s">
        <v>482</v>
      </c>
      <c r="D73" s="22" t="s">
        <v>482</v>
      </c>
      <c r="E73" s="21" t="s">
        <v>482</v>
      </c>
      <c r="F73" s="22" t="s">
        <v>482</v>
      </c>
      <c r="G73" s="21" t="s">
        <v>482</v>
      </c>
      <c r="H73" s="22" t="s">
        <v>482</v>
      </c>
      <c r="I73" s="21" t="s">
        <v>482</v>
      </c>
      <c r="J73" s="22" t="s">
        <v>482</v>
      </c>
      <c r="K73" s="21" t="s">
        <v>482</v>
      </c>
      <c r="L73" s="22" t="s">
        <v>482</v>
      </c>
      <c r="M73" s="21" t="s">
        <v>482</v>
      </c>
      <c r="N73" s="22" t="s">
        <v>482</v>
      </c>
      <c r="O73" s="21" t="s">
        <v>482</v>
      </c>
      <c r="P73" s="22" t="s">
        <v>482</v>
      </c>
      <c r="Q73" s="21" t="s">
        <v>482</v>
      </c>
      <c r="R73" s="22" t="s">
        <v>482</v>
      </c>
      <c r="S73" s="21" t="s">
        <v>482</v>
      </c>
      <c r="T73" s="22" t="s">
        <v>482</v>
      </c>
    </row>
    <row r="74" spans="1:20">
      <c r="A74" s="15" t="s">
        <v>549</v>
      </c>
      <c r="B74" s="21" t="s">
        <v>482</v>
      </c>
      <c r="C74" s="21" t="s">
        <v>482</v>
      </c>
      <c r="D74" s="22" t="s">
        <v>482</v>
      </c>
      <c r="E74" s="21" t="s">
        <v>482</v>
      </c>
      <c r="F74" s="22" t="s">
        <v>482</v>
      </c>
      <c r="G74" s="21" t="s">
        <v>482</v>
      </c>
      <c r="H74" s="22" t="s">
        <v>482</v>
      </c>
      <c r="I74" s="21" t="s">
        <v>482</v>
      </c>
      <c r="J74" s="22" t="s">
        <v>482</v>
      </c>
      <c r="K74" s="21" t="s">
        <v>482</v>
      </c>
      <c r="L74" s="22" t="s">
        <v>482</v>
      </c>
      <c r="M74" s="21" t="s">
        <v>482</v>
      </c>
      <c r="N74" s="22" t="s">
        <v>482</v>
      </c>
      <c r="O74" s="21" t="s">
        <v>482</v>
      </c>
      <c r="P74" s="22" t="s">
        <v>482</v>
      </c>
      <c r="Q74" s="21" t="s">
        <v>482</v>
      </c>
      <c r="R74" s="22" t="s">
        <v>482</v>
      </c>
      <c r="S74" s="21" t="s">
        <v>482</v>
      </c>
      <c r="T74" s="22" t="s">
        <v>482</v>
      </c>
    </row>
    <row r="75" spans="1:20">
      <c r="A75" s="15" t="s">
        <v>550</v>
      </c>
      <c r="B75" s="21" t="s">
        <v>482</v>
      </c>
      <c r="C75" s="21" t="s">
        <v>482</v>
      </c>
      <c r="D75" s="22" t="s">
        <v>482</v>
      </c>
      <c r="E75" s="21" t="s">
        <v>482</v>
      </c>
      <c r="F75" s="22" t="s">
        <v>482</v>
      </c>
      <c r="G75" s="21" t="s">
        <v>482</v>
      </c>
      <c r="H75" s="22" t="s">
        <v>482</v>
      </c>
      <c r="I75" s="21" t="s">
        <v>482</v>
      </c>
      <c r="J75" s="22" t="s">
        <v>482</v>
      </c>
      <c r="K75" s="21" t="s">
        <v>482</v>
      </c>
      <c r="L75" s="22" t="s">
        <v>482</v>
      </c>
      <c r="M75" s="21" t="s">
        <v>482</v>
      </c>
      <c r="N75" s="22" t="s">
        <v>482</v>
      </c>
      <c r="O75" s="21" t="s">
        <v>482</v>
      </c>
      <c r="P75" s="22" t="s">
        <v>482</v>
      </c>
      <c r="Q75" s="21" t="s">
        <v>482</v>
      </c>
      <c r="R75" s="22" t="s">
        <v>482</v>
      </c>
      <c r="S75" s="21" t="s">
        <v>482</v>
      </c>
      <c r="T75" s="22" t="s">
        <v>482</v>
      </c>
    </row>
    <row r="76" spans="1:20">
      <c r="A76" s="15" t="s">
        <v>551</v>
      </c>
      <c r="B76" s="21" t="s">
        <v>482</v>
      </c>
      <c r="C76" s="21" t="s">
        <v>482</v>
      </c>
      <c r="D76" s="22" t="s">
        <v>482</v>
      </c>
      <c r="E76" s="21" t="s">
        <v>482</v>
      </c>
      <c r="F76" s="22" t="s">
        <v>482</v>
      </c>
      <c r="G76" s="21" t="s">
        <v>482</v>
      </c>
      <c r="H76" s="22" t="s">
        <v>482</v>
      </c>
      <c r="I76" s="21" t="s">
        <v>482</v>
      </c>
      <c r="J76" s="22" t="s">
        <v>482</v>
      </c>
      <c r="K76" s="21" t="s">
        <v>482</v>
      </c>
      <c r="L76" s="22" t="s">
        <v>482</v>
      </c>
      <c r="M76" s="21" t="s">
        <v>482</v>
      </c>
      <c r="N76" s="22" t="s">
        <v>482</v>
      </c>
      <c r="O76" s="21" t="s">
        <v>482</v>
      </c>
      <c r="P76" s="22" t="s">
        <v>482</v>
      </c>
      <c r="Q76" s="21" t="s">
        <v>482</v>
      </c>
      <c r="R76" s="22" t="s">
        <v>482</v>
      </c>
      <c r="S76" s="21" t="s">
        <v>482</v>
      </c>
      <c r="T76" s="22" t="s">
        <v>482</v>
      </c>
    </row>
    <row r="77" spans="1:20">
      <c r="A77" s="15" t="s">
        <v>552</v>
      </c>
      <c r="B77" s="21" t="s">
        <v>482</v>
      </c>
      <c r="C77" s="21" t="s">
        <v>482</v>
      </c>
      <c r="D77" s="22" t="s">
        <v>482</v>
      </c>
      <c r="E77" s="21" t="s">
        <v>482</v>
      </c>
      <c r="F77" s="22" t="s">
        <v>482</v>
      </c>
      <c r="G77" s="21" t="s">
        <v>482</v>
      </c>
      <c r="H77" s="22" t="s">
        <v>482</v>
      </c>
      <c r="I77" s="21" t="s">
        <v>482</v>
      </c>
      <c r="J77" s="22" t="s">
        <v>482</v>
      </c>
      <c r="K77" s="21" t="s">
        <v>482</v>
      </c>
      <c r="L77" s="22" t="s">
        <v>482</v>
      </c>
      <c r="M77" s="21" t="s">
        <v>482</v>
      </c>
      <c r="N77" s="22" t="s">
        <v>482</v>
      </c>
      <c r="O77" s="21" t="s">
        <v>482</v>
      </c>
      <c r="P77" s="22" t="s">
        <v>482</v>
      </c>
      <c r="Q77" s="21" t="s">
        <v>482</v>
      </c>
      <c r="R77" s="22" t="s">
        <v>482</v>
      </c>
      <c r="S77" s="21" t="s">
        <v>482</v>
      </c>
      <c r="T77" s="22" t="s">
        <v>482</v>
      </c>
    </row>
    <row r="78" spans="1:20">
      <c r="A78" s="15" t="s">
        <v>553</v>
      </c>
      <c r="B78" s="21" t="s">
        <v>482</v>
      </c>
      <c r="C78" s="21" t="s">
        <v>482</v>
      </c>
      <c r="D78" s="22" t="s">
        <v>482</v>
      </c>
      <c r="E78" s="21" t="s">
        <v>482</v>
      </c>
      <c r="F78" s="22" t="s">
        <v>482</v>
      </c>
      <c r="G78" s="21" t="s">
        <v>482</v>
      </c>
      <c r="H78" s="22" t="s">
        <v>482</v>
      </c>
      <c r="I78" s="21" t="s">
        <v>482</v>
      </c>
      <c r="J78" s="22" t="s">
        <v>482</v>
      </c>
      <c r="K78" s="21" t="s">
        <v>482</v>
      </c>
      <c r="L78" s="22" t="s">
        <v>482</v>
      </c>
      <c r="M78" s="21" t="s">
        <v>482</v>
      </c>
      <c r="N78" s="22" t="s">
        <v>482</v>
      </c>
      <c r="O78" s="21" t="s">
        <v>482</v>
      </c>
      <c r="P78" s="22" t="s">
        <v>482</v>
      </c>
      <c r="Q78" s="21" t="s">
        <v>482</v>
      </c>
      <c r="R78" s="22" t="s">
        <v>482</v>
      </c>
      <c r="S78" s="21" t="s">
        <v>482</v>
      </c>
      <c r="T78" s="22" t="s">
        <v>482</v>
      </c>
    </row>
    <row customHeight="1" ht="25" r="79" spans="1:20">
      <c r="A79" s="15" t="s">
        <v>554</v>
      </c>
      <c r="B79" s="21" t="s">
        <v>482</v>
      </c>
      <c r="C79" s="21" t="s">
        <v>482</v>
      </c>
      <c r="D79" s="22" t="s">
        <v>482</v>
      </c>
      <c r="E79" s="21" t="s">
        <v>482</v>
      </c>
      <c r="F79" s="22" t="s">
        <v>482</v>
      </c>
      <c r="G79" s="21" t="s">
        <v>482</v>
      </c>
      <c r="H79" s="22" t="s">
        <v>482</v>
      </c>
      <c r="I79" s="21" t="s">
        <v>482</v>
      </c>
      <c r="J79" s="22" t="s">
        <v>482</v>
      </c>
      <c r="K79" s="21" t="s">
        <v>482</v>
      </c>
      <c r="L79" s="22" t="s">
        <v>482</v>
      </c>
      <c r="M79" s="21" t="s">
        <v>482</v>
      </c>
      <c r="N79" s="22" t="s">
        <v>482</v>
      </c>
      <c r="O79" s="21" t="s">
        <v>482</v>
      </c>
      <c r="P79" s="22" t="s">
        <v>482</v>
      </c>
      <c r="Q79" s="21" t="s">
        <v>482</v>
      </c>
      <c r="R79" s="22" t="s">
        <v>482</v>
      </c>
      <c r="S79" s="21" t="s">
        <v>482</v>
      </c>
      <c r="T79" s="22" t="s">
        <v>482</v>
      </c>
    </row>
    <row r="80" spans="1:20">
      <c r="A80" s="15" t="s">
        <v>555</v>
      </c>
      <c r="B80" s="21" t="s">
        <v>482</v>
      </c>
      <c r="C80" s="21" t="s">
        <v>482</v>
      </c>
      <c r="D80" s="22" t="s">
        <v>482</v>
      </c>
      <c r="E80" s="21" t="s">
        <v>482</v>
      </c>
      <c r="F80" s="22" t="s">
        <v>482</v>
      </c>
      <c r="G80" s="21" t="s">
        <v>482</v>
      </c>
      <c r="H80" s="22" t="s">
        <v>482</v>
      </c>
      <c r="I80" s="21" t="s">
        <v>482</v>
      </c>
      <c r="J80" s="22" t="s">
        <v>482</v>
      </c>
      <c r="K80" s="21" t="s">
        <v>482</v>
      </c>
      <c r="L80" s="22" t="s">
        <v>482</v>
      </c>
      <c r="M80" s="21" t="s">
        <v>482</v>
      </c>
      <c r="N80" s="22" t="s">
        <v>482</v>
      </c>
      <c r="O80" s="21" t="s">
        <v>482</v>
      </c>
      <c r="P80" s="22" t="s">
        <v>482</v>
      </c>
      <c r="Q80" s="21" t="s">
        <v>482</v>
      </c>
      <c r="R80" s="22" t="s">
        <v>482</v>
      </c>
      <c r="S80" s="21" t="s">
        <v>482</v>
      </c>
      <c r="T80" s="22" t="s">
        <v>482</v>
      </c>
    </row>
    <row r="81" spans="1:20">
      <c r="A81" s="23" t="s">
        <v>556</v>
      </c>
      <c r="B81" s="21" t="s">
        <v>482</v>
      </c>
      <c r="C81" s="21" t="s">
        <v>482</v>
      </c>
      <c r="D81" s="22" t="s">
        <v>482</v>
      </c>
      <c r="E81" s="21" t="s">
        <v>482</v>
      </c>
      <c r="F81" s="22" t="s">
        <v>482</v>
      </c>
      <c r="G81" s="21" t="s">
        <v>482</v>
      </c>
      <c r="H81" s="22" t="s">
        <v>482</v>
      </c>
      <c r="I81" s="21" t="s">
        <v>482</v>
      </c>
      <c r="J81" s="22" t="s">
        <v>482</v>
      </c>
      <c r="K81" s="21" t="s">
        <v>482</v>
      </c>
      <c r="L81" s="22" t="s">
        <v>482</v>
      </c>
      <c r="M81" s="21" t="s">
        <v>482</v>
      </c>
      <c r="N81" s="22" t="s">
        <v>482</v>
      </c>
      <c r="O81" s="21" t="s">
        <v>482</v>
      </c>
      <c r="P81" s="22" t="s">
        <v>482</v>
      </c>
      <c r="Q81" s="21" t="s">
        <v>482</v>
      </c>
      <c r="R81" s="22" t="s">
        <v>482</v>
      </c>
      <c r="S81" s="21" t="s">
        <v>482</v>
      </c>
      <c r="T81" s="22" t="s">
        <v>482</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row customHeight="1" ht="30" r="97" spans="1:20">
      <c r="A97" s="25" t="s">
        <v>571</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J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0">
      <c r="A1" s="4" t="s">
        <v>460</v>
      </c>
    </row>
    <row r="2" spans="1:10">
      <c r="A2" s="5" t="s">
        <v>975</v>
      </c>
    </row>
    <row customHeight="1" ht="30" r="4" spans="1:10">
      <c r="A4" s="6" t="n"/>
      <c r="B4" s="7" t="s">
        <v>462</v>
      </c>
      <c r="C4" s="7" t="s">
        <v>463</v>
      </c>
      <c r="D4" s="8" t="s">
        <v>462</v>
      </c>
      <c r="E4" s="9" t="s">
        <v>599</v>
      </c>
      <c r="F4" s="10" t="n"/>
      <c r="G4" s="9" t="s">
        <v>598</v>
      </c>
      <c r="H4" s="10" t="n"/>
      <c r="I4" s="9" t="s">
        <v>472</v>
      </c>
      <c r="J4" s="10" t="n"/>
    </row>
    <row r="5" spans="1:10">
      <c r="A5" s="11" t="s"/>
      <c r="B5" s="12" t="s">
        <v>475</v>
      </c>
      <c r="C5" s="12" t="s">
        <v>476</v>
      </c>
      <c r="D5" s="11" t="s">
        <v>477</v>
      </c>
      <c r="E5" s="12" t="s">
        <v>478</v>
      </c>
      <c r="F5" s="11" t="s">
        <v>479</v>
      </c>
      <c r="G5" s="12" t="s">
        <v>478</v>
      </c>
      <c r="H5" s="11" t="s">
        <v>479</v>
      </c>
      <c r="I5" s="12" t="s">
        <v>478</v>
      </c>
      <c r="J5" s="11" t="s">
        <v>479</v>
      </c>
    </row>
    <row r="6" spans="1:10">
      <c r="A6" s="13" t="s">
        <v>456</v>
      </c>
      <c r="B6" s="14" t="n"/>
      <c r="C6" s="14" t="n"/>
      <c r="D6" s="15" t="n"/>
      <c r="E6" s="14" t="n"/>
      <c r="F6" s="15" t="n"/>
      <c r="G6" s="14" t="n"/>
      <c r="H6" s="15" t="n"/>
      <c r="I6" s="14" t="n"/>
      <c r="J6" s="16" t="n"/>
    </row>
    <row r="7" spans="1:10">
      <c r="A7" s="15" t="s">
        <v>480</v>
      </c>
      <c r="B7" s="17" t="n">
        <v>14530</v>
      </c>
      <c r="C7" s="18">
        <f>(0.0/B7*100)</f>
        <v/>
      </c>
      <c r="D7" s="19" t="n">
        <v>14530</v>
      </c>
      <c r="E7" s="18" t="s">
        <v>481</v>
      </c>
      <c r="F7" s="20" t="s">
        <v>481</v>
      </c>
      <c r="G7" s="18" t="n">
        <v>503.58206855</v>
      </c>
      <c r="H7" s="20" t="n">
        <v>1.91318755</v>
      </c>
      <c r="I7" s="18" t="s">
        <v>481</v>
      </c>
      <c r="J7" s="20" t="s">
        <v>481</v>
      </c>
    </row>
    <row r="8" spans="1:10">
      <c r="A8" s="15" t="s">
        <v>483</v>
      </c>
      <c r="B8" s="21" t="s">
        <v>482</v>
      </c>
      <c r="C8" s="21" t="s">
        <v>482</v>
      </c>
      <c r="D8" s="22" t="s">
        <v>482</v>
      </c>
      <c r="E8" s="21" t="s">
        <v>482</v>
      </c>
      <c r="F8" s="22" t="s">
        <v>482</v>
      </c>
      <c r="G8" s="21" t="s">
        <v>482</v>
      </c>
      <c r="H8" s="22" t="s">
        <v>482</v>
      </c>
      <c r="I8" s="21" t="s">
        <v>482</v>
      </c>
      <c r="J8" s="22" t="s">
        <v>482</v>
      </c>
    </row>
    <row r="9" spans="1:10">
      <c r="A9" s="15" t="s">
        <v>484</v>
      </c>
      <c r="B9" s="17" t="n">
        <v>5675</v>
      </c>
      <c r="C9" s="18">
        <f>(0.0/B9*100)</f>
        <v/>
      </c>
      <c r="D9" s="19" t="n">
        <v>5675</v>
      </c>
      <c r="E9" s="18" t="s">
        <v>481</v>
      </c>
      <c r="F9" s="20" t="s">
        <v>481</v>
      </c>
      <c r="G9" s="18" t="n">
        <v>540.77926452</v>
      </c>
      <c r="H9" s="20" t="n">
        <v>2.95438591</v>
      </c>
      <c r="I9" s="18" t="s">
        <v>481</v>
      </c>
      <c r="J9" s="20" t="s">
        <v>481</v>
      </c>
    </row>
    <row r="10" spans="1:10">
      <c r="A10" s="15" t="s">
        <v>485</v>
      </c>
      <c r="B10" s="17" t="n">
        <v>13082</v>
      </c>
      <c r="C10" s="18">
        <f>(0.0/B10*100)</f>
        <v/>
      </c>
      <c r="D10" s="19" t="n">
        <v>13082</v>
      </c>
      <c r="E10" s="18" t="s">
        <v>481</v>
      </c>
      <c r="F10" s="20" t="s">
        <v>481</v>
      </c>
      <c r="G10" s="18" t="n">
        <v>533.23097553</v>
      </c>
      <c r="H10" s="20" t="n">
        <v>4.62202672</v>
      </c>
      <c r="I10" s="18" t="s">
        <v>481</v>
      </c>
      <c r="J10" s="20" t="s">
        <v>481</v>
      </c>
    </row>
    <row r="11" spans="1:10">
      <c r="A11" s="15" t="s">
        <v>486</v>
      </c>
      <c r="B11" s="17" t="n">
        <v>7053</v>
      </c>
      <c r="C11" s="18">
        <f>(0.0/B11*100)</f>
        <v/>
      </c>
      <c r="D11" s="19" t="n">
        <v>7053</v>
      </c>
      <c r="E11" s="18" t="s">
        <v>481</v>
      </c>
      <c r="F11" s="20" t="s">
        <v>481</v>
      </c>
      <c r="G11" s="18" t="n">
        <v>432.25220085</v>
      </c>
      <c r="H11" s="20" t="n">
        <v>3.74380614</v>
      </c>
      <c r="I11" s="18" t="s">
        <v>481</v>
      </c>
      <c r="J11" s="20" t="s">
        <v>481</v>
      </c>
    </row>
    <row r="12" spans="1:10">
      <c r="A12" s="15" t="s">
        <v>487</v>
      </c>
      <c r="B12" s="21" t="s">
        <v>482</v>
      </c>
      <c r="C12" s="21" t="s">
        <v>482</v>
      </c>
      <c r="D12" s="22" t="s">
        <v>482</v>
      </c>
      <c r="E12" s="21" t="s">
        <v>482</v>
      </c>
      <c r="F12" s="22" t="s">
        <v>482</v>
      </c>
      <c r="G12" s="21" t="s">
        <v>482</v>
      </c>
      <c r="H12" s="22" t="s">
        <v>482</v>
      </c>
      <c r="I12" s="21" t="s">
        <v>482</v>
      </c>
      <c r="J12" s="22" t="s">
        <v>482</v>
      </c>
    </row>
    <row r="13" spans="1:10">
      <c r="A13" s="15" t="s">
        <v>488</v>
      </c>
      <c r="B13" s="21" t="s">
        <v>482</v>
      </c>
      <c r="C13" s="21" t="s">
        <v>482</v>
      </c>
      <c r="D13" s="22" t="s">
        <v>482</v>
      </c>
      <c r="E13" s="21" t="s">
        <v>482</v>
      </c>
      <c r="F13" s="22" t="s">
        <v>482</v>
      </c>
      <c r="G13" s="21" t="s">
        <v>482</v>
      </c>
      <c r="H13" s="22" t="s">
        <v>482</v>
      </c>
      <c r="I13" s="21" t="s">
        <v>482</v>
      </c>
      <c r="J13" s="22" t="s">
        <v>482</v>
      </c>
    </row>
    <row r="14" spans="1:10">
      <c r="A14" s="15" t="s">
        <v>489</v>
      </c>
      <c r="B14" s="21" t="s">
        <v>482</v>
      </c>
      <c r="C14" s="21" t="s">
        <v>482</v>
      </c>
      <c r="D14" s="22" t="s">
        <v>482</v>
      </c>
      <c r="E14" s="21" t="s">
        <v>482</v>
      </c>
      <c r="F14" s="22" t="s">
        <v>482</v>
      </c>
      <c r="G14" s="21" t="s">
        <v>482</v>
      </c>
      <c r="H14" s="22" t="s">
        <v>482</v>
      </c>
      <c r="I14" s="21" t="s">
        <v>482</v>
      </c>
      <c r="J14" s="22" t="s">
        <v>482</v>
      </c>
    </row>
    <row r="15" spans="1:10">
      <c r="A15" s="15" t="s">
        <v>490</v>
      </c>
      <c r="B15" s="21" t="s">
        <v>482</v>
      </c>
      <c r="C15" s="21" t="s">
        <v>482</v>
      </c>
      <c r="D15" s="22" t="s">
        <v>482</v>
      </c>
      <c r="E15" s="21" t="s">
        <v>482</v>
      </c>
      <c r="F15" s="22" t="s">
        <v>482</v>
      </c>
      <c r="G15" s="21" t="s">
        <v>482</v>
      </c>
      <c r="H15" s="22" t="s">
        <v>482</v>
      </c>
      <c r="I15" s="21" t="s">
        <v>482</v>
      </c>
      <c r="J15" s="22" t="s">
        <v>482</v>
      </c>
    </row>
    <row r="16" spans="1:10">
      <c r="A16" s="15" t="s">
        <v>491</v>
      </c>
      <c r="B16" s="21" t="s">
        <v>482</v>
      </c>
      <c r="C16" s="21" t="s">
        <v>482</v>
      </c>
      <c r="D16" s="22" t="s">
        <v>482</v>
      </c>
      <c r="E16" s="21" t="s">
        <v>482</v>
      </c>
      <c r="F16" s="22" t="s">
        <v>482</v>
      </c>
      <c r="G16" s="21" t="s">
        <v>482</v>
      </c>
      <c r="H16" s="22" t="s">
        <v>482</v>
      </c>
      <c r="I16" s="21" t="s">
        <v>482</v>
      </c>
      <c r="J16" s="22" t="s">
        <v>482</v>
      </c>
    </row>
    <row r="17" spans="1:10">
      <c r="A17" s="15" t="s">
        <v>492</v>
      </c>
      <c r="B17" s="21" t="s">
        <v>482</v>
      </c>
      <c r="C17" s="21" t="s">
        <v>482</v>
      </c>
      <c r="D17" s="22" t="s">
        <v>482</v>
      </c>
      <c r="E17" s="21" t="s">
        <v>482</v>
      </c>
      <c r="F17" s="22" t="s">
        <v>482</v>
      </c>
      <c r="G17" s="21" t="s">
        <v>482</v>
      </c>
      <c r="H17" s="22" t="s">
        <v>482</v>
      </c>
      <c r="I17" s="21" t="s">
        <v>482</v>
      </c>
      <c r="J17" s="22" t="s">
        <v>482</v>
      </c>
    </row>
    <row r="18" spans="1:10">
      <c r="A18" s="15" t="s">
        <v>493</v>
      </c>
      <c r="B18" s="21" t="s">
        <v>482</v>
      </c>
      <c r="C18" s="21" t="s">
        <v>482</v>
      </c>
      <c r="D18" s="22" t="s">
        <v>482</v>
      </c>
      <c r="E18" s="21" t="s">
        <v>482</v>
      </c>
      <c r="F18" s="22" t="s">
        <v>482</v>
      </c>
      <c r="G18" s="21" t="s">
        <v>482</v>
      </c>
      <c r="H18" s="22" t="s">
        <v>482</v>
      </c>
      <c r="I18" s="21" t="s">
        <v>482</v>
      </c>
      <c r="J18" s="22" t="s">
        <v>482</v>
      </c>
    </row>
    <row r="19" spans="1:10">
      <c r="A19" s="15" t="s">
        <v>494</v>
      </c>
      <c r="B19" s="21" t="s">
        <v>482</v>
      </c>
      <c r="C19" s="21" t="s">
        <v>482</v>
      </c>
      <c r="D19" s="22" t="s">
        <v>482</v>
      </c>
      <c r="E19" s="21" t="s">
        <v>482</v>
      </c>
      <c r="F19" s="22" t="s">
        <v>482</v>
      </c>
      <c r="G19" s="21" t="s">
        <v>482</v>
      </c>
      <c r="H19" s="22" t="s">
        <v>482</v>
      </c>
      <c r="I19" s="21" t="s">
        <v>482</v>
      </c>
      <c r="J19" s="22" t="s">
        <v>482</v>
      </c>
    </row>
    <row r="20" spans="1:10">
      <c r="A20" s="15" t="s">
        <v>495</v>
      </c>
      <c r="B20" s="21" t="s">
        <v>482</v>
      </c>
      <c r="C20" s="21" t="s">
        <v>482</v>
      </c>
      <c r="D20" s="22" t="s">
        <v>482</v>
      </c>
      <c r="E20" s="21" t="s">
        <v>482</v>
      </c>
      <c r="F20" s="22" t="s">
        <v>482</v>
      </c>
      <c r="G20" s="21" t="s">
        <v>482</v>
      </c>
      <c r="H20" s="22" t="s">
        <v>482</v>
      </c>
      <c r="I20" s="21" t="s">
        <v>482</v>
      </c>
      <c r="J20" s="22" t="s">
        <v>482</v>
      </c>
    </row>
    <row r="21" spans="1:10">
      <c r="A21" s="15" t="s">
        <v>496</v>
      </c>
      <c r="B21" s="21" t="s">
        <v>482</v>
      </c>
      <c r="C21" s="21" t="s">
        <v>482</v>
      </c>
      <c r="D21" s="22" t="s">
        <v>482</v>
      </c>
      <c r="E21" s="21" t="s">
        <v>482</v>
      </c>
      <c r="F21" s="22" t="s">
        <v>482</v>
      </c>
      <c r="G21" s="21" t="s">
        <v>482</v>
      </c>
      <c r="H21" s="22" t="s">
        <v>482</v>
      </c>
      <c r="I21" s="21" t="s">
        <v>482</v>
      </c>
      <c r="J21" s="22" t="s">
        <v>482</v>
      </c>
    </row>
    <row r="22" spans="1:10">
      <c r="A22" s="15" t="s">
        <v>497</v>
      </c>
      <c r="B22" s="21" t="s">
        <v>482</v>
      </c>
      <c r="C22" s="21" t="s">
        <v>482</v>
      </c>
      <c r="D22" s="22" t="s">
        <v>482</v>
      </c>
      <c r="E22" s="21" t="s">
        <v>482</v>
      </c>
      <c r="F22" s="22" t="s">
        <v>482</v>
      </c>
      <c r="G22" s="21" t="s">
        <v>482</v>
      </c>
      <c r="H22" s="22" t="s">
        <v>482</v>
      </c>
      <c r="I22" s="21" t="s">
        <v>482</v>
      </c>
      <c r="J22" s="22" t="s">
        <v>482</v>
      </c>
    </row>
    <row r="23" spans="1:10">
      <c r="A23" s="15" t="s">
        <v>498</v>
      </c>
      <c r="B23" s="17" t="n">
        <v>11583</v>
      </c>
      <c r="C23" s="18">
        <f>(0.0/B23*100)</f>
        <v/>
      </c>
      <c r="D23" s="19" t="n">
        <v>11583</v>
      </c>
      <c r="E23" s="18" t="s">
        <v>481</v>
      </c>
      <c r="F23" s="20" t="s">
        <v>481</v>
      </c>
      <c r="G23" s="18" t="n">
        <v>483.49779169</v>
      </c>
      <c r="H23" s="20" t="n">
        <v>2.80371183</v>
      </c>
      <c r="I23" s="18" t="s">
        <v>481</v>
      </c>
      <c r="J23" s="20" t="s">
        <v>481</v>
      </c>
    </row>
    <row r="24" spans="1:10">
      <c r="A24" s="15" t="s">
        <v>499</v>
      </c>
      <c r="B24" s="21" t="s">
        <v>482</v>
      </c>
      <c r="C24" s="21" t="s">
        <v>482</v>
      </c>
      <c r="D24" s="22" t="s">
        <v>482</v>
      </c>
      <c r="E24" s="21" t="s">
        <v>482</v>
      </c>
      <c r="F24" s="22" t="s">
        <v>482</v>
      </c>
      <c r="G24" s="21" t="s">
        <v>482</v>
      </c>
      <c r="H24" s="22" t="s">
        <v>482</v>
      </c>
      <c r="I24" s="21" t="s">
        <v>482</v>
      </c>
      <c r="J24" s="22" t="s">
        <v>482</v>
      </c>
    </row>
    <row r="25" spans="1:10">
      <c r="A25" s="15" t="s">
        <v>500</v>
      </c>
      <c r="B25" s="21" t="s">
        <v>482</v>
      </c>
      <c r="C25" s="21" t="s">
        <v>482</v>
      </c>
      <c r="D25" s="22" t="s">
        <v>482</v>
      </c>
      <c r="E25" s="21" t="s">
        <v>482</v>
      </c>
      <c r="F25" s="22" t="s">
        <v>482</v>
      </c>
      <c r="G25" s="21" t="s">
        <v>482</v>
      </c>
      <c r="H25" s="22" t="s">
        <v>482</v>
      </c>
      <c r="I25" s="21" t="s">
        <v>482</v>
      </c>
      <c r="J25" s="22" t="s">
        <v>482</v>
      </c>
    </row>
    <row r="26" spans="1:10">
      <c r="A26" s="15" t="s">
        <v>501</v>
      </c>
      <c r="B26" s="21" t="s">
        <v>482</v>
      </c>
      <c r="C26" s="21" t="s">
        <v>482</v>
      </c>
      <c r="D26" s="22" t="s">
        <v>482</v>
      </c>
      <c r="E26" s="21" t="s">
        <v>482</v>
      </c>
      <c r="F26" s="22" t="s">
        <v>482</v>
      </c>
      <c r="G26" s="21" t="s">
        <v>482</v>
      </c>
      <c r="H26" s="22" t="s">
        <v>482</v>
      </c>
      <c r="I26" s="21" t="s">
        <v>482</v>
      </c>
      <c r="J26" s="22" t="s">
        <v>482</v>
      </c>
    </row>
    <row r="27" spans="1:10">
      <c r="A27" s="15" t="s">
        <v>502</v>
      </c>
      <c r="B27" s="21" t="s">
        <v>482</v>
      </c>
      <c r="C27" s="21" t="s">
        <v>482</v>
      </c>
      <c r="D27" s="22" t="s">
        <v>482</v>
      </c>
      <c r="E27" s="21" t="s">
        <v>482</v>
      </c>
      <c r="F27" s="22" t="s">
        <v>482</v>
      </c>
      <c r="G27" s="21" t="s">
        <v>482</v>
      </c>
      <c r="H27" s="22" t="s">
        <v>482</v>
      </c>
      <c r="I27" s="21" t="s">
        <v>482</v>
      </c>
      <c r="J27" s="22" t="s">
        <v>482</v>
      </c>
    </row>
    <row r="28" spans="1:10">
      <c r="A28" s="15" t="s">
        <v>503</v>
      </c>
      <c r="B28" s="21" t="s">
        <v>482</v>
      </c>
      <c r="C28" s="21" t="s">
        <v>482</v>
      </c>
      <c r="D28" s="22" t="s">
        <v>482</v>
      </c>
      <c r="E28" s="21" t="s">
        <v>482</v>
      </c>
      <c r="F28" s="22" t="s">
        <v>482</v>
      </c>
      <c r="G28" s="21" t="s">
        <v>482</v>
      </c>
      <c r="H28" s="22" t="s">
        <v>482</v>
      </c>
      <c r="I28" s="21" t="s">
        <v>482</v>
      </c>
      <c r="J28" s="22" t="s">
        <v>482</v>
      </c>
    </row>
    <row r="29" spans="1:10">
      <c r="A29" s="15" t="s">
        <v>504</v>
      </c>
      <c r="B29" s="17" t="n">
        <v>5385</v>
      </c>
      <c r="C29" s="18">
        <f>(0.0/B29*100)</f>
        <v/>
      </c>
      <c r="D29" s="19" t="n">
        <v>5385</v>
      </c>
      <c r="E29" s="18" t="s">
        <v>481</v>
      </c>
      <c r="F29" s="20" t="s">
        <v>481</v>
      </c>
      <c r="G29" s="18" t="n">
        <v>509.25698594</v>
      </c>
      <c r="H29" s="20" t="n">
        <v>3.32415333</v>
      </c>
      <c r="I29" s="18" t="s">
        <v>481</v>
      </c>
      <c r="J29" s="20" t="s">
        <v>481</v>
      </c>
    </row>
    <row r="30" spans="1:10">
      <c r="A30" s="15" t="s">
        <v>505</v>
      </c>
      <c r="B30" s="21" t="s">
        <v>482</v>
      </c>
      <c r="C30" s="21" t="s">
        <v>482</v>
      </c>
      <c r="D30" s="22" t="s">
        <v>482</v>
      </c>
      <c r="E30" s="21" t="s">
        <v>482</v>
      </c>
      <c r="F30" s="22" t="s">
        <v>482</v>
      </c>
      <c r="G30" s="21" t="s">
        <v>482</v>
      </c>
      <c r="H30" s="22" t="s">
        <v>482</v>
      </c>
      <c r="I30" s="21" t="s">
        <v>482</v>
      </c>
      <c r="J30" s="22" t="s">
        <v>482</v>
      </c>
    </row>
    <row r="31" spans="1:10">
      <c r="A31" s="15" t="s">
        <v>506</v>
      </c>
      <c r="B31" s="21" t="s">
        <v>482</v>
      </c>
      <c r="C31" s="21" t="s">
        <v>482</v>
      </c>
      <c r="D31" s="22" t="s">
        <v>482</v>
      </c>
      <c r="E31" s="21" t="s">
        <v>482</v>
      </c>
      <c r="F31" s="22" t="s">
        <v>482</v>
      </c>
      <c r="G31" s="21" t="s">
        <v>482</v>
      </c>
      <c r="H31" s="22" t="s">
        <v>482</v>
      </c>
      <c r="I31" s="21" t="s">
        <v>482</v>
      </c>
      <c r="J31" s="22" t="s">
        <v>482</v>
      </c>
    </row>
    <row r="32" spans="1:10">
      <c r="A32" s="15" t="s">
        <v>507</v>
      </c>
      <c r="B32" s="17" t="n">
        <v>4478</v>
      </c>
      <c r="C32" s="18">
        <f>(0.0/B32*100)</f>
        <v/>
      </c>
      <c r="D32" s="19" t="n">
        <v>4478</v>
      </c>
      <c r="E32" s="18" t="s">
        <v>481</v>
      </c>
      <c r="F32" s="20" t="s">
        <v>481</v>
      </c>
      <c r="G32" s="18" t="n">
        <v>485.36419132</v>
      </c>
      <c r="H32" s="20" t="n">
        <v>2.96516902</v>
      </c>
      <c r="I32" s="18" t="s">
        <v>481</v>
      </c>
      <c r="J32" s="20" t="s">
        <v>481</v>
      </c>
    </row>
    <row r="33" spans="1:10">
      <c r="A33" s="15" t="s">
        <v>508</v>
      </c>
      <c r="B33" s="21" t="s">
        <v>482</v>
      </c>
      <c r="C33" s="21" t="s">
        <v>482</v>
      </c>
      <c r="D33" s="22" t="s">
        <v>482</v>
      </c>
      <c r="E33" s="21" t="s">
        <v>482</v>
      </c>
      <c r="F33" s="22" t="s">
        <v>482</v>
      </c>
      <c r="G33" s="21" t="s">
        <v>482</v>
      </c>
      <c r="H33" s="22" t="s">
        <v>482</v>
      </c>
      <c r="I33" s="21" t="s">
        <v>482</v>
      </c>
      <c r="J33" s="22" t="s">
        <v>482</v>
      </c>
    </row>
    <row r="34" spans="1:10">
      <c r="A34" s="15" t="s">
        <v>509</v>
      </c>
      <c r="B34" s="17" t="n">
        <v>6350</v>
      </c>
      <c r="C34" s="18">
        <f>(0.0/B34*100)</f>
        <v/>
      </c>
      <c r="D34" s="19" t="n">
        <v>6350</v>
      </c>
      <c r="E34" s="18" t="s">
        <v>481</v>
      </c>
      <c r="F34" s="20" t="s">
        <v>481</v>
      </c>
      <c r="G34" s="18" t="n">
        <v>445.19299771</v>
      </c>
      <c r="H34" s="20" t="n">
        <v>4.53472283</v>
      </c>
      <c r="I34" s="18" t="s">
        <v>481</v>
      </c>
      <c r="J34" s="20" t="s">
        <v>481</v>
      </c>
    </row>
    <row r="35" spans="1:10">
      <c r="A35" s="15" t="s">
        <v>510</v>
      </c>
      <c r="B35" s="21" t="s">
        <v>482</v>
      </c>
      <c r="C35" s="21" t="s">
        <v>482</v>
      </c>
      <c r="D35" s="22" t="s">
        <v>482</v>
      </c>
      <c r="E35" s="21" t="s">
        <v>482</v>
      </c>
      <c r="F35" s="22" t="s">
        <v>482</v>
      </c>
      <c r="G35" s="21" t="s">
        <v>482</v>
      </c>
      <c r="H35" s="22" t="s">
        <v>482</v>
      </c>
      <c r="I35" s="21" t="s">
        <v>482</v>
      </c>
      <c r="J35" s="22" t="s">
        <v>482</v>
      </c>
    </row>
    <row r="36" spans="1:10">
      <c r="A36" s="15" t="s">
        <v>511</v>
      </c>
      <c r="B36" s="17" t="n">
        <v>6736</v>
      </c>
      <c r="C36" s="18">
        <f>(0.0/B36*100)</f>
        <v/>
      </c>
      <c r="D36" s="19" t="n">
        <v>6736</v>
      </c>
      <c r="E36" s="18" t="s">
        <v>481</v>
      </c>
      <c r="F36" s="20" t="s">
        <v>481</v>
      </c>
      <c r="G36" s="18" t="n">
        <v>468.63612539</v>
      </c>
      <c r="H36" s="20" t="n">
        <v>3.19409661</v>
      </c>
      <c r="I36" s="18" t="s">
        <v>481</v>
      </c>
      <c r="J36" s="20" t="s">
        <v>481</v>
      </c>
    </row>
    <row r="37" spans="1:10">
      <c r="A37" s="15" t="s">
        <v>512</v>
      </c>
      <c r="B37" s="21" t="s">
        <v>482</v>
      </c>
      <c r="C37" s="21" t="s">
        <v>482</v>
      </c>
      <c r="D37" s="22" t="s">
        <v>482</v>
      </c>
      <c r="E37" s="21" t="s">
        <v>482</v>
      </c>
      <c r="F37" s="22" t="s">
        <v>482</v>
      </c>
      <c r="G37" s="21" t="s">
        <v>482</v>
      </c>
      <c r="H37" s="22" t="s">
        <v>482</v>
      </c>
      <c r="I37" s="21" t="s">
        <v>482</v>
      </c>
      <c r="J37" s="22" t="s">
        <v>482</v>
      </c>
    </row>
    <row r="38" spans="1:10">
      <c r="A38" s="15" t="s">
        <v>513</v>
      </c>
      <c r="B38" s="21" t="s">
        <v>482</v>
      </c>
      <c r="C38" s="21" t="s">
        <v>482</v>
      </c>
      <c r="D38" s="22" t="s">
        <v>482</v>
      </c>
      <c r="E38" s="21" t="s">
        <v>482</v>
      </c>
      <c r="F38" s="22" t="s">
        <v>482</v>
      </c>
      <c r="G38" s="21" t="s">
        <v>482</v>
      </c>
      <c r="H38" s="22" t="s">
        <v>482</v>
      </c>
      <c r="I38" s="21" t="s">
        <v>482</v>
      </c>
      <c r="J38" s="22" t="s">
        <v>482</v>
      </c>
    </row>
    <row r="39" spans="1:10">
      <c r="A39" s="15" t="s">
        <v>514</v>
      </c>
      <c r="B39" s="21" t="s">
        <v>482</v>
      </c>
      <c r="C39" s="21" t="s">
        <v>482</v>
      </c>
      <c r="D39" s="22" t="s">
        <v>482</v>
      </c>
      <c r="E39" s="21" t="s">
        <v>482</v>
      </c>
      <c r="F39" s="22" t="s">
        <v>482</v>
      </c>
      <c r="G39" s="21" t="s">
        <v>482</v>
      </c>
      <c r="H39" s="22" t="s">
        <v>482</v>
      </c>
      <c r="I39" s="21" t="s">
        <v>482</v>
      </c>
      <c r="J39" s="22" t="s">
        <v>482</v>
      </c>
    </row>
    <row r="40" spans="1:10">
      <c r="A40" s="15" t="s">
        <v>515</v>
      </c>
      <c r="B40" s="21" t="s">
        <v>482</v>
      </c>
      <c r="C40" s="21" t="s">
        <v>482</v>
      </c>
      <c r="D40" s="22" t="s">
        <v>482</v>
      </c>
      <c r="E40" s="21" t="s">
        <v>482</v>
      </c>
      <c r="F40" s="22" t="s">
        <v>482</v>
      </c>
      <c r="G40" s="21" t="s">
        <v>482</v>
      </c>
      <c r="H40" s="22" t="s">
        <v>482</v>
      </c>
      <c r="I40" s="21" t="s">
        <v>482</v>
      </c>
      <c r="J40" s="22" t="s">
        <v>482</v>
      </c>
    </row>
    <row r="41" spans="1:10">
      <c r="A41" s="15" t="s">
        <v>516</v>
      </c>
      <c r="B41" s="17" t="n">
        <v>5712</v>
      </c>
      <c r="C41" s="18">
        <f>(0.0/B41*100)</f>
        <v/>
      </c>
      <c r="D41" s="19" t="n">
        <v>5712</v>
      </c>
      <c r="E41" s="18" t="s">
        <v>481</v>
      </c>
      <c r="F41" s="20" t="s">
        <v>481</v>
      </c>
      <c r="G41" s="18" t="n">
        <v>487.46648382</v>
      </c>
      <c r="H41" s="20" t="n">
        <v>3.80109513</v>
      </c>
      <c r="I41" s="18" t="s">
        <v>481</v>
      </c>
      <c r="J41" s="20" t="s">
        <v>481</v>
      </c>
    </row>
    <row r="42" spans="1:1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row>
    <row r="43" spans="1:10">
      <c r="A43" s="13" t="s">
        <v>518</v>
      </c>
      <c r="B43" s="14" t="n"/>
      <c r="C43" s="14" t="n"/>
      <c r="D43" s="15" t="n"/>
      <c r="E43" s="14" t="n"/>
      <c r="F43" s="15" t="n"/>
      <c r="G43" s="14" t="n"/>
      <c r="H43" s="15" t="n"/>
      <c r="I43" s="14" t="n"/>
      <c r="J43" s="16" t="n"/>
    </row>
    <row r="44" spans="1:10">
      <c r="A44" s="15" t="s">
        <v>519</v>
      </c>
      <c r="B44" s="21" t="s">
        <v>482</v>
      </c>
      <c r="C44" s="21" t="s">
        <v>482</v>
      </c>
      <c r="D44" s="22" t="s">
        <v>482</v>
      </c>
      <c r="E44" s="21" t="s">
        <v>482</v>
      </c>
      <c r="F44" s="22" t="s">
        <v>482</v>
      </c>
      <c r="G44" s="21" t="s">
        <v>482</v>
      </c>
      <c r="H44" s="22" t="s">
        <v>482</v>
      </c>
      <c r="I44" s="21" t="s">
        <v>482</v>
      </c>
      <c r="J44" s="22" t="s">
        <v>482</v>
      </c>
    </row>
    <row r="45" spans="1:10">
      <c r="A45" s="15" t="s">
        <v>520</v>
      </c>
      <c r="B45" s="21" t="s">
        <v>482</v>
      </c>
      <c r="C45" s="21" t="s">
        <v>482</v>
      </c>
      <c r="D45" s="22" t="s">
        <v>482</v>
      </c>
      <c r="E45" s="21" t="s">
        <v>482</v>
      </c>
      <c r="F45" s="22" t="s">
        <v>482</v>
      </c>
      <c r="G45" s="21" t="s">
        <v>482</v>
      </c>
      <c r="H45" s="22" t="s">
        <v>482</v>
      </c>
      <c r="I45" s="21" t="s">
        <v>482</v>
      </c>
      <c r="J45" s="22" t="s">
        <v>482</v>
      </c>
    </row>
    <row r="46" spans="1:10">
      <c r="A46" s="15" t="s">
        <v>521</v>
      </c>
      <c r="B46" s="17" t="n">
        <v>23141</v>
      </c>
      <c r="C46" s="18">
        <f>(0.0/B46*100)</f>
        <v/>
      </c>
      <c r="D46" s="19" t="n">
        <v>23141</v>
      </c>
      <c r="E46" s="18" t="n">
        <v>393.45613455</v>
      </c>
      <c r="F46" s="20" t="n">
        <v>3.84472037</v>
      </c>
      <c r="G46" s="18" t="s">
        <v>481</v>
      </c>
      <c r="H46" s="20" t="s">
        <v>481</v>
      </c>
      <c r="I46" s="18" t="s">
        <v>481</v>
      </c>
      <c r="J46" s="20" t="s">
        <v>481</v>
      </c>
    </row>
    <row r="47" spans="1:10">
      <c r="A47" s="15" t="s">
        <v>522</v>
      </c>
      <c r="B47" s="21" t="s">
        <v>482</v>
      </c>
      <c r="C47" s="21" t="s">
        <v>482</v>
      </c>
      <c r="D47" s="22" t="s">
        <v>482</v>
      </c>
      <c r="E47" s="21" t="s">
        <v>482</v>
      </c>
      <c r="F47" s="22" t="s">
        <v>482</v>
      </c>
      <c r="G47" s="21" t="s">
        <v>482</v>
      </c>
      <c r="H47" s="22" t="s">
        <v>482</v>
      </c>
      <c r="I47" s="21" t="s">
        <v>482</v>
      </c>
      <c r="J47" s="22" t="s">
        <v>482</v>
      </c>
    </row>
    <row r="48" spans="1:10">
      <c r="A48" s="15" t="s">
        <v>523</v>
      </c>
      <c r="B48" s="17" t="n">
        <v>9841</v>
      </c>
      <c r="C48" s="18">
        <f>(0.0/B48*100)</f>
        <v/>
      </c>
      <c r="D48" s="19" t="n">
        <v>9841</v>
      </c>
      <c r="E48" s="18" t="n">
        <v>566.04007391</v>
      </c>
      <c r="F48" s="20" t="n">
        <v>6.03606765</v>
      </c>
      <c r="G48" s="18" t="s">
        <v>481</v>
      </c>
      <c r="H48" s="20" t="s">
        <v>481</v>
      </c>
      <c r="I48" s="18" t="s">
        <v>481</v>
      </c>
      <c r="J48" s="20" t="s">
        <v>481</v>
      </c>
    </row>
    <row r="49" spans="1:10">
      <c r="A49" s="15" t="s">
        <v>524</v>
      </c>
      <c r="B49" s="21" t="s">
        <v>482</v>
      </c>
      <c r="C49" s="21" t="s">
        <v>482</v>
      </c>
      <c r="D49" s="22" t="s">
        <v>482</v>
      </c>
      <c r="E49" s="21" t="s">
        <v>482</v>
      </c>
      <c r="F49" s="22" t="s">
        <v>482</v>
      </c>
      <c r="G49" s="21" t="s">
        <v>482</v>
      </c>
      <c r="H49" s="22" t="s">
        <v>482</v>
      </c>
      <c r="I49" s="21" t="s">
        <v>482</v>
      </c>
      <c r="J49" s="22" t="s">
        <v>482</v>
      </c>
    </row>
    <row r="50" spans="1:10">
      <c r="A50" s="15" t="s">
        <v>525</v>
      </c>
      <c r="B50" s="21" t="s">
        <v>482</v>
      </c>
      <c r="C50" s="21" t="s">
        <v>482</v>
      </c>
      <c r="D50" s="22" t="s">
        <v>482</v>
      </c>
      <c r="E50" s="21" t="s">
        <v>482</v>
      </c>
      <c r="F50" s="22" t="s">
        <v>482</v>
      </c>
      <c r="G50" s="21" t="s">
        <v>482</v>
      </c>
      <c r="H50" s="22" t="s">
        <v>482</v>
      </c>
      <c r="I50" s="21" t="s">
        <v>482</v>
      </c>
      <c r="J50" s="22" t="s">
        <v>482</v>
      </c>
    </row>
    <row r="51" spans="1:10">
      <c r="A51" s="15" t="s">
        <v>526</v>
      </c>
      <c r="B51" s="21" t="s">
        <v>482</v>
      </c>
      <c r="C51" s="21" t="s">
        <v>482</v>
      </c>
      <c r="D51" s="22" t="s">
        <v>482</v>
      </c>
      <c r="E51" s="21" t="s">
        <v>482</v>
      </c>
      <c r="F51" s="22" t="s">
        <v>482</v>
      </c>
      <c r="G51" s="21" t="s">
        <v>482</v>
      </c>
      <c r="H51" s="22" t="s">
        <v>482</v>
      </c>
      <c r="I51" s="21" t="s">
        <v>482</v>
      </c>
      <c r="J51" s="22" t="s">
        <v>482</v>
      </c>
    </row>
    <row r="52" spans="1:10">
      <c r="A52" s="15" t="s">
        <v>527</v>
      </c>
      <c r="B52" s="21" t="s">
        <v>482</v>
      </c>
      <c r="C52" s="21" t="s">
        <v>482</v>
      </c>
      <c r="D52" s="22" t="s">
        <v>482</v>
      </c>
      <c r="E52" s="21" t="s">
        <v>482</v>
      </c>
      <c r="F52" s="22" t="s">
        <v>482</v>
      </c>
      <c r="G52" s="21" t="s">
        <v>482</v>
      </c>
      <c r="H52" s="22" t="s">
        <v>482</v>
      </c>
      <c r="I52" s="21" t="s">
        <v>482</v>
      </c>
      <c r="J52" s="22" t="s">
        <v>482</v>
      </c>
    </row>
    <row r="53" spans="1:10">
      <c r="A53" s="15" t="s">
        <v>528</v>
      </c>
      <c r="B53" s="21" t="s">
        <v>482</v>
      </c>
      <c r="C53" s="21" t="s">
        <v>482</v>
      </c>
      <c r="D53" s="22" t="s">
        <v>482</v>
      </c>
      <c r="E53" s="21" t="s">
        <v>482</v>
      </c>
      <c r="F53" s="22" t="s">
        <v>482</v>
      </c>
      <c r="G53" s="21" t="s">
        <v>482</v>
      </c>
      <c r="H53" s="22" t="s">
        <v>482</v>
      </c>
      <c r="I53" s="21" t="s">
        <v>482</v>
      </c>
      <c r="J53" s="22" t="s">
        <v>482</v>
      </c>
    </row>
    <row r="54" spans="1:10">
      <c r="A54" s="15" t="s">
        <v>529</v>
      </c>
      <c r="B54" s="21" t="s">
        <v>482</v>
      </c>
      <c r="C54" s="21" t="s">
        <v>482</v>
      </c>
      <c r="D54" s="22" t="s">
        <v>482</v>
      </c>
      <c r="E54" s="21" t="s">
        <v>482</v>
      </c>
      <c r="F54" s="22" t="s">
        <v>482</v>
      </c>
      <c r="G54" s="21" t="s">
        <v>482</v>
      </c>
      <c r="H54" s="22" t="s">
        <v>482</v>
      </c>
      <c r="I54" s="21" t="s">
        <v>482</v>
      </c>
      <c r="J54" s="22" t="s">
        <v>482</v>
      </c>
    </row>
    <row r="55" spans="1:10">
      <c r="A55" s="15" t="s">
        <v>530</v>
      </c>
      <c r="B55" s="21" t="s">
        <v>482</v>
      </c>
      <c r="C55" s="21" t="s">
        <v>482</v>
      </c>
      <c r="D55" s="22" t="s">
        <v>482</v>
      </c>
      <c r="E55" s="21" t="s">
        <v>482</v>
      </c>
      <c r="F55" s="22" t="s">
        <v>482</v>
      </c>
      <c r="G55" s="21" t="s">
        <v>482</v>
      </c>
      <c r="H55" s="22" t="s">
        <v>482</v>
      </c>
      <c r="I55" s="21" t="s">
        <v>482</v>
      </c>
      <c r="J55" s="22" t="s">
        <v>482</v>
      </c>
    </row>
    <row r="56" spans="1:10">
      <c r="A56" s="15" t="s">
        <v>531</v>
      </c>
      <c r="B56" s="21" t="s">
        <v>482</v>
      </c>
      <c r="C56" s="21" t="s">
        <v>482</v>
      </c>
      <c r="D56" s="22" t="s">
        <v>482</v>
      </c>
      <c r="E56" s="21" t="s">
        <v>482</v>
      </c>
      <c r="F56" s="22" t="s">
        <v>482</v>
      </c>
      <c r="G56" s="21" t="s">
        <v>482</v>
      </c>
      <c r="H56" s="22" t="s">
        <v>482</v>
      </c>
      <c r="I56" s="21" t="s">
        <v>482</v>
      </c>
      <c r="J56" s="22" t="s">
        <v>482</v>
      </c>
    </row>
    <row r="57" spans="1:10">
      <c r="A57" s="15" t="s">
        <v>532</v>
      </c>
      <c r="B57" s="21" t="s">
        <v>482</v>
      </c>
      <c r="C57" s="21" t="s">
        <v>482</v>
      </c>
      <c r="D57" s="22" t="s">
        <v>482</v>
      </c>
      <c r="E57" s="21" t="s">
        <v>482</v>
      </c>
      <c r="F57" s="22" t="s">
        <v>482</v>
      </c>
      <c r="G57" s="21" t="s">
        <v>482</v>
      </c>
      <c r="H57" s="22" t="s">
        <v>482</v>
      </c>
      <c r="I57" s="21" t="s">
        <v>482</v>
      </c>
      <c r="J57" s="22" t="s">
        <v>482</v>
      </c>
    </row>
    <row r="58" spans="1:10">
      <c r="A58" s="15" t="s">
        <v>533</v>
      </c>
      <c r="B58" s="21" t="s">
        <v>482</v>
      </c>
      <c r="C58" s="21" t="s">
        <v>482</v>
      </c>
      <c r="D58" s="22" t="s">
        <v>482</v>
      </c>
      <c r="E58" s="21" t="s">
        <v>482</v>
      </c>
      <c r="F58" s="22" t="s">
        <v>482</v>
      </c>
      <c r="G58" s="21" t="s">
        <v>482</v>
      </c>
      <c r="H58" s="22" t="s">
        <v>482</v>
      </c>
      <c r="I58" s="21" t="s">
        <v>482</v>
      </c>
      <c r="J58" s="22" t="s">
        <v>482</v>
      </c>
    </row>
    <row r="59" spans="1:10">
      <c r="A59" s="15" t="s">
        <v>534</v>
      </c>
      <c r="B59" s="21" t="s">
        <v>482</v>
      </c>
      <c r="C59" s="21" t="s">
        <v>482</v>
      </c>
      <c r="D59" s="22" t="s">
        <v>482</v>
      </c>
      <c r="E59" s="21" t="s">
        <v>482</v>
      </c>
      <c r="F59" s="22" t="s">
        <v>482</v>
      </c>
      <c r="G59" s="21" t="s">
        <v>482</v>
      </c>
      <c r="H59" s="22" t="s">
        <v>482</v>
      </c>
      <c r="I59" s="21" t="s">
        <v>482</v>
      </c>
      <c r="J59" s="22" t="s">
        <v>482</v>
      </c>
    </row>
    <row r="60" spans="1:10">
      <c r="A60" s="15" t="s">
        <v>535</v>
      </c>
      <c r="B60" s="21" t="s">
        <v>482</v>
      </c>
      <c r="C60" s="21" t="s">
        <v>482</v>
      </c>
      <c r="D60" s="22" t="s">
        <v>482</v>
      </c>
      <c r="E60" s="21" t="s">
        <v>482</v>
      </c>
      <c r="F60" s="22" t="s">
        <v>482</v>
      </c>
      <c r="G60" s="21" t="s">
        <v>482</v>
      </c>
      <c r="H60" s="22" t="s">
        <v>482</v>
      </c>
      <c r="I60" s="21" t="s">
        <v>482</v>
      </c>
      <c r="J60" s="22" t="s">
        <v>482</v>
      </c>
    </row>
    <row r="61" spans="1:10">
      <c r="A61" s="15" t="s">
        <v>536</v>
      </c>
      <c r="B61" s="17" t="n">
        <v>6525</v>
      </c>
      <c r="C61" s="18">
        <f>(0.0/B61*100)</f>
        <v/>
      </c>
      <c r="D61" s="19" t="n">
        <v>6525</v>
      </c>
      <c r="E61" s="18" t="n">
        <v>448.59894058</v>
      </c>
      <c r="F61" s="20" t="n">
        <v>3.148706</v>
      </c>
      <c r="G61" s="18" t="s">
        <v>481</v>
      </c>
      <c r="H61" s="20" t="s">
        <v>481</v>
      </c>
      <c r="I61" s="18" t="s">
        <v>481</v>
      </c>
      <c r="J61" s="20" t="s">
        <v>481</v>
      </c>
    </row>
    <row r="62" spans="1:10">
      <c r="A62" s="15" t="s">
        <v>537</v>
      </c>
      <c r="B62" s="21" t="s">
        <v>482</v>
      </c>
      <c r="C62" s="21" t="s">
        <v>482</v>
      </c>
      <c r="D62" s="22" t="s">
        <v>482</v>
      </c>
      <c r="E62" s="21" t="s">
        <v>482</v>
      </c>
      <c r="F62" s="22" t="s">
        <v>482</v>
      </c>
      <c r="G62" s="21" t="s">
        <v>482</v>
      </c>
      <c r="H62" s="22" t="s">
        <v>482</v>
      </c>
      <c r="I62" s="21" t="s">
        <v>482</v>
      </c>
      <c r="J62" s="22" t="s">
        <v>482</v>
      </c>
    </row>
    <row r="63" spans="1:10">
      <c r="A63" s="15" t="s">
        <v>538</v>
      </c>
      <c r="B63" s="21" t="s">
        <v>482</v>
      </c>
      <c r="C63" s="21" t="s">
        <v>482</v>
      </c>
      <c r="D63" s="22" t="s">
        <v>482</v>
      </c>
      <c r="E63" s="21" t="s">
        <v>482</v>
      </c>
      <c r="F63" s="22" t="s">
        <v>482</v>
      </c>
      <c r="G63" s="21" t="s">
        <v>482</v>
      </c>
      <c r="H63" s="22" t="s">
        <v>482</v>
      </c>
      <c r="I63" s="21" t="s">
        <v>482</v>
      </c>
      <c r="J63" s="22" t="s">
        <v>482</v>
      </c>
    </row>
    <row r="64" spans="1:10">
      <c r="A64" s="15" t="s">
        <v>539</v>
      </c>
      <c r="B64" s="21" t="s">
        <v>482</v>
      </c>
      <c r="C64" s="21" t="s">
        <v>482</v>
      </c>
      <c r="D64" s="22" t="s">
        <v>482</v>
      </c>
      <c r="E64" s="21" t="s">
        <v>482</v>
      </c>
      <c r="F64" s="22" t="s">
        <v>482</v>
      </c>
      <c r="G64" s="21" t="s">
        <v>482</v>
      </c>
      <c r="H64" s="22" t="s">
        <v>482</v>
      </c>
      <c r="I64" s="21" t="s">
        <v>482</v>
      </c>
      <c r="J64" s="22" t="s">
        <v>482</v>
      </c>
    </row>
    <row r="65" spans="1:10">
      <c r="A65" s="15" t="s">
        <v>540</v>
      </c>
      <c r="B65" s="21" t="s">
        <v>482</v>
      </c>
      <c r="C65" s="21" t="s">
        <v>482</v>
      </c>
      <c r="D65" s="22" t="s">
        <v>482</v>
      </c>
      <c r="E65" s="21" t="s">
        <v>482</v>
      </c>
      <c r="F65" s="22" t="s">
        <v>482</v>
      </c>
      <c r="G65" s="21" t="s">
        <v>482</v>
      </c>
      <c r="H65" s="22" t="s">
        <v>482</v>
      </c>
      <c r="I65" s="21" t="s">
        <v>482</v>
      </c>
      <c r="J65" s="22" t="s">
        <v>482</v>
      </c>
    </row>
    <row r="66" spans="1:10">
      <c r="A66" s="15" t="s">
        <v>541</v>
      </c>
      <c r="B66" s="21" t="s">
        <v>482</v>
      </c>
      <c r="C66" s="21" t="s">
        <v>482</v>
      </c>
      <c r="D66" s="22" t="s">
        <v>482</v>
      </c>
      <c r="E66" s="21" t="s">
        <v>482</v>
      </c>
      <c r="F66" s="22" t="s">
        <v>482</v>
      </c>
      <c r="G66" s="21" t="s">
        <v>482</v>
      </c>
      <c r="H66" s="22" t="s">
        <v>482</v>
      </c>
      <c r="I66" s="21" t="s">
        <v>482</v>
      </c>
      <c r="J66" s="22" t="s">
        <v>482</v>
      </c>
    </row>
    <row r="67" spans="1:10">
      <c r="A67" s="15" t="s">
        <v>542</v>
      </c>
      <c r="B67" s="17" t="n">
        <v>6971</v>
      </c>
      <c r="C67" s="18">
        <f>(0.0/B67*100)</f>
        <v/>
      </c>
      <c r="D67" s="19" t="n">
        <v>6971</v>
      </c>
      <c r="E67" s="18" t="n">
        <v>402.74835673</v>
      </c>
      <c r="F67" s="20" t="n">
        <v>3.39830452</v>
      </c>
      <c r="G67" s="18" t="s">
        <v>481</v>
      </c>
      <c r="H67" s="20" t="s">
        <v>481</v>
      </c>
      <c r="I67" s="18" t="s">
        <v>481</v>
      </c>
      <c r="J67" s="20" t="s">
        <v>481</v>
      </c>
    </row>
    <row r="68" spans="1:10">
      <c r="A68" s="15" t="s">
        <v>543</v>
      </c>
      <c r="B68" s="21" t="s">
        <v>482</v>
      </c>
      <c r="C68" s="21" t="s">
        <v>482</v>
      </c>
      <c r="D68" s="22" t="s">
        <v>482</v>
      </c>
      <c r="E68" s="21" t="s">
        <v>482</v>
      </c>
      <c r="F68" s="22" t="s">
        <v>482</v>
      </c>
      <c r="G68" s="21" t="s">
        <v>482</v>
      </c>
      <c r="H68" s="22" t="s">
        <v>482</v>
      </c>
      <c r="I68" s="21" t="s">
        <v>482</v>
      </c>
      <c r="J68" s="22" t="s">
        <v>482</v>
      </c>
    </row>
    <row r="69" spans="1:10">
      <c r="A69" s="15" t="s">
        <v>544</v>
      </c>
      <c r="B69" s="21" t="s">
        <v>482</v>
      </c>
      <c r="C69" s="21" t="s">
        <v>482</v>
      </c>
      <c r="D69" s="22" t="s">
        <v>482</v>
      </c>
      <c r="E69" s="21" t="s">
        <v>482</v>
      </c>
      <c r="F69" s="22" t="s">
        <v>482</v>
      </c>
      <c r="G69" s="21" t="s">
        <v>482</v>
      </c>
      <c r="H69" s="22" t="s">
        <v>482</v>
      </c>
      <c r="I69" s="21" t="s">
        <v>482</v>
      </c>
      <c r="J69" s="22" t="s">
        <v>482</v>
      </c>
    </row>
    <row r="70" spans="1:10">
      <c r="A70" s="15" t="s">
        <v>545</v>
      </c>
      <c r="B70" s="17" t="n">
        <v>6036</v>
      </c>
      <c r="C70" s="18">
        <f>(0.0/B70*100)</f>
        <v/>
      </c>
      <c r="D70" s="19" t="n">
        <v>6036</v>
      </c>
      <c r="E70" s="18" t="n">
        <v>512.10909546</v>
      </c>
      <c r="F70" s="20" t="n">
        <v>3.32563296</v>
      </c>
      <c r="G70" s="18" t="s">
        <v>481</v>
      </c>
      <c r="H70" s="20" t="s">
        <v>481</v>
      </c>
      <c r="I70" s="18" t="s">
        <v>481</v>
      </c>
      <c r="J70" s="20" t="s">
        <v>481</v>
      </c>
    </row>
    <row r="71" spans="1:10">
      <c r="A71" s="15" t="s">
        <v>546</v>
      </c>
      <c r="B71" s="21" t="s">
        <v>482</v>
      </c>
      <c r="C71" s="21" t="s">
        <v>482</v>
      </c>
      <c r="D71" s="22" t="s">
        <v>482</v>
      </c>
      <c r="E71" s="21" t="s">
        <v>482</v>
      </c>
      <c r="F71" s="22" t="s">
        <v>482</v>
      </c>
      <c r="G71" s="21" t="s">
        <v>482</v>
      </c>
      <c r="H71" s="22" t="s">
        <v>482</v>
      </c>
      <c r="I71" s="21" t="s">
        <v>482</v>
      </c>
      <c r="J71" s="22" t="s">
        <v>482</v>
      </c>
    </row>
    <row r="72" spans="1:10">
      <c r="A72" s="15" t="s">
        <v>547</v>
      </c>
      <c r="B72" s="21" t="s">
        <v>482</v>
      </c>
      <c r="C72" s="21" t="s">
        <v>482</v>
      </c>
      <c r="D72" s="22" t="s">
        <v>482</v>
      </c>
      <c r="E72" s="21" t="s">
        <v>482</v>
      </c>
      <c r="F72" s="22" t="s">
        <v>482</v>
      </c>
      <c r="G72" s="21" t="s">
        <v>482</v>
      </c>
      <c r="H72" s="22" t="s">
        <v>482</v>
      </c>
      <c r="I72" s="21" t="s">
        <v>482</v>
      </c>
      <c r="J72" s="22" t="s">
        <v>482</v>
      </c>
    </row>
    <row r="73" spans="1:10">
      <c r="A73" s="15" t="s">
        <v>548</v>
      </c>
      <c r="B73" s="21" t="s">
        <v>482</v>
      </c>
      <c r="C73" s="21" t="s">
        <v>482</v>
      </c>
      <c r="D73" s="22" t="s">
        <v>482</v>
      </c>
      <c r="E73" s="21" t="s">
        <v>482</v>
      </c>
      <c r="F73" s="22" t="s">
        <v>482</v>
      </c>
      <c r="G73" s="21" t="s">
        <v>482</v>
      </c>
      <c r="H73" s="22" t="s">
        <v>482</v>
      </c>
      <c r="I73" s="21" t="s">
        <v>482</v>
      </c>
      <c r="J73" s="22" t="s">
        <v>482</v>
      </c>
    </row>
    <row r="74" spans="1:10">
      <c r="A74" s="15" t="s">
        <v>549</v>
      </c>
      <c r="B74" s="21" t="s">
        <v>482</v>
      </c>
      <c r="C74" s="21" t="s">
        <v>482</v>
      </c>
      <c r="D74" s="22" t="s">
        <v>482</v>
      </c>
      <c r="E74" s="21" t="s">
        <v>482</v>
      </c>
      <c r="F74" s="22" t="s">
        <v>482</v>
      </c>
      <c r="G74" s="21" t="s">
        <v>482</v>
      </c>
      <c r="H74" s="22" t="s">
        <v>482</v>
      </c>
      <c r="I74" s="21" t="s">
        <v>482</v>
      </c>
      <c r="J74" s="22" t="s">
        <v>482</v>
      </c>
    </row>
    <row r="75" spans="1:10">
      <c r="A75" s="15" t="s">
        <v>550</v>
      </c>
      <c r="B75" s="21" t="s">
        <v>482</v>
      </c>
      <c r="C75" s="21" t="s">
        <v>482</v>
      </c>
      <c r="D75" s="22" t="s">
        <v>482</v>
      </c>
      <c r="E75" s="21" t="s">
        <v>482</v>
      </c>
      <c r="F75" s="22" t="s">
        <v>482</v>
      </c>
      <c r="G75" s="21" t="s">
        <v>482</v>
      </c>
      <c r="H75" s="22" t="s">
        <v>482</v>
      </c>
      <c r="I75" s="21" t="s">
        <v>482</v>
      </c>
      <c r="J75" s="22" t="s">
        <v>482</v>
      </c>
    </row>
    <row r="76" spans="1:10">
      <c r="A76" s="15" t="s">
        <v>551</v>
      </c>
      <c r="B76" s="21" t="s">
        <v>482</v>
      </c>
      <c r="C76" s="21" t="s">
        <v>482</v>
      </c>
      <c r="D76" s="22" t="s">
        <v>482</v>
      </c>
      <c r="E76" s="21" t="s">
        <v>482</v>
      </c>
      <c r="F76" s="22" t="s">
        <v>482</v>
      </c>
      <c r="G76" s="21" t="s">
        <v>482</v>
      </c>
      <c r="H76" s="22" t="s">
        <v>482</v>
      </c>
      <c r="I76" s="21" t="s">
        <v>482</v>
      </c>
      <c r="J76" s="22" t="s">
        <v>482</v>
      </c>
    </row>
    <row r="77" spans="1:10">
      <c r="A77" s="15" t="s">
        <v>552</v>
      </c>
      <c r="B77" s="21" t="s">
        <v>482</v>
      </c>
      <c r="C77" s="21" t="s">
        <v>482</v>
      </c>
      <c r="D77" s="22" t="s">
        <v>482</v>
      </c>
      <c r="E77" s="21" t="s">
        <v>482</v>
      </c>
      <c r="F77" s="22" t="s">
        <v>482</v>
      </c>
      <c r="G77" s="21" t="s">
        <v>482</v>
      </c>
      <c r="H77" s="22" t="s">
        <v>482</v>
      </c>
      <c r="I77" s="21" t="s">
        <v>482</v>
      </c>
      <c r="J77" s="22" t="s">
        <v>482</v>
      </c>
    </row>
    <row r="78" spans="1:10">
      <c r="A78" s="15" t="s">
        <v>553</v>
      </c>
      <c r="B78" s="21" t="s">
        <v>482</v>
      </c>
      <c r="C78" s="21" t="s">
        <v>482</v>
      </c>
      <c r="D78" s="22" t="s">
        <v>482</v>
      </c>
      <c r="E78" s="21" t="s">
        <v>482</v>
      </c>
      <c r="F78" s="22" t="s">
        <v>482</v>
      </c>
      <c r="G78" s="21" t="s">
        <v>482</v>
      </c>
      <c r="H78" s="22" t="s">
        <v>482</v>
      </c>
      <c r="I78" s="21" t="s">
        <v>482</v>
      </c>
      <c r="J78" s="22" t="s">
        <v>482</v>
      </c>
    </row>
    <row customHeight="1" ht="25" r="79" spans="1:10">
      <c r="A79" s="15" t="s">
        <v>554</v>
      </c>
      <c r="B79" s="21" t="s">
        <v>482</v>
      </c>
      <c r="C79" s="21" t="s">
        <v>482</v>
      </c>
      <c r="D79" s="22" t="s">
        <v>482</v>
      </c>
      <c r="E79" s="21" t="s">
        <v>482</v>
      </c>
      <c r="F79" s="22" t="s">
        <v>482</v>
      </c>
      <c r="G79" s="21" t="s">
        <v>482</v>
      </c>
      <c r="H79" s="22" t="s">
        <v>482</v>
      </c>
      <c r="I79" s="21" t="s">
        <v>482</v>
      </c>
      <c r="J79" s="22" t="s">
        <v>482</v>
      </c>
    </row>
    <row r="80" spans="1:10">
      <c r="A80" s="15" t="s">
        <v>555</v>
      </c>
      <c r="B80" s="21" t="s">
        <v>482</v>
      </c>
      <c r="C80" s="21" t="s">
        <v>482</v>
      </c>
      <c r="D80" s="22" t="s">
        <v>482</v>
      </c>
      <c r="E80" s="21" t="s">
        <v>482</v>
      </c>
      <c r="F80" s="22" t="s">
        <v>482</v>
      </c>
      <c r="G80" s="21" t="s">
        <v>482</v>
      </c>
      <c r="H80" s="22" t="s">
        <v>482</v>
      </c>
      <c r="I80" s="21" t="s">
        <v>482</v>
      </c>
      <c r="J80" s="22" t="s">
        <v>482</v>
      </c>
    </row>
    <row r="81" spans="1:10">
      <c r="A81" s="23" t="s">
        <v>556</v>
      </c>
      <c r="B81" s="21" t="s">
        <v>482</v>
      </c>
      <c r="C81" s="21" t="s">
        <v>482</v>
      </c>
      <c r="D81" s="22" t="s">
        <v>482</v>
      </c>
      <c r="E81" s="21" t="s">
        <v>482</v>
      </c>
      <c r="F81" s="22" t="s">
        <v>482</v>
      </c>
      <c r="G81" s="21" t="s">
        <v>482</v>
      </c>
      <c r="H81" s="22" t="s">
        <v>482</v>
      </c>
      <c r="I81" s="21" t="s">
        <v>482</v>
      </c>
      <c r="J81" s="22" t="s">
        <v>482</v>
      </c>
    </row>
    <row r="82" spans="1:10">
      <c r="A82" s="24" t="n"/>
      <c r="B82" s="24" t="s">
        <v>557</v>
      </c>
      <c r="C82" s="24" t="s">
        <v>557</v>
      </c>
      <c r="D82" s="24" t="s">
        <v>557</v>
      </c>
      <c r="E82" s="24" t="s">
        <v>557</v>
      </c>
      <c r="F82" s="24" t="s">
        <v>557</v>
      </c>
      <c r="G82" s="24" t="s">
        <v>557</v>
      </c>
      <c r="H82" s="24" t="s">
        <v>557</v>
      </c>
      <c r="I82" s="24" t="s">
        <v>557</v>
      </c>
      <c r="J82" s="24" t="s">
        <v>557</v>
      </c>
    </row>
    <row r="83" spans="1:10">
      <c r="A83" s="3" t="s">
        <v>558</v>
      </c>
    </row>
    <row r="84" spans="1:10">
      <c r="A84" s="25" t="s">
        <v>559</v>
      </c>
    </row>
    <row r="85" spans="1:10">
      <c r="A85" s="25" t="s">
        <v>560</v>
      </c>
    </row>
    <row customHeight="1" ht="30" r="86" spans="1:10">
      <c r="A86" s="25" t="s">
        <v>561</v>
      </c>
    </row>
    <row customHeight="1" ht="30" r="87" spans="1:10">
      <c r="A87" s="25" t="s">
        <v>557</v>
      </c>
    </row>
    <row customHeight="1" ht="30" r="88" spans="1:10">
      <c r="A88" s="25" t="s">
        <v>562</v>
      </c>
    </row>
    <row customHeight="1" ht="30" r="89" spans="1:10">
      <c r="A89" s="25" t="s">
        <v>563</v>
      </c>
    </row>
    <row customHeight="1" ht="30" r="90" spans="1:10">
      <c r="A90" s="25" t="s">
        <v>564</v>
      </c>
    </row>
    <row customHeight="1" ht="30" r="91" spans="1:10">
      <c r="A91" s="25" t="s">
        <v>565</v>
      </c>
    </row>
    <row customHeight="1" ht="30" r="92" spans="1:10">
      <c r="A92" s="25" t="s">
        <v>566</v>
      </c>
    </row>
    <row customHeight="1" ht="30" r="93" spans="1:10">
      <c r="A93" s="25" t="s">
        <v>567</v>
      </c>
    </row>
    <row customHeight="1" ht="30" r="94" spans="1:10">
      <c r="A94" s="25" t="s">
        <v>568</v>
      </c>
    </row>
    <row customHeight="1" ht="30" r="95" spans="1:10">
      <c r="A95" s="25" t="s">
        <v>569</v>
      </c>
    </row>
    <row customHeight="1" ht="30" r="96" spans="1:10">
      <c r="A96" s="25" t="s">
        <v>570</v>
      </c>
    </row>
    <row customHeight="1" ht="30" r="97" spans="1:10">
      <c r="A97" s="25" t="s">
        <v>571</v>
      </c>
    </row>
  </sheetData>
  <mergeCells count="19">
    <mergeCell ref="E4:F4"/>
    <mergeCell ref="G4:H4"/>
    <mergeCell ref="I4:J4"/>
    <mergeCell ref="A1:J1"/>
    <mergeCell ref="A2:J2"/>
    <mergeCell ref="A84:J84"/>
    <mergeCell ref="A85:J85"/>
    <mergeCell ref="A86:J86"/>
    <mergeCell ref="A87:J87"/>
    <mergeCell ref="A88:J88"/>
    <mergeCell ref="A89:J89"/>
    <mergeCell ref="A90:J90"/>
    <mergeCell ref="A91:J91"/>
    <mergeCell ref="A92:J92"/>
    <mergeCell ref="A93:J93"/>
    <mergeCell ref="A94:J94"/>
    <mergeCell ref="A95:J95"/>
    <mergeCell ref="A96:J96"/>
    <mergeCell ref="A97:J97"/>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H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8">
      <c r="A1" s="4" t="s">
        <v>460</v>
      </c>
    </row>
    <row r="2" spans="1:8">
      <c r="A2" s="5" t="s">
        <v>976</v>
      </c>
    </row>
    <row customHeight="1" ht="30" r="4" spans="1:8">
      <c r="A4" s="6" t="n"/>
      <c r="B4" s="7" t="s">
        <v>462</v>
      </c>
      <c r="C4" s="7" t="s">
        <v>463</v>
      </c>
      <c r="D4" s="8" t="s">
        <v>462</v>
      </c>
      <c r="E4" s="9" t="s">
        <v>977</v>
      </c>
      <c r="F4" s="10" t="n"/>
      <c r="G4" s="9" t="s">
        <v>978</v>
      </c>
      <c r="H4" s="10" t="n"/>
    </row>
    <row r="5" spans="1:8">
      <c r="A5" s="11" t="s"/>
      <c r="B5" s="12" t="s">
        <v>475</v>
      </c>
      <c r="C5" s="12" t="s">
        <v>476</v>
      </c>
      <c r="D5" s="11" t="s">
        <v>477</v>
      </c>
      <c r="E5" s="12" t="s">
        <v>478</v>
      </c>
      <c r="F5" s="11" t="s">
        <v>479</v>
      </c>
      <c r="G5" s="12" t="s">
        <v>478</v>
      </c>
      <c r="H5" s="11" t="s">
        <v>479</v>
      </c>
    </row>
    <row r="6" spans="1:8">
      <c r="A6" s="13" t="s">
        <v>456</v>
      </c>
      <c r="B6" s="14" t="n"/>
      <c r="C6" s="14" t="n"/>
      <c r="D6" s="15" t="n"/>
      <c r="E6" s="14" t="n"/>
      <c r="F6" s="15" t="n"/>
      <c r="G6" s="14" t="n"/>
      <c r="H6" s="16" t="n"/>
    </row>
    <row r="7" spans="1:8">
      <c r="A7" s="15" t="s">
        <v>480</v>
      </c>
      <c r="B7" s="17" t="n">
        <v>14530</v>
      </c>
      <c r="C7" s="18">
        <f>(0.0/B7*100)</f>
        <v/>
      </c>
      <c r="D7" s="19" t="n">
        <v>14530</v>
      </c>
      <c r="E7" s="18" t="s">
        <v>481</v>
      </c>
      <c r="F7" s="20" t="s">
        <v>481</v>
      </c>
      <c r="G7" s="18" t="n">
        <v>503.58206855</v>
      </c>
      <c r="H7" s="20" t="n">
        <v>1.91318755</v>
      </c>
    </row>
    <row r="8" spans="1:8">
      <c r="A8" s="15" t="s">
        <v>483</v>
      </c>
      <c r="B8" s="21" t="s">
        <v>482</v>
      </c>
      <c r="C8" s="21" t="s">
        <v>482</v>
      </c>
      <c r="D8" s="22" t="s">
        <v>482</v>
      </c>
      <c r="E8" s="21" t="s">
        <v>482</v>
      </c>
      <c r="F8" s="22" t="s">
        <v>482</v>
      </c>
      <c r="G8" s="21" t="s">
        <v>482</v>
      </c>
      <c r="H8" s="22" t="s">
        <v>482</v>
      </c>
    </row>
    <row r="9" spans="1:8">
      <c r="A9" s="15" t="s">
        <v>484</v>
      </c>
      <c r="B9" s="17" t="n">
        <v>5675</v>
      </c>
      <c r="C9" s="18">
        <f>(0.0/B9*100)</f>
        <v/>
      </c>
      <c r="D9" s="19" t="n">
        <v>5675</v>
      </c>
      <c r="E9" s="18" t="s">
        <v>481</v>
      </c>
      <c r="F9" s="20" t="s">
        <v>481</v>
      </c>
      <c r="G9" s="18" t="n">
        <v>540.77926452</v>
      </c>
      <c r="H9" s="20" t="n">
        <v>2.95438591</v>
      </c>
    </row>
    <row r="10" spans="1:8">
      <c r="A10" s="15" t="s">
        <v>485</v>
      </c>
      <c r="B10" s="17" t="n">
        <v>13082</v>
      </c>
      <c r="C10" s="18">
        <f>(0.0/B10*100)</f>
        <v/>
      </c>
      <c r="D10" s="19" t="n">
        <v>13082</v>
      </c>
      <c r="E10" s="18" t="s">
        <v>481</v>
      </c>
      <c r="F10" s="20" t="s">
        <v>481</v>
      </c>
      <c r="G10" s="18" t="n">
        <v>533.23097553</v>
      </c>
      <c r="H10" s="20" t="n">
        <v>4.62202672</v>
      </c>
    </row>
    <row r="11" spans="1:8">
      <c r="A11" s="15" t="s">
        <v>486</v>
      </c>
      <c r="B11" s="17" t="n">
        <v>7053</v>
      </c>
      <c r="C11" s="18">
        <f>(0.0/B11*100)</f>
        <v/>
      </c>
      <c r="D11" s="19" t="n">
        <v>7053</v>
      </c>
      <c r="E11" s="18" t="s">
        <v>481</v>
      </c>
      <c r="F11" s="20" t="s">
        <v>481</v>
      </c>
      <c r="G11" s="18" t="n">
        <v>432.25220085</v>
      </c>
      <c r="H11" s="20" t="n">
        <v>3.74380614</v>
      </c>
    </row>
    <row r="12" spans="1:8">
      <c r="A12" s="15" t="s">
        <v>487</v>
      </c>
      <c r="B12" s="21" t="s">
        <v>482</v>
      </c>
      <c r="C12" s="21" t="s">
        <v>482</v>
      </c>
      <c r="D12" s="22" t="s">
        <v>482</v>
      </c>
      <c r="E12" s="21" t="s">
        <v>482</v>
      </c>
      <c r="F12" s="22" t="s">
        <v>482</v>
      </c>
      <c r="G12" s="21" t="s">
        <v>482</v>
      </c>
      <c r="H12" s="22" t="s">
        <v>482</v>
      </c>
    </row>
    <row r="13" spans="1:8">
      <c r="A13" s="15" t="s">
        <v>488</v>
      </c>
      <c r="B13" s="21" t="s">
        <v>482</v>
      </c>
      <c r="C13" s="21" t="s">
        <v>482</v>
      </c>
      <c r="D13" s="22" t="s">
        <v>482</v>
      </c>
      <c r="E13" s="21" t="s">
        <v>482</v>
      </c>
      <c r="F13" s="22" t="s">
        <v>482</v>
      </c>
      <c r="G13" s="21" t="s">
        <v>482</v>
      </c>
      <c r="H13" s="22" t="s">
        <v>482</v>
      </c>
    </row>
    <row r="14" spans="1:8">
      <c r="A14" s="15" t="s">
        <v>489</v>
      </c>
      <c r="B14" s="21" t="s">
        <v>482</v>
      </c>
      <c r="C14" s="21" t="s">
        <v>482</v>
      </c>
      <c r="D14" s="22" t="s">
        <v>482</v>
      </c>
      <c r="E14" s="21" t="s">
        <v>482</v>
      </c>
      <c r="F14" s="22" t="s">
        <v>482</v>
      </c>
      <c r="G14" s="21" t="s">
        <v>482</v>
      </c>
      <c r="H14" s="22" t="s">
        <v>482</v>
      </c>
    </row>
    <row r="15" spans="1:8">
      <c r="A15" s="15" t="s">
        <v>490</v>
      </c>
      <c r="B15" s="21" t="s">
        <v>482</v>
      </c>
      <c r="C15" s="21" t="s">
        <v>482</v>
      </c>
      <c r="D15" s="22" t="s">
        <v>482</v>
      </c>
      <c r="E15" s="21" t="s">
        <v>482</v>
      </c>
      <c r="F15" s="22" t="s">
        <v>482</v>
      </c>
      <c r="G15" s="21" t="s">
        <v>482</v>
      </c>
      <c r="H15" s="22" t="s">
        <v>482</v>
      </c>
    </row>
    <row r="16" spans="1:8">
      <c r="A16" s="15" t="s">
        <v>491</v>
      </c>
      <c r="B16" s="21" t="s">
        <v>482</v>
      </c>
      <c r="C16" s="21" t="s">
        <v>482</v>
      </c>
      <c r="D16" s="22" t="s">
        <v>482</v>
      </c>
      <c r="E16" s="21" t="s">
        <v>482</v>
      </c>
      <c r="F16" s="22" t="s">
        <v>482</v>
      </c>
      <c r="G16" s="21" t="s">
        <v>482</v>
      </c>
      <c r="H16" s="22" t="s">
        <v>482</v>
      </c>
    </row>
    <row r="17" spans="1:8">
      <c r="A17" s="15" t="s">
        <v>492</v>
      </c>
      <c r="B17" s="21" t="s">
        <v>482</v>
      </c>
      <c r="C17" s="21" t="s">
        <v>482</v>
      </c>
      <c r="D17" s="22" t="s">
        <v>482</v>
      </c>
      <c r="E17" s="21" t="s">
        <v>482</v>
      </c>
      <c r="F17" s="22" t="s">
        <v>482</v>
      </c>
      <c r="G17" s="21" t="s">
        <v>482</v>
      </c>
      <c r="H17" s="22" t="s">
        <v>482</v>
      </c>
    </row>
    <row r="18" spans="1:8">
      <c r="A18" s="15" t="s">
        <v>493</v>
      </c>
      <c r="B18" s="21" t="s">
        <v>482</v>
      </c>
      <c r="C18" s="21" t="s">
        <v>482</v>
      </c>
      <c r="D18" s="22" t="s">
        <v>482</v>
      </c>
      <c r="E18" s="21" t="s">
        <v>482</v>
      </c>
      <c r="F18" s="22" t="s">
        <v>482</v>
      </c>
      <c r="G18" s="21" t="s">
        <v>482</v>
      </c>
      <c r="H18" s="22" t="s">
        <v>482</v>
      </c>
    </row>
    <row r="19" spans="1:8">
      <c r="A19" s="15" t="s">
        <v>494</v>
      </c>
      <c r="B19" s="21" t="s">
        <v>482</v>
      </c>
      <c r="C19" s="21" t="s">
        <v>482</v>
      </c>
      <c r="D19" s="22" t="s">
        <v>482</v>
      </c>
      <c r="E19" s="21" t="s">
        <v>482</v>
      </c>
      <c r="F19" s="22" t="s">
        <v>482</v>
      </c>
      <c r="G19" s="21" t="s">
        <v>482</v>
      </c>
      <c r="H19" s="22" t="s">
        <v>482</v>
      </c>
    </row>
    <row r="20" spans="1:8">
      <c r="A20" s="15" t="s">
        <v>495</v>
      </c>
      <c r="B20" s="21" t="s">
        <v>482</v>
      </c>
      <c r="C20" s="21" t="s">
        <v>482</v>
      </c>
      <c r="D20" s="22" t="s">
        <v>482</v>
      </c>
      <c r="E20" s="21" t="s">
        <v>482</v>
      </c>
      <c r="F20" s="22" t="s">
        <v>482</v>
      </c>
      <c r="G20" s="21" t="s">
        <v>482</v>
      </c>
      <c r="H20" s="22" t="s">
        <v>482</v>
      </c>
    </row>
    <row r="21" spans="1:8">
      <c r="A21" s="15" t="s">
        <v>496</v>
      </c>
      <c r="B21" s="21" t="s">
        <v>482</v>
      </c>
      <c r="C21" s="21" t="s">
        <v>482</v>
      </c>
      <c r="D21" s="22" t="s">
        <v>482</v>
      </c>
      <c r="E21" s="21" t="s">
        <v>482</v>
      </c>
      <c r="F21" s="22" t="s">
        <v>482</v>
      </c>
      <c r="G21" s="21" t="s">
        <v>482</v>
      </c>
      <c r="H21" s="22" t="s">
        <v>482</v>
      </c>
    </row>
    <row r="22" spans="1:8">
      <c r="A22" s="15" t="s">
        <v>497</v>
      </c>
      <c r="B22" s="21" t="s">
        <v>482</v>
      </c>
      <c r="C22" s="21" t="s">
        <v>482</v>
      </c>
      <c r="D22" s="22" t="s">
        <v>482</v>
      </c>
      <c r="E22" s="21" t="s">
        <v>482</v>
      </c>
      <c r="F22" s="22" t="s">
        <v>482</v>
      </c>
      <c r="G22" s="21" t="s">
        <v>482</v>
      </c>
      <c r="H22" s="22" t="s">
        <v>482</v>
      </c>
    </row>
    <row r="23" spans="1:8">
      <c r="A23" s="15" t="s">
        <v>498</v>
      </c>
      <c r="B23" s="17" t="n">
        <v>11583</v>
      </c>
      <c r="C23" s="18">
        <f>(0.0/B23*100)</f>
        <v/>
      </c>
      <c r="D23" s="19" t="n">
        <v>11583</v>
      </c>
      <c r="E23" s="18" t="s">
        <v>481</v>
      </c>
      <c r="F23" s="20" t="s">
        <v>481</v>
      </c>
      <c r="G23" s="18" t="n">
        <v>483.49779169</v>
      </c>
      <c r="H23" s="20" t="n">
        <v>2.80371183</v>
      </c>
    </row>
    <row r="24" spans="1:8">
      <c r="A24" s="15" t="s">
        <v>499</v>
      </c>
      <c r="B24" s="21" t="s">
        <v>482</v>
      </c>
      <c r="C24" s="21" t="s">
        <v>482</v>
      </c>
      <c r="D24" s="22" t="s">
        <v>482</v>
      </c>
      <c r="E24" s="21" t="s">
        <v>482</v>
      </c>
      <c r="F24" s="22" t="s">
        <v>482</v>
      </c>
      <c r="G24" s="21" t="s">
        <v>482</v>
      </c>
      <c r="H24" s="22" t="s">
        <v>482</v>
      </c>
    </row>
    <row r="25" spans="1:8">
      <c r="A25" s="15" t="s">
        <v>500</v>
      </c>
      <c r="B25" s="21" t="s">
        <v>482</v>
      </c>
      <c r="C25" s="21" t="s">
        <v>482</v>
      </c>
      <c r="D25" s="22" t="s">
        <v>482</v>
      </c>
      <c r="E25" s="21" t="s">
        <v>482</v>
      </c>
      <c r="F25" s="22" t="s">
        <v>482</v>
      </c>
      <c r="G25" s="21" t="s">
        <v>482</v>
      </c>
      <c r="H25" s="22" t="s">
        <v>482</v>
      </c>
    </row>
    <row r="26" spans="1:8">
      <c r="A26" s="15" t="s">
        <v>501</v>
      </c>
      <c r="B26" s="21" t="s">
        <v>482</v>
      </c>
      <c r="C26" s="21" t="s">
        <v>482</v>
      </c>
      <c r="D26" s="22" t="s">
        <v>482</v>
      </c>
      <c r="E26" s="21" t="s">
        <v>482</v>
      </c>
      <c r="F26" s="22" t="s">
        <v>482</v>
      </c>
      <c r="G26" s="21" t="s">
        <v>482</v>
      </c>
      <c r="H26" s="22" t="s">
        <v>482</v>
      </c>
    </row>
    <row r="27" spans="1:8">
      <c r="A27" s="15" t="s">
        <v>502</v>
      </c>
      <c r="B27" s="21" t="s">
        <v>482</v>
      </c>
      <c r="C27" s="21" t="s">
        <v>482</v>
      </c>
      <c r="D27" s="22" t="s">
        <v>482</v>
      </c>
      <c r="E27" s="21" t="s">
        <v>482</v>
      </c>
      <c r="F27" s="22" t="s">
        <v>482</v>
      </c>
      <c r="G27" s="21" t="s">
        <v>482</v>
      </c>
      <c r="H27" s="22" t="s">
        <v>482</v>
      </c>
    </row>
    <row r="28" spans="1:8">
      <c r="A28" s="15" t="s">
        <v>503</v>
      </c>
      <c r="B28" s="21" t="s">
        <v>482</v>
      </c>
      <c r="C28" s="21" t="s">
        <v>482</v>
      </c>
      <c r="D28" s="22" t="s">
        <v>482</v>
      </c>
      <c r="E28" s="21" t="s">
        <v>482</v>
      </c>
      <c r="F28" s="22" t="s">
        <v>482</v>
      </c>
      <c r="G28" s="21" t="s">
        <v>482</v>
      </c>
      <c r="H28" s="22" t="s">
        <v>482</v>
      </c>
    </row>
    <row r="29" spans="1:8">
      <c r="A29" s="15" t="s">
        <v>504</v>
      </c>
      <c r="B29" s="17" t="n">
        <v>5385</v>
      </c>
      <c r="C29" s="18">
        <f>(0.0/B29*100)</f>
        <v/>
      </c>
      <c r="D29" s="19" t="n">
        <v>5385</v>
      </c>
      <c r="E29" s="18" t="s">
        <v>481</v>
      </c>
      <c r="F29" s="20" t="s">
        <v>481</v>
      </c>
      <c r="G29" s="18" t="n">
        <v>509.25698594</v>
      </c>
      <c r="H29" s="20" t="n">
        <v>3.32415333</v>
      </c>
    </row>
    <row r="30" spans="1:8">
      <c r="A30" s="15" t="s">
        <v>505</v>
      </c>
      <c r="B30" s="21" t="s">
        <v>482</v>
      </c>
      <c r="C30" s="21" t="s">
        <v>482</v>
      </c>
      <c r="D30" s="22" t="s">
        <v>482</v>
      </c>
      <c r="E30" s="21" t="s">
        <v>482</v>
      </c>
      <c r="F30" s="22" t="s">
        <v>482</v>
      </c>
      <c r="G30" s="21" t="s">
        <v>482</v>
      </c>
      <c r="H30" s="22" t="s">
        <v>482</v>
      </c>
    </row>
    <row r="31" spans="1:8">
      <c r="A31" s="15" t="s">
        <v>506</v>
      </c>
      <c r="B31" s="21" t="s">
        <v>482</v>
      </c>
      <c r="C31" s="21" t="s">
        <v>482</v>
      </c>
      <c r="D31" s="22" t="s">
        <v>482</v>
      </c>
      <c r="E31" s="21" t="s">
        <v>482</v>
      </c>
      <c r="F31" s="22" t="s">
        <v>482</v>
      </c>
      <c r="G31" s="21" t="s">
        <v>482</v>
      </c>
      <c r="H31" s="22" t="s">
        <v>482</v>
      </c>
    </row>
    <row r="32" spans="1:8">
      <c r="A32" s="15" t="s">
        <v>507</v>
      </c>
      <c r="B32" s="17" t="n">
        <v>4478</v>
      </c>
      <c r="C32" s="18">
        <f>(0.0/B32*100)</f>
        <v/>
      </c>
      <c r="D32" s="19" t="n">
        <v>4478</v>
      </c>
      <c r="E32" s="18" t="s">
        <v>481</v>
      </c>
      <c r="F32" s="20" t="s">
        <v>481</v>
      </c>
      <c r="G32" s="18" t="n">
        <v>485.36419132</v>
      </c>
      <c r="H32" s="20" t="n">
        <v>2.96516902</v>
      </c>
    </row>
    <row r="33" spans="1:8">
      <c r="A33" s="15" t="s">
        <v>508</v>
      </c>
      <c r="B33" s="21" t="s">
        <v>482</v>
      </c>
      <c r="C33" s="21" t="s">
        <v>482</v>
      </c>
      <c r="D33" s="22" t="s">
        <v>482</v>
      </c>
      <c r="E33" s="21" t="s">
        <v>482</v>
      </c>
      <c r="F33" s="22" t="s">
        <v>482</v>
      </c>
      <c r="G33" s="21" t="s">
        <v>482</v>
      </c>
      <c r="H33" s="22" t="s">
        <v>482</v>
      </c>
    </row>
    <row r="34" spans="1:8">
      <c r="A34" s="15" t="s">
        <v>509</v>
      </c>
      <c r="B34" s="17" t="n">
        <v>6350</v>
      </c>
      <c r="C34" s="18">
        <f>(0.0/B34*100)</f>
        <v/>
      </c>
      <c r="D34" s="19" t="n">
        <v>6350</v>
      </c>
      <c r="E34" s="18" t="s">
        <v>481</v>
      </c>
      <c r="F34" s="20" t="s">
        <v>481</v>
      </c>
      <c r="G34" s="18" t="n">
        <v>445.19299771</v>
      </c>
      <c r="H34" s="20" t="n">
        <v>4.53472283</v>
      </c>
    </row>
    <row r="35" spans="1:8">
      <c r="A35" s="15" t="s">
        <v>510</v>
      </c>
      <c r="B35" s="21" t="s">
        <v>482</v>
      </c>
      <c r="C35" s="21" t="s">
        <v>482</v>
      </c>
      <c r="D35" s="22" t="s">
        <v>482</v>
      </c>
      <c r="E35" s="21" t="s">
        <v>482</v>
      </c>
      <c r="F35" s="22" t="s">
        <v>482</v>
      </c>
      <c r="G35" s="21" t="s">
        <v>482</v>
      </c>
      <c r="H35" s="22" t="s">
        <v>482</v>
      </c>
    </row>
    <row r="36" spans="1:8">
      <c r="A36" s="15" t="s">
        <v>511</v>
      </c>
      <c r="B36" s="17" t="n">
        <v>6736</v>
      </c>
      <c r="C36" s="18">
        <f>(0.0/B36*100)</f>
        <v/>
      </c>
      <c r="D36" s="19" t="n">
        <v>6736</v>
      </c>
      <c r="E36" s="18" t="s">
        <v>481</v>
      </c>
      <c r="F36" s="20" t="s">
        <v>481</v>
      </c>
      <c r="G36" s="18" t="n">
        <v>468.63612539</v>
      </c>
      <c r="H36" s="20" t="n">
        <v>3.19409661</v>
      </c>
    </row>
    <row r="37" spans="1:8">
      <c r="A37" s="15" t="s">
        <v>512</v>
      </c>
      <c r="B37" s="21" t="s">
        <v>482</v>
      </c>
      <c r="C37" s="21" t="s">
        <v>482</v>
      </c>
      <c r="D37" s="22" t="s">
        <v>482</v>
      </c>
      <c r="E37" s="21" t="s">
        <v>482</v>
      </c>
      <c r="F37" s="22" t="s">
        <v>482</v>
      </c>
      <c r="G37" s="21" t="s">
        <v>482</v>
      </c>
      <c r="H37" s="22" t="s">
        <v>482</v>
      </c>
    </row>
    <row r="38" spans="1:8">
      <c r="A38" s="15" t="s">
        <v>513</v>
      </c>
      <c r="B38" s="21" t="s">
        <v>482</v>
      </c>
      <c r="C38" s="21" t="s">
        <v>482</v>
      </c>
      <c r="D38" s="22" t="s">
        <v>482</v>
      </c>
      <c r="E38" s="21" t="s">
        <v>482</v>
      </c>
      <c r="F38" s="22" t="s">
        <v>482</v>
      </c>
      <c r="G38" s="21" t="s">
        <v>482</v>
      </c>
      <c r="H38" s="22" t="s">
        <v>482</v>
      </c>
    </row>
    <row r="39" spans="1:8">
      <c r="A39" s="15" t="s">
        <v>514</v>
      </c>
      <c r="B39" s="21" t="s">
        <v>482</v>
      </c>
      <c r="C39" s="21" t="s">
        <v>482</v>
      </c>
      <c r="D39" s="22" t="s">
        <v>482</v>
      </c>
      <c r="E39" s="21" t="s">
        <v>482</v>
      </c>
      <c r="F39" s="22" t="s">
        <v>482</v>
      </c>
      <c r="G39" s="21" t="s">
        <v>482</v>
      </c>
      <c r="H39" s="22" t="s">
        <v>482</v>
      </c>
    </row>
    <row r="40" spans="1:8">
      <c r="A40" s="15" t="s">
        <v>515</v>
      </c>
      <c r="B40" s="21" t="s">
        <v>482</v>
      </c>
      <c r="C40" s="21" t="s">
        <v>482</v>
      </c>
      <c r="D40" s="22" t="s">
        <v>482</v>
      </c>
      <c r="E40" s="21" t="s">
        <v>482</v>
      </c>
      <c r="F40" s="22" t="s">
        <v>482</v>
      </c>
      <c r="G40" s="21" t="s">
        <v>482</v>
      </c>
      <c r="H40" s="22" t="s">
        <v>482</v>
      </c>
    </row>
    <row r="41" spans="1:8">
      <c r="A41" s="15" t="s">
        <v>516</v>
      </c>
      <c r="B41" s="17" t="n">
        <v>5712</v>
      </c>
      <c r="C41" s="18">
        <f>(0.0/B41*100)</f>
        <v/>
      </c>
      <c r="D41" s="19" t="n">
        <v>5712</v>
      </c>
      <c r="E41" s="18" t="s">
        <v>481</v>
      </c>
      <c r="F41" s="20" t="s">
        <v>481</v>
      </c>
      <c r="G41" s="18" t="n">
        <v>487.46648382</v>
      </c>
      <c r="H41" s="20" t="n">
        <v>3.80109513</v>
      </c>
    </row>
    <row r="42" spans="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row>
    <row r="43" spans="1:8">
      <c r="A43" s="13" t="s">
        <v>518</v>
      </c>
      <c r="B43" s="14" t="n"/>
      <c r="C43" s="14" t="n"/>
      <c r="D43" s="15" t="n"/>
      <c r="E43" s="14" t="n"/>
      <c r="F43" s="15" t="n"/>
      <c r="G43" s="14" t="n"/>
      <c r="H43" s="16" t="n"/>
    </row>
    <row r="44" spans="1:8">
      <c r="A44" s="15" t="s">
        <v>519</v>
      </c>
      <c r="B44" s="21" t="s">
        <v>482</v>
      </c>
      <c r="C44" s="21" t="s">
        <v>482</v>
      </c>
      <c r="D44" s="22" t="s">
        <v>482</v>
      </c>
      <c r="E44" s="21" t="s">
        <v>482</v>
      </c>
      <c r="F44" s="22" t="s">
        <v>482</v>
      </c>
      <c r="G44" s="21" t="s">
        <v>482</v>
      </c>
      <c r="H44" s="22" t="s">
        <v>482</v>
      </c>
    </row>
    <row r="45" spans="1:8">
      <c r="A45" s="15" t="s">
        <v>520</v>
      </c>
      <c r="B45" s="21" t="s">
        <v>482</v>
      </c>
      <c r="C45" s="21" t="s">
        <v>482</v>
      </c>
      <c r="D45" s="22" t="s">
        <v>482</v>
      </c>
      <c r="E45" s="21" t="s">
        <v>482</v>
      </c>
      <c r="F45" s="22" t="s">
        <v>482</v>
      </c>
      <c r="G45" s="21" t="s">
        <v>482</v>
      </c>
      <c r="H45" s="22" t="s">
        <v>482</v>
      </c>
    </row>
    <row r="46" spans="1:8">
      <c r="A46" s="15" t="s">
        <v>521</v>
      </c>
      <c r="B46" s="17" t="n">
        <v>23141</v>
      </c>
      <c r="C46" s="18">
        <f>(0.0/B46*100)</f>
        <v/>
      </c>
      <c r="D46" s="19" t="n">
        <v>23141</v>
      </c>
      <c r="E46" s="18" t="s">
        <v>481</v>
      </c>
      <c r="F46" s="20" t="s">
        <v>481</v>
      </c>
      <c r="G46" s="18" t="n">
        <v>393.45613455</v>
      </c>
      <c r="H46" s="20" t="n">
        <v>3.84472037</v>
      </c>
    </row>
    <row r="47" spans="1:8">
      <c r="A47" s="15" t="s">
        <v>522</v>
      </c>
      <c r="B47" s="21" t="s">
        <v>482</v>
      </c>
      <c r="C47" s="21" t="s">
        <v>482</v>
      </c>
      <c r="D47" s="22" t="s">
        <v>482</v>
      </c>
      <c r="E47" s="21" t="s">
        <v>482</v>
      </c>
      <c r="F47" s="22" t="s">
        <v>482</v>
      </c>
      <c r="G47" s="21" t="s">
        <v>482</v>
      </c>
      <c r="H47" s="22" t="s">
        <v>482</v>
      </c>
    </row>
    <row r="48" spans="1:8">
      <c r="A48" s="15" t="s">
        <v>523</v>
      </c>
      <c r="B48" s="17" t="n">
        <v>9841</v>
      </c>
      <c r="C48" s="18">
        <f>(0.0/B48*100)</f>
        <v/>
      </c>
      <c r="D48" s="19" t="n">
        <v>9841</v>
      </c>
      <c r="E48" s="18" t="s">
        <v>481</v>
      </c>
      <c r="F48" s="20" t="s">
        <v>481</v>
      </c>
      <c r="G48" s="18" t="n">
        <v>566.04007391</v>
      </c>
      <c r="H48" s="20" t="n">
        <v>6.03606765</v>
      </c>
    </row>
    <row r="49" spans="1:8">
      <c r="A49" s="15" t="s">
        <v>524</v>
      </c>
      <c r="B49" s="21" t="s">
        <v>482</v>
      </c>
      <c r="C49" s="21" t="s">
        <v>482</v>
      </c>
      <c r="D49" s="22" t="s">
        <v>482</v>
      </c>
      <c r="E49" s="21" t="s">
        <v>482</v>
      </c>
      <c r="F49" s="22" t="s">
        <v>482</v>
      </c>
      <c r="G49" s="21" t="s">
        <v>482</v>
      </c>
      <c r="H49" s="22" t="s">
        <v>482</v>
      </c>
    </row>
    <row r="50" spans="1:8">
      <c r="A50" s="15" t="s">
        <v>525</v>
      </c>
      <c r="B50" s="21" t="s">
        <v>482</v>
      </c>
      <c r="C50" s="21" t="s">
        <v>482</v>
      </c>
      <c r="D50" s="22" t="s">
        <v>482</v>
      </c>
      <c r="E50" s="21" t="s">
        <v>482</v>
      </c>
      <c r="F50" s="22" t="s">
        <v>482</v>
      </c>
      <c r="G50" s="21" t="s">
        <v>482</v>
      </c>
      <c r="H50" s="22" t="s">
        <v>482</v>
      </c>
    </row>
    <row r="51" spans="1:8">
      <c r="A51" s="15" t="s">
        <v>526</v>
      </c>
      <c r="B51" s="21" t="s">
        <v>482</v>
      </c>
      <c r="C51" s="21" t="s">
        <v>482</v>
      </c>
      <c r="D51" s="22" t="s">
        <v>482</v>
      </c>
      <c r="E51" s="21" t="s">
        <v>482</v>
      </c>
      <c r="F51" s="22" t="s">
        <v>482</v>
      </c>
      <c r="G51" s="21" t="s">
        <v>482</v>
      </c>
      <c r="H51" s="22" t="s">
        <v>482</v>
      </c>
    </row>
    <row r="52" spans="1:8">
      <c r="A52" s="15" t="s">
        <v>527</v>
      </c>
      <c r="B52" s="21" t="s">
        <v>482</v>
      </c>
      <c r="C52" s="21" t="s">
        <v>482</v>
      </c>
      <c r="D52" s="22" t="s">
        <v>482</v>
      </c>
      <c r="E52" s="21" t="s">
        <v>482</v>
      </c>
      <c r="F52" s="22" t="s">
        <v>482</v>
      </c>
      <c r="G52" s="21" t="s">
        <v>482</v>
      </c>
      <c r="H52" s="22" t="s">
        <v>482</v>
      </c>
    </row>
    <row r="53" spans="1:8">
      <c r="A53" s="15" t="s">
        <v>528</v>
      </c>
      <c r="B53" s="21" t="s">
        <v>482</v>
      </c>
      <c r="C53" s="21" t="s">
        <v>482</v>
      </c>
      <c r="D53" s="22" t="s">
        <v>482</v>
      </c>
      <c r="E53" s="21" t="s">
        <v>482</v>
      </c>
      <c r="F53" s="22" t="s">
        <v>482</v>
      </c>
      <c r="G53" s="21" t="s">
        <v>482</v>
      </c>
      <c r="H53" s="22" t="s">
        <v>482</v>
      </c>
    </row>
    <row r="54" spans="1:8">
      <c r="A54" s="15" t="s">
        <v>529</v>
      </c>
      <c r="B54" s="21" t="s">
        <v>482</v>
      </c>
      <c r="C54" s="21" t="s">
        <v>482</v>
      </c>
      <c r="D54" s="22" t="s">
        <v>482</v>
      </c>
      <c r="E54" s="21" t="s">
        <v>482</v>
      </c>
      <c r="F54" s="22" t="s">
        <v>482</v>
      </c>
      <c r="G54" s="21" t="s">
        <v>482</v>
      </c>
      <c r="H54" s="22" t="s">
        <v>482</v>
      </c>
    </row>
    <row r="55" spans="1:8">
      <c r="A55" s="15" t="s">
        <v>530</v>
      </c>
      <c r="B55" s="21" t="s">
        <v>482</v>
      </c>
      <c r="C55" s="21" t="s">
        <v>482</v>
      </c>
      <c r="D55" s="22" t="s">
        <v>482</v>
      </c>
      <c r="E55" s="21" t="s">
        <v>482</v>
      </c>
      <c r="F55" s="22" t="s">
        <v>482</v>
      </c>
      <c r="G55" s="21" t="s">
        <v>482</v>
      </c>
      <c r="H55" s="22" t="s">
        <v>482</v>
      </c>
    </row>
    <row r="56" spans="1:8">
      <c r="A56" s="15" t="s">
        <v>531</v>
      </c>
      <c r="B56" s="21" t="s">
        <v>482</v>
      </c>
      <c r="C56" s="21" t="s">
        <v>482</v>
      </c>
      <c r="D56" s="22" t="s">
        <v>482</v>
      </c>
      <c r="E56" s="21" t="s">
        <v>482</v>
      </c>
      <c r="F56" s="22" t="s">
        <v>482</v>
      </c>
      <c r="G56" s="21" t="s">
        <v>482</v>
      </c>
      <c r="H56" s="22" t="s">
        <v>482</v>
      </c>
    </row>
    <row r="57" spans="1:8">
      <c r="A57" s="15" t="s">
        <v>532</v>
      </c>
      <c r="B57" s="21" t="s">
        <v>482</v>
      </c>
      <c r="C57" s="21" t="s">
        <v>482</v>
      </c>
      <c r="D57" s="22" t="s">
        <v>482</v>
      </c>
      <c r="E57" s="21" t="s">
        <v>482</v>
      </c>
      <c r="F57" s="22" t="s">
        <v>482</v>
      </c>
      <c r="G57" s="21" t="s">
        <v>482</v>
      </c>
      <c r="H57" s="22" t="s">
        <v>482</v>
      </c>
    </row>
    <row r="58" spans="1:8">
      <c r="A58" s="15" t="s">
        <v>533</v>
      </c>
      <c r="B58" s="21" t="s">
        <v>482</v>
      </c>
      <c r="C58" s="21" t="s">
        <v>482</v>
      </c>
      <c r="D58" s="22" t="s">
        <v>482</v>
      </c>
      <c r="E58" s="21" t="s">
        <v>482</v>
      </c>
      <c r="F58" s="22" t="s">
        <v>482</v>
      </c>
      <c r="G58" s="21" t="s">
        <v>482</v>
      </c>
      <c r="H58" s="22" t="s">
        <v>482</v>
      </c>
    </row>
    <row r="59" spans="1:8">
      <c r="A59" s="15" t="s">
        <v>534</v>
      </c>
      <c r="B59" s="21" t="s">
        <v>482</v>
      </c>
      <c r="C59" s="21" t="s">
        <v>482</v>
      </c>
      <c r="D59" s="22" t="s">
        <v>482</v>
      </c>
      <c r="E59" s="21" t="s">
        <v>482</v>
      </c>
      <c r="F59" s="22" t="s">
        <v>482</v>
      </c>
      <c r="G59" s="21" t="s">
        <v>482</v>
      </c>
      <c r="H59" s="22" t="s">
        <v>482</v>
      </c>
    </row>
    <row r="60" spans="1:8">
      <c r="A60" s="15" t="s">
        <v>535</v>
      </c>
      <c r="B60" s="21" t="s">
        <v>482</v>
      </c>
      <c r="C60" s="21" t="s">
        <v>482</v>
      </c>
      <c r="D60" s="22" t="s">
        <v>482</v>
      </c>
      <c r="E60" s="21" t="s">
        <v>482</v>
      </c>
      <c r="F60" s="22" t="s">
        <v>482</v>
      </c>
      <c r="G60" s="21" t="s">
        <v>482</v>
      </c>
      <c r="H60" s="22" t="s">
        <v>482</v>
      </c>
    </row>
    <row r="61" spans="1:8">
      <c r="A61" s="15" t="s">
        <v>536</v>
      </c>
      <c r="B61" s="17" t="n">
        <v>6525</v>
      </c>
      <c r="C61" s="18">
        <f>(0.0/B61*100)</f>
        <v/>
      </c>
      <c r="D61" s="19" t="n">
        <v>6525</v>
      </c>
      <c r="E61" s="18" t="s">
        <v>481</v>
      </c>
      <c r="F61" s="20" t="s">
        <v>481</v>
      </c>
      <c r="G61" s="18" t="n">
        <v>448.59894058</v>
      </c>
      <c r="H61" s="20" t="n">
        <v>3.148706</v>
      </c>
    </row>
    <row r="62" spans="1:8">
      <c r="A62" s="15" t="s">
        <v>537</v>
      </c>
      <c r="B62" s="21" t="s">
        <v>482</v>
      </c>
      <c r="C62" s="21" t="s">
        <v>482</v>
      </c>
      <c r="D62" s="22" t="s">
        <v>482</v>
      </c>
      <c r="E62" s="21" t="s">
        <v>482</v>
      </c>
      <c r="F62" s="22" t="s">
        <v>482</v>
      </c>
      <c r="G62" s="21" t="s">
        <v>482</v>
      </c>
      <c r="H62" s="22" t="s">
        <v>482</v>
      </c>
    </row>
    <row r="63" spans="1:8">
      <c r="A63" s="15" t="s">
        <v>538</v>
      </c>
      <c r="B63" s="21" t="s">
        <v>482</v>
      </c>
      <c r="C63" s="21" t="s">
        <v>482</v>
      </c>
      <c r="D63" s="22" t="s">
        <v>482</v>
      </c>
      <c r="E63" s="21" t="s">
        <v>482</v>
      </c>
      <c r="F63" s="22" t="s">
        <v>482</v>
      </c>
      <c r="G63" s="21" t="s">
        <v>482</v>
      </c>
      <c r="H63" s="22" t="s">
        <v>482</v>
      </c>
    </row>
    <row r="64" spans="1:8">
      <c r="A64" s="15" t="s">
        <v>539</v>
      </c>
      <c r="B64" s="21" t="s">
        <v>482</v>
      </c>
      <c r="C64" s="21" t="s">
        <v>482</v>
      </c>
      <c r="D64" s="22" t="s">
        <v>482</v>
      </c>
      <c r="E64" s="21" t="s">
        <v>482</v>
      </c>
      <c r="F64" s="22" t="s">
        <v>482</v>
      </c>
      <c r="G64" s="21" t="s">
        <v>482</v>
      </c>
      <c r="H64" s="22" t="s">
        <v>482</v>
      </c>
    </row>
    <row r="65" spans="1:8">
      <c r="A65" s="15" t="s">
        <v>540</v>
      </c>
      <c r="B65" s="21" t="s">
        <v>482</v>
      </c>
      <c r="C65" s="21" t="s">
        <v>482</v>
      </c>
      <c r="D65" s="22" t="s">
        <v>482</v>
      </c>
      <c r="E65" s="21" t="s">
        <v>482</v>
      </c>
      <c r="F65" s="22" t="s">
        <v>482</v>
      </c>
      <c r="G65" s="21" t="s">
        <v>482</v>
      </c>
      <c r="H65" s="22" t="s">
        <v>482</v>
      </c>
    </row>
    <row r="66" spans="1:8">
      <c r="A66" s="15" t="s">
        <v>541</v>
      </c>
      <c r="B66" s="21" t="s">
        <v>482</v>
      </c>
      <c r="C66" s="21" t="s">
        <v>482</v>
      </c>
      <c r="D66" s="22" t="s">
        <v>482</v>
      </c>
      <c r="E66" s="21" t="s">
        <v>482</v>
      </c>
      <c r="F66" s="22" t="s">
        <v>482</v>
      </c>
      <c r="G66" s="21" t="s">
        <v>482</v>
      </c>
      <c r="H66" s="22" t="s">
        <v>482</v>
      </c>
    </row>
    <row r="67" spans="1:8">
      <c r="A67" s="15" t="s">
        <v>542</v>
      </c>
      <c r="B67" s="17" t="n">
        <v>6971</v>
      </c>
      <c r="C67" s="18">
        <f>(0.0/B67*100)</f>
        <v/>
      </c>
      <c r="D67" s="19" t="n">
        <v>6971</v>
      </c>
      <c r="E67" s="18" t="s">
        <v>481</v>
      </c>
      <c r="F67" s="20" t="s">
        <v>481</v>
      </c>
      <c r="G67" s="18" t="n">
        <v>402.74835673</v>
      </c>
      <c r="H67" s="20" t="n">
        <v>3.39830452</v>
      </c>
    </row>
    <row r="68" spans="1:8">
      <c r="A68" s="15" t="s">
        <v>543</v>
      </c>
      <c r="B68" s="21" t="s">
        <v>482</v>
      </c>
      <c r="C68" s="21" t="s">
        <v>482</v>
      </c>
      <c r="D68" s="22" t="s">
        <v>482</v>
      </c>
      <c r="E68" s="21" t="s">
        <v>482</v>
      </c>
      <c r="F68" s="22" t="s">
        <v>482</v>
      </c>
      <c r="G68" s="21" t="s">
        <v>482</v>
      </c>
      <c r="H68" s="22" t="s">
        <v>482</v>
      </c>
    </row>
    <row r="69" spans="1:8">
      <c r="A69" s="15" t="s">
        <v>544</v>
      </c>
      <c r="B69" s="21" t="s">
        <v>482</v>
      </c>
      <c r="C69" s="21" t="s">
        <v>482</v>
      </c>
      <c r="D69" s="22" t="s">
        <v>482</v>
      </c>
      <c r="E69" s="21" t="s">
        <v>482</v>
      </c>
      <c r="F69" s="22" t="s">
        <v>482</v>
      </c>
      <c r="G69" s="21" t="s">
        <v>482</v>
      </c>
      <c r="H69" s="22" t="s">
        <v>482</v>
      </c>
    </row>
    <row r="70" spans="1:8">
      <c r="A70" s="15" t="s">
        <v>545</v>
      </c>
      <c r="B70" s="17" t="n">
        <v>6036</v>
      </c>
      <c r="C70" s="18">
        <f>(0.0/B70*100)</f>
        <v/>
      </c>
      <c r="D70" s="19" t="n">
        <v>6036</v>
      </c>
      <c r="E70" s="18" t="s">
        <v>481</v>
      </c>
      <c r="F70" s="20" t="s">
        <v>481</v>
      </c>
      <c r="G70" s="18" t="n">
        <v>512.10909546</v>
      </c>
      <c r="H70" s="20" t="n">
        <v>3.32563296</v>
      </c>
    </row>
    <row r="71" spans="1:8">
      <c r="A71" s="15" t="s">
        <v>546</v>
      </c>
      <c r="B71" s="21" t="s">
        <v>482</v>
      </c>
      <c r="C71" s="21" t="s">
        <v>482</v>
      </c>
      <c r="D71" s="22" t="s">
        <v>482</v>
      </c>
      <c r="E71" s="21" t="s">
        <v>482</v>
      </c>
      <c r="F71" s="22" t="s">
        <v>482</v>
      </c>
      <c r="G71" s="21" t="s">
        <v>482</v>
      </c>
      <c r="H71" s="22" t="s">
        <v>482</v>
      </c>
    </row>
    <row r="72" spans="1:8">
      <c r="A72" s="15" t="s">
        <v>547</v>
      </c>
      <c r="B72" s="21" t="s">
        <v>482</v>
      </c>
      <c r="C72" s="21" t="s">
        <v>482</v>
      </c>
      <c r="D72" s="22" t="s">
        <v>482</v>
      </c>
      <c r="E72" s="21" t="s">
        <v>482</v>
      </c>
      <c r="F72" s="22" t="s">
        <v>482</v>
      </c>
      <c r="G72" s="21" t="s">
        <v>482</v>
      </c>
      <c r="H72" s="22" t="s">
        <v>482</v>
      </c>
    </row>
    <row r="73" spans="1:8">
      <c r="A73" s="15" t="s">
        <v>548</v>
      </c>
      <c r="B73" s="21" t="s">
        <v>482</v>
      </c>
      <c r="C73" s="21" t="s">
        <v>482</v>
      </c>
      <c r="D73" s="22" t="s">
        <v>482</v>
      </c>
      <c r="E73" s="21" t="s">
        <v>482</v>
      </c>
      <c r="F73" s="22" t="s">
        <v>482</v>
      </c>
      <c r="G73" s="21" t="s">
        <v>482</v>
      </c>
      <c r="H73" s="22" t="s">
        <v>482</v>
      </c>
    </row>
    <row r="74" spans="1:8">
      <c r="A74" s="15" t="s">
        <v>549</v>
      </c>
      <c r="B74" s="21" t="s">
        <v>482</v>
      </c>
      <c r="C74" s="21" t="s">
        <v>482</v>
      </c>
      <c r="D74" s="22" t="s">
        <v>482</v>
      </c>
      <c r="E74" s="21" t="s">
        <v>482</v>
      </c>
      <c r="F74" s="22" t="s">
        <v>482</v>
      </c>
      <c r="G74" s="21" t="s">
        <v>482</v>
      </c>
      <c r="H74" s="22" t="s">
        <v>482</v>
      </c>
    </row>
    <row r="75" spans="1:8">
      <c r="A75" s="15" t="s">
        <v>550</v>
      </c>
      <c r="B75" s="21" t="s">
        <v>482</v>
      </c>
      <c r="C75" s="21" t="s">
        <v>482</v>
      </c>
      <c r="D75" s="22" t="s">
        <v>482</v>
      </c>
      <c r="E75" s="21" t="s">
        <v>482</v>
      </c>
      <c r="F75" s="22" t="s">
        <v>482</v>
      </c>
      <c r="G75" s="21" t="s">
        <v>482</v>
      </c>
      <c r="H75" s="22" t="s">
        <v>482</v>
      </c>
    </row>
    <row r="76" spans="1:8">
      <c r="A76" s="15" t="s">
        <v>551</v>
      </c>
      <c r="B76" s="21" t="s">
        <v>482</v>
      </c>
      <c r="C76" s="21" t="s">
        <v>482</v>
      </c>
      <c r="D76" s="22" t="s">
        <v>482</v>
      </c>
      <c r="E76" s="21" t="s">
        <v>482</v>
      </c>
      <c r="F76" s="22" t="s">
        <v>482</v>
      </c>
      <c r="G76" s="21" t="s">
        <v>482</v>
      </c>
      <c r="H76" s="22" t="s">
        <v>482</v>
      </c>
    </row>
    <row r="77" spans="1:8">
      <c r="A77" s="15" t="s">
        <v>552</v>
      </c>
      <c r="B77" s="21" t="s">
        <v>482</v>
      </c>
      <c r="C77" s="21" t="s">
        <v>482</v>
      </c>
      <c r="D77" s="22" t="s">
        <v>482</v>
      </c>
      <c r="E77" s="21" t="s">
        <v>482</v>
      </c>
      <c r="F77" s="22" t="s">
        <v>482</v>
      </c>
      <c r="G77" s="21" t="s">
        <v>482</v>
      </c>
      <c r="H77" s="22" t="s">
        <v>482</v>
      </c>
    </row>
    <row r="78" spans="1:8">
      <c r="A78" s="15" t="s">
        <v>553</v>
      </c>
      <c r="B78" s="21" t="s">
        <v>482</v>
      </c>
      <c r="C78" s="21" t="s">
        <v>482</v>
      </c>
      <c r="D78" s="22" t="s">
        <v>482</v>
      </c>
      <c r="E78" s="21" t="s">
        <v>482</v>
      </c>
      <c r="F78" s="22" t="s">
        <v>482</v>
      </c>
      <c r="G78" s="21" t="s">
        <v>482</v>
      </c>
      <c r="H78" s="22" t="s">
        <v>482</v>
      </c>
    </row>
    <row customHeight="1" ht="25" r="79" spans="1:8">
      <c r="A79" s="15" t="s">
        <v>554</v>
      </c>
      <c r="B79" s="21" t="s">
        <v>482</v>
      </c>
      <c r="C79" s="21" t="s">
        <v>482</v>
      </c>
      <c r="D79" s="22" t="s">
        <v>482</v>
      </c>
      <c r="E79" s="21" t="s">
        <v>482</v>
      </c>
      <c r="F79" s="22" t="s">
        <v>482</v>
      </c>
      <c r="G79" s="21" t="s">
        <v>482</v>
      </c>
      <c r="H79" s="22" t="s">
        <v>482</v>
      </c>
    </row>
    <row r="80" spans="1:8">
      <c r="A80" s="15" t="s">
        <v>555</v>
      </c>
      <c r="B80" s="21" t="s">
        <v>482</v>
      </c>
      <c r="C80" s="21" t="s">
        <v>482</v>
      </c>
      <c r="D80" s="22" t="s">
        <v>482</v>
      </c>
      <c r="E80" s="21" t="s">
        <v>482</v>
      </c>
      <c r="F80" s="22" t="s">
        <v>482</v>
      </c>
      <c r="G80" s="21" t="s">
        <v>482</v>
      </c>
      <c r="H80" s="22" t="s">
        <v>482</v>
      </c>
    </row>
    <row r="81" spans="1:8">
      <c r="A81" s="23" t="s">
        <v>556</v>
      </c>
      <c r="B81" s="21" t="s">
        <v>482</v>
      </c>
      <c r="C81" s="21" t="s">
        <v>482</v>
      </c>
      <c r="D81" s="22" t="s">
        <v>482</v>
      </c>
      <c r="E81" s="21" t="s">
        <v>482</v>
      </c>
      <c r="F81" s="22" t="s">
        <v>482</v>
      </c>
      <c r="G81" s="21" t="s">
        <v>482</v>
      </c>
      <c r="H81" s="22" t="s">
        <v>482</v>
      </c>
    </row>
    <row r="82" spans="1:8">
      <c r="A82" s="24" t="n"/>
      <c r="B82" s="24" t="s">
        <v>557</v>
      </c>
      <c r="C82" s="24" t="s">
        <v>557</v>
      </c>
      <c r="D82" s="24" t="s">
        <v>557</v>
      </c>
      <c r="E82" s="24" t="s">
        <v>557</v>
      </c>
      <c r="F82" s="24" t="s">
        <v>557</v>
      </c>
      <c r="G82" s="24" t="s">
        <v>557</v>
      </c>
      <c r="H82" s="24" t="s">
        <v>557</v>
      </c>
    </row>
    <row r="83" spans="1:8">
      <c r="A83" s="3" t="s">
        <v>558</v>
      </c>
    </row>
    <row r="84" spans="1:8">
      <c r="A84" s="25" t="s">
        <v>559</v>
      </c>
    </row>
    <row r="85" spans="1:8">
      <c r="A85" s="25" t="s">
        <v>560</v>
      </c>
    </row>
    <row customHeight="1" ht="30" r="86" spans="1:8">
      <c r="A86" s="25" t="s">
        <v>561</v>
      </c>
    </row>
    <row customHeight="1" ht="30" r="87" spans="1:8">
      <c r="A87" s="25" t="s">
        <v>557</v>
      </c>
    </row>
    <row customHeight="1" ht="30" r="88" spans="1:8">
      <c r="A88" s="25" t="s">
        <v>562</v>
      </c>
    </row>
    <row customHeight="1" ht="30" r="89" spans="1:8">
      <c r="A89" s="25" t="s">
        <v>563</v>
      </c>
    </row>
    <row customHeight="1" ht="30" r="90" spans="1:8">
      <c r="A90" s="25" t="s">
        <v>564</v>
      </c>
    </row>
    <row customHeight="1" ht="30" r="91" spans="1:8">
      <c r="A91" s="25" t="s">
        <v>565</v>
      </c>
    </row>
    <row customHeight="1" ht="30" r="92" spans="1:8">
      <c r="A92" s="25" t="s">
        <v>566</v>
      </c>
    </row>
    <row customHeight="1" ht="30" r="93" spans="1:8">
      <c r="A93" s="25" t="s">
        <v>567</v>
      </c>
    </row>
    <row customHeight="1" ht="30" r="94" spans="1:8">
      <c r="A94" s="25" t="s">
        <v>568</v>
      </c>
    </row>
    <row customHeight="1" ht="30" r="95" spans="1:8">
      <c r="A95" s="25" t="s">
        <v>569</v>
      </c>
    </row>
    <row customHeight="1" ht="30" r="96" spans="1:8">
      <c r="A96" s="25" t="s">
        <v>570</v>
      </c>
    </row>
    <row customHeight="1" ht="30" r="97" spans="1:8">
      <c r="A97" s="25" t="s">
        <v>571</v>
      </c>
    </row>
  </sheetData>
  <mergeCells count="18">
    <mergeCell ref="E4:F4"/>
    <mergeCell ref="G4:H4"/>
    <mergeCell ref="A1:H1"/>
    <mergeCell ref="A2:H2"/>
    <mergeCell ref="A84:H84"/>
    <mergeCell ref="A85:H85"/>
    <mergeCell ref="A86:H86"/>
    <mergeCell ref="A87:H87"/>
    <mergeCell ref="A88:H88"/>
    <mergeCell ref="A89:H89"/>
    <mergeCell ref="A90:H90"/>
    <mergeCell ref="A91:H91"/>
    <mergeCell ref="A92:H92"/>
    <mergeCell ref="A93:H93"/>
    <mergeCell ref="A94:H94"/>
    <mergeCell ref="A95:H95"/>
    <mergeCell ref="A96:H96"/>
    <mergeCell ref="A97:H97"/>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231</vt:i4>
      </vt:variant>
    </vt:vector>
  </ns0:HeadingPairs>
  <ns0:TitlesOfParts>
    <vt:vector xmlns:vt="http://schemas.openxmlformats.org/officeDocument/2006/docPropsVTypes" baseType="lpstr" size="231">
      <vt:lpstr>Table of Contents</vt:lpstr>
      <vt:lpstr>ST001D01T</vt:lpstr>
      <vt:lpstr>ST003D02T</vt:lpstr>
      <vt:lpstr>ST004D01T</vt:lpstr>
      <vt:lpstr>ST005Q01TA</vt:lpstr>
      <vt:lpstr>ST006Q01TA</vt:lpstr>
      <vt:lpstr>ST006Q02TA</vt:lpstr>
      <vt:lpstr>ST006Q03TA</vt:lpstr>
      <vt:lpstr>ST006Q04TA</vt:lpstr>
      <vt:lpstr>ST007Q01TA</vt:lpstr>
      <vt:lpstr>ST008Q01TA</vt:lpstr>
      <vt:lpstr>ST008Q02TA</vt:lpstr>
      <vt:lpstr>ST008Q03TA</vt:lpstr>
      <vt:lpstr>ST008Q04TA</vt:lpstr>
      <vt:lpstr>ST011Q01TA</vt:lpstr>
      <vt:lpstr>ST011Q02TA</vt:lpstr>
      <vt:lpstr>ST011Q03TA</vt:lpstr>
      <vt:lpstr>ST011Q04TA</vt:lpstr>
      <vt:lpstr>ST011Q05TA</vt:lpstr>
      <vt:lpstr>ST011Q06TA</vt:lpstr>
      <vt:lpstr>ST011Q07TA</vt:lpstr>
      <vt:lpstr>ST011Q08TA</vt:lpstr>
      <vt:lpstr>ST011Q09TA</vt:lpstr>
      <vt:lpstr>ST011Q10TA</vt:lpstr>
      <vt:lpstr>ST011Q11TA</vt:lpstr>
      <vt:lpstr>ST011Q12TA</vt:lpstr>
      <vt:lpstr>ST011Q16NA</vt:lpstr>
      <vt:lpstr>ST012Q01TA</vt:lpstr>
      <vt:lpstr>ST012Q02TA</vt:lpstr>
      <vt:lpstr>ST012Q03TA</vt:lpstr>
      <vt:lpstr>ST012Q05NA</vt:lpstr>
      <vt:lpstr>ST012Q06NA</vt:lpstr>
      <vt:lpstr>ST012Q07NA</vt:lpstr>
      <vt:lpstr>ST012Q08NA</vt:lpstr>
      <vt:lpstr>ST012Q09NA</vt:lpstr>
      <vt:lpstr>ST013Q01TA</vt:lpstr>
      <vt:lpstr>ST123Q01NA</vt:lpstr>
      <vt:lpstr>ST123Q02NA</vt:lpstr>
      <vt:lpstr>ST123Q03NA</vt:lpstr>
      <vt:lpstr>ST123Q04NA</vt:lpstr>
      <vt:lpstr>ST019AQ01T</vt:lpstr>
      <vt:lpstr>ST019BQ01T</vt:lpstr>
      <vt:lpstr>ST019CQ01T</vt:lpstr>
      <vt:lpstr>ST021Q01TA</vt:lpstr>
      <vt:lpstr>ST022Q01TA</vt:lpstr>
      <vt:lpstr>ST124Q01TA</vt:lpstr>
      <vt:lpstr>ST125Q01NA</vt:lpstr>
      <vt:lpstr>ST126Q01TA</vt:lpstr>
      <vt:lpstr>ST127Q01TA</vt:lpstr>
      <vt:lpstr>ST127Q02TA</vt:lpstr>
      <vt:lpstr>ST127Q03TA</vt:lpstr>
      <vt:lpstr>ST111Q01TA</vt:lpstr>
      <vt:lpstr>ST118Q01NA</vt:lpstr>
      <vt:lpstr>ST118Q02NA</vt:lpstr>
      <vt:lpstr>ST118Q03NA</vt:lpstr>
      <vt:lpstr>ST118Q04NA</vt:lpstr>
      <vt:lpstr>ST118Q05NA</vt:lpstr>
      <vt:lpstr>ST119Q01NA</vt:lpstr>
      <vt:lpstr>ST119Q02NA</vt:lpstr>
      <vt:lpstr>ST119Q03NA</vt:lpstr>
      <vt:lpstr>ST119Q04NA</vt:lpstr>
      <vt:lpstr>ST119Q05NA</vt:lpstr>
      <vt:lpstr>ST121Q01NA</vt:lpstr>
      <vt:lpstr>ST121Q02NA</vt:lpstr>
      <vt:lpstr>ST121Q03NA</vt:lpstr>
      <vt:lpstr>ST082Q01NA</vt:lpstr>
      <vt:lpstr>ST082Q02NA</vt:lpstr>
      <vt:lpstr>ST082Q03NA</vt:lpstr>
      <vt:lpstr>ST082Q08NA</vt:lpstr>
      <vt:lpstr>ST082Q09NA</vt:lpstr>
      <vt:lpstr>ST082Q12NA</vt:lpstr>
      <vt:lpstr>ST082Q13NA</vt:lpstr>
      <vt:lpstr>ST082Q14NA</vt:lpstr>
      <vt:lpstr>ST034Q01TA</vt:lpstr>
      <vt:lpstr>ST034Q02TA</vt:lpstr>
      <vt:lpstr>ST034Q03TA</vt:lpstr>
      <vt:lpstr>ST034Q04TA</vt:lpstr>
      <vt:lpstr>ST034Q05TA</vt:lpstr>
      <vt:lpstr>ST034Q06TA</vt:lpstr>
      <vt:lpstr>ST039Q01NA</vt:lpstr>
      <vt:lpstr>ST039Q02NA</vt:lpstr>
      <vt:lpstr>ST039Q03NA</vt:lpstr>
      <vt:lpstr>ST039Q04NA</vt:lpstr>
      <vt:lpstr>ST039Q05NA</vt:lpstr>
      <vt:lpstr>ST039Q06NA</vt:lpstr>
      <vt:lpstr>ST062Q01TA</vt:lpstr>
      <vt:lpstr>ST062Q02TA</vt:lpstr>
      <vt:lpstr>ST062Q03TA</vt:lpstr>
      <vt:lpstr>ST031Q01NA</vt:lpstr>
      <vt:lpstr>ST032Q01NA</vt:lpstr>
      <vt:lpstr>ST032Q02NA</vt:lpstr>
      <vt:lpstr>ST063Q01NA</vt:lpstr>
      <vt:lpstr>ST063Q01NB</vt:lpstr>
      <vt:lpstr>ST063Q02NA</vt:lpstr>
      <vt:lpstr>ST063Q02NB</vt:lpstr>
      <vt:lpstr>ST063Q03NA</vt:lpstr>
      <vt:lpstr>ST063Q03NB</vt:lpstr>
      <vt:lpstr>ST063Q04NA</vt:lpstr>
      <vt:lpstr>ST063Q04NB</vt:lpstr>
      <vt:lpstr>ST063Q05NA</vt:lpstr>
      <vt:lpstr>ST063Q05NB</vt:lpstr>
      <vt:lpstr>ST063Q06NA</vt:lpstr>
      <vt:lpstr>ST063Q06NB</vt:lpstr>
      <vt:lpstr>ST064Q01NA</vt:lpstr>
      <vt:lpstr>ST064Q02NA</vt:lpstr>
      <vt:lpstr>ST064Q03NA</vt:lpstr>
      <vt:lpstr>ST097Q01TA</vt:lpstr>
      <vt:lpstr>ST097Q02TA</vt:lpstr>
      <vt:lpstr>ST097Q03TA</vt:lpstr>
      <vt:lpstr>ST097Q04TA</vt:lpstr>
      <vt:lpstr>ST097Q05TA</vt:lpstr>
      <vt:lpstr>ST098Q01TA</vt:lpstr>
      <vt:lpstr>ST098Q02TA</vt:lpstr>
      <vt:lpstr>ST098Q03NA</vt:lpstr>
      <vt:lpstr>ST098Q05TA</vt:lpstr>
      <vt:lpstr>ST098Q06TA</vt:lpstr>
      <vt:lpstr>ST098Q07TA</vt:lpstr>
      <vt:lpstr>ST098Q08NA</vt:lpstr>
      <vt:lpstr>ST098Q09TA</vt:lpstr>
      <vt:lpstr>ST098Q10NA</vt:lpstr>
      <vt:lpstr>ST100Q01TA</vt:lpstr>
      <vt:lpstr>ST100Q02TA</vt:lpstr>
      <vt:lpstr>ST100Q03TA</vt:lpstr>
      <vt:lpstr>ST100Q04TA</vt:lpstr>
      <vt:lpstr>ST100Q05TA</vt:lpstr>
      <vt:lpstr>ST103Q01NA</vt:lpstr>
      <vt:lpstr>ST103Q03NA</vt:lpstr>
      <vt:lpstr>ST103Q08NA</vt:lpstr>
      <vt:lpstr>ST103Q11NA</vt:lpstr>
      <vt:lpstr>ST104Q01NA</vt:lpstr>
      <vt:lpstr>ST104Q02NA</vt:lpstr>
      <vt:lpstr>ST104Q03NA</vt:lpstr>
      <vt:lpstr>ST104Q04NA</vt:lpstr>
      <vt:lpstr>ST104Q05NA</vt:lpstr>
      <vt:lpstr>ST107Q01NA</vt:lpstr>
      <vt:lpstr>ST107Q02NA</vt:lpstr>
      <vt:lpstr>ST107Q03NA</vt:lpstr>
      <vt:lpstr>ST092Q01TA</vt:lpstr>
      <vt:lpstr>ST092Q02TA</vt:lpstr>
      <vt:lpstr>ST092Q04TA</vt:lpstr>
      <vt:lpstr>ST092Q05TA</vt:lpstr>
      <vt:lpstr>ST092Q06NA</vt:lpstr>
      <vt:lpstr>ST092Q08NA</vt:lpstr>
      <vt:lpstr>ST092Q09NA</vt:lpstr>
      <vt:lpstr>ST093Q01TA</vt:lpstr>
      <vt:lpstr>ST093Q03TA</vt:lpstr>
      <vt:lpstr>ST093Q04TA</vt:lpstr>
      <vt:lpstr>ST093Q05TA</vt:lpstr>
      <vt:lpstr>ST093Q06TA</vt:lpstr>
      <vt:lpstr>ST093Q07NA</vt:lpstr>
      <vt:lpstr>ST093Q08NA</vt:lpstr>
      <vt:lpstr>ST094Q01NA</vt:lpstr>
      <vt:lpstr>ST094Q02NA</vt:lpstr>
      <vt:lpstr>ST094Q03NA</vt:lpstr>
      <vt:lpstr>ST094Q04NA</vt:lpstr>
      <vt:lpstr>ST094Q05NA</vt:lpstr>
      <vt:lpstr>ST095Q04NA</vt:lpstr>
      <vt:lpstr>ST095Q07NA</vt:lpstr>
      <vt:lpstr>ST095Q08NA</vt:lpstr>
      <vt:lpstr>ST095Q13NA</vt:lpstr>
      <vt:lpstr>ST095Q15NA</vt:lpstr>
      <vt:lpstr>ST113Q01TA</vt:lpstr>
      <vt:lpstr>ST113Q02TA</vt:lpstr>
      <vt:lpstr>ST113Q03TA</vt:lpstr>
      <vt:lpstr>ST113Q04TA</vt:lpstr>
      <vt:lpstr>ST129Q01TA</vt:lpstr>
      <vt:lpstr>ST129Q02TA</vt:lpstr>
      <vt:lpstr>ST129Q03TA</vt:lpstr>
      <vt:lpstr>ST129Q04TA</vt:lpstr>
      <vt:lpstr>ST129Q05TA</vt:lpstr>
      <vt:lpstr>ST129Q06TA</vt:lpstr>
      <vt:lpstr>ST129Q07TA</vt:lpstr>
      <vt:lpstr>ST129Q08TA</vt:lpstr>
      <vt:lpstr>ST131Q01NA</vt:lpstr>
      <vt:lpstr>ST131Q03NA</vt:lpstr>
      <vt:lpstr>ST131Q04NA</vt:lpstr>
      <vt:lpstr>ST131Q06NA</vt:lpstr>
      <vt:lpstr>ST131Q08NA</vt:lpstr>
      <vt:lpstr>ST131Q11NA</vt:lpstr>
      <vt:lpstr>ST146Q01TA</vt:lpstr>
      <vt:lpstr>ST146Q02TA</vt:lpstr>
      <vt:lpstr>ST146Q03TA</vt:lpstr>
      <vt:lpstr>ST146Q04TA</vt:lpstr>
      <vt:lpstr>ST146Q05TA</vt:lpstr>
      <vt:lpstr>ST146Q06NA</vt:lpstr>
      <vt:lpstr>ST146Q07NA</vt:lpstr>
      <vt:lpstr>ST146Q08NA</vt:lpstr>
      <vt:lpstr>ST146Q09NA</vt:lpstr>
      <vt:lpstr>ST076Q01NA</vt:lpstr>
      <vt:lpstr>ST076Q02NA</vt:lpstr>
      <vt:lpstr>ST076Q03NA</vt:lpstr>
      <vt:lpstr>ST076Q04NA</vt:lpstr>
      <vt:lpstr>ST076Q05NA</vt:lpstr>
      <vt:lpstr>ST076Q06NA</vt:lpstr>
      <vt:lpstr>ST076Q07NA</vt:lpstr>
      <vt:lpstr>ST076Q08NA</vt:lpstr>
      <vt:lpstr>ST076Q09NA</vt:lpstr>
      <vt:lpstr>ST076Q10NA</vt:lpstr>
      <vt:lpstr>ST076Q11NA</vt:lpstr>
      <vt:lpstr>ST078Q01NA</vt:lpstr>
      <vt:lpstr>ST078Q02NA</vt:lpstr>
      <vt:lpstr>ST078Q03NA</vt:lpstr>
      <vt:lpstr>ST078Q04NA</vt:lpstr>
      <vt:lpstr>ST078Q05NA</vt:lpstr>
      <vt:lpstr>ST078Q06NA</vt:lpstr>
      <vt:lpstr>ST078Q07NA</vt:lpstr>
      <vt:lpstr>ST078Q08NA</vt:lpstr>
      <vt:lpstr>ST078Q09NA</vt:lpstr>
      <vt:lpstr>ST078Q10NA</vt:lpstr>
      <vt:lpstr>ST078Q11NA</vt:lpstr>
      <vt:lpstr>ST065Class</vt:lpstr>
      <vt:lpstr>ST038Q01NA</vt:lpstr>
      <vt:lpstr>ST038Q02NA</vt:lpstr>
      <vt:lpstr>ST038Q03NA</vt:lpstr>
      <vt:lpstr>ST038Q04NA</vt:lpstr>
      <vt:lpstr>ST038Q05NA</vt:lpstr>
      <vt:lpstr>ST038Q06NA</vt:lpstr>
      <vt:lpstr>ST038Q07NA</vt:lpstr>
      <vt:lpstr>ST038Q08NA</vt:lpstr>
      <vt:lpstr>ISCEDL</vt:lpstr>
      <vt:lpstr>ISCEDD</vt:lpstr>
      <vt:lpstr>ISCEDO</vt:lpstr>
      <vt:lpstr>IMMIG</vt:lpstr>
      <vt:lpstr>MISCED</vt:lpstr>
      <vt:lpstr>FISCED</vt:lpstr>
      <vt:lpstr>HISCED</vt:lpstr>
      <vt:lpstr>REPEAT</vt:lpstr>
      <vt:lpstr>DURECEC</vt:lpstr>
      <vt:lpstr>SCCHANGE</vt:lpstr>
      <vt:lpstr>OECD</vt:lpstr>
      <vt:lpstr>ADMINMODE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2017-02-16T11:42:59Z</dcterms:created>
  <dcterms:modified xmlns:dcterms="http://purl.org/dc/terms/" xmlns:xsi="http://www.w3.org/2001/XMLSchema-instance" xsi:type="dcterms:W3CDTF">2017-02-16T11:42:59Z</dcterms:modified>
  <cp:lastModifiedBy/>
  <cp:category/>
  <cp:contentStatus/>
  <cp:version/>
  <cp:revision/>
  <cp:keywords/>
</cp:coreProperties>
</file>