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EC003Q01NA" sheetId="2" r:id="rId2"/>
    <s:sheet name="EC003Q02NA" sheetId="3" r:id="rId3"/>
    <s:sheet name="EC003Q03NA" sheetId="4" r:id="rId4"/>
    <s:sheet name="EC003Q04NA" sheetId="5" r:id="rId5"/>
    <s:sheet name="EC003Q05NA" sheetId="6" r:id="rId6"/>
    <s:sheet name="EC003Q06NA" sheetId="7" r:id="rId7"/>
    <s:sheet name="EC004Q01NA" sheetId="8" r:id="rId8"/>
    <s:sheet name="EC004Q02NA" sheetId="9" r:id="rId9"/>
    <s:sheet name="EC005Q01NA" sheetId="10" r:id="rId10"/>
    <s:sheet name="EC005Q02NA" sheetId="11" r:id="rId11"/>
    <s:sheet name="EC005Q03NA" sheetId="12" r:id="rId12"/>
    <s:sheet name="EC005Q04NA" sheetId="13" r:id="rId13"/>
    <s:sheet name="EC005Q05NA" sheetId="14" r:id="rId14"/>
    <s:sheet name="EC005Q06NA" sheetId="15" r:id="rId15"/>
    <s:sheet name="EC005Q07NA" sheetId="16" r:id="rId16"/>
    <s:sheet name="EC005Q08NA" sheetId="17" r:id="rId17"/>
    <s:sheet name="EC007Q01NA" sheetId="18" r:id="rId18"/>
    <s:sheet name="EC007Q02NA" sheetId="19" r:id="rId19"/>
    <s:sheet name="EC008Q01NA" sheetId="20" r:id="rId20"/>
    <s:sheet name="EC008Q02NA" sheetId="21" r:id="rId21"/>
    <s:sheet name="EC008Q03NA" sheetId="22" r:id="rId22"/>
    <s:sheet name="EC008Q04NA" sheetId="23" r:id="rId23"/>
    <s:sheet name="EC009Q03NA" sheetId="24" r:id="rId24"/>
    <s:sheet name="EC009Q07NA" sheetId="25" r:id="rId25"/>
    <s:sheet name="EC009Q10NA" sheetId="26" r:id="rId26"/>
    <s:sheet name="EC009Q12NA" sheetId="27" r:id="rId27"/>
    <s:sheet name="EC009Q13NA" sheetId="28" r:id="rId28"/>
    <s:sheet name="EC009Q14NA" sheetId="29" r:id="rId29"/>
    <s:sheet name="EC010Q04NA" sheetId="30" r:id="rId30"/>
    <s:sheet name="EC010Q06NA" sheetId="31" r:id="rId31"/>
    <s:sheet name="EC010Q07NA" sheetId="32" r:id="rId32"/>
    <s:sheet name="EC010Q08NA" sheetId="33" r:id="rId33"/>
    <s:sheet name="EC010Q09NA" sheetId="34" r:id="rId34"/>
    <s:sheet name="EC010Q10NA" sheetId="35" r:id="rId35"/>
    <s:sheet name="EC010Q11NA" sheetId="36" r:id="rId36"/>
    <s:sheet name="EC010Q12NA" sheetId="37" r:id="rId37"/>
    <s:sheet name="EC011Q01NA" sheetId="38" r:id="rId38"/>
    <s:sheet name="EC011Q02NA" sheetId="39" r:id="rId39"/>
    <s:sheet name="EC011Q03NA" sheetId="40" r:id="rId40"/>
    <s:sheet name="EC011Q04NA" sheetId="41" r:id="rId41"/>
    <s:sheet name="EC011Q05NA" sheetId="42" r:id="rId42"/>
    <s:sheet name="EC012Q01NA" sheetId="43" r:id="rId43"/>
    <s:sheet name="EC012Q02NA" sheetId="44" r:id="rId44"/>
    <s:sheet name="EC012Q03NA" sheetId="45" r:id="rId45"/>
    <s:sheet name="EC012Q04NA" sheetId="46" r:id="rId46"/>
    <s:sheet name="EC012Q05NA" sheetId="47" r:id="rId47"/>
    <s:sheet name="EC012Q06NA" sheetId="48" r:id="rId48"/>
    <s:sheet name="EC012Q07NA" sheetId="49" r:id="rId49"/>
    <s:sheet name="EC012Q08NA" sheetId="50" r:id="rId50"/>
    <s:sheet name="EC012Q09NA" sheetId="51" r:id="rId51"/>
    <s:sheet name="EC012Q10NA" sheetId="52" r:id="rId52"/>
    <s:sheet name="EC012Q11NA" sheetId="53" r:id="rId53"/>
    <s:sheet name="EC012Q12NA" sheetId="54" r:id="rId54"/>
    <s:sheet name="EC013Q01NA" sheetId="55" r:id="rId55"/>
    <s:sheet name="EC013Q02NA" sheetId="56" r:id="rId56"/>
    <s:sheet name="EC013Q03NA" sheetId="57" r:id="rId57"/>
    <s:sheet name="EC013Q04NA" sheetId="58" r:id="rId58"/>
    <s:sheet name="EC013Q05NA" sheetId="59" r:id="rId59"/>
    <s:sheet name="EC013Q06NA" sheetId="60" r:id="rId60"/>
    <s:sheet name="EC013Q07NA" sheetId="61" r:id="rId61"/>
    <s:sheet name="EC013Q08NA" sheetId="62" r:id="rId62"/>
    <s:sheet name="EC013Q09NA" sheetId="63" r:id="rId63"/>
    <s:sheet name="EC013Q10NA" sheetId="64" r:id="rId64"/>
    <s:sheet name="EC013Q11NA" sheetId="65" r:id="rId65"/>
    <s:sheet name="EC013Q12NA" sheetId="66" r:id="rId66"/>
    <s:sheet name="EC013Q13NA" sheetId="67" r:id="rId67"/>
    <s:sheet name="EC014Q01NA" sheetId="68" r:id="rId68"/>
    <s:sheet name="EC014Q02NA" sheetId="69" r:id="rId69"/>
    <s:sheet name="EC015Q01NA" sheetId="70" r:id="rId70"/>
    <s:sheet name="EC015Q02NA" sheetId="71" r:id="rId71"/>
    <s:sheet name="EC015Q03NA" sheetId="72" r:id="rId72"/>
    <s:sheet name="EC015Q04NA" sheetId="73" r:id="rId73"/>
    <s:sheet name="EC015Q05NA" sheetId="74" r:id="rId74"/>
    <s:sheet name="EC015Q06NA" sheetId="75" r:id="rId75"/>
    <s:sheet name="EC015Q07NA" sheetId="76" r:id="rId76"/>
    <s:sheet name="EC015Q08NA" sheetId="77" r:id="rId77"/>
    <s:sheet name="EC017Q01NA" sheetId="78" r:id="rId78"/>
    <s:sheet name="EC017Q02NA" sheetId="79" r:id="rId79"/>
    <s:sheet name="EC018Q01NA" sheetId="80" r:id="rId80"/>
    <s:sheet name="EC018Q02NA" sheetId="81" r:id="rId81"/>
    <s:sheet name="EC018Q03NA" sheetId="82" r:id="rId82"/>
    <s:sheet name="EC018Q04NA" sheetId="83" r:id="rId83"/>
    <s:sheet name="EC019Q03NA" sheetId="84" r:id="rId84"/>
    <s:sheet name="EC019Q07NA" sheetId="85" r:id="rId85"/>
    <s:sheet name="EC019Q10NA" sheetId="86" r:id="rId86"/>
    <s:sheet name="EC019Q12NA" sheetId="87" r:id="rId87"/>
    <s:sheet name="EC019Q13NA" sheetId="88" r:id="rId88"/>
    <s:sheet name="EC019Q14NA" sheetId="89" r:id="rId89"/>
    <s:sheet name="EC020Q04NA" sheetId="90" r:id="rId90"/>
    <s:sheet name="EC020Q06NA" sheetId="91" r:id="rId91"/>
    <s:sheet name="EC020Q07NA" sheetId="92" r:id="rId92"/>
    <s:sheet name="EC020Q08NA" sheetId="93" r:id="rId93"/>
    <s:sheet name="EC020Q09NA" sheetId="94" r:id="rId94"/>
    <s:sheet name="EC020Q10NA" sheetId="95" r:id="rId95"/>
    <s:sheet name="EC020Q11NA" sheetId="96" r:id="rId96"/>
    <s:sheet name="EC020Q12NA" sheetId="97" r:id="rId97"/>
    <s:sheet name="EC021Q01NA" sheetId="98" r:id="rId98"/>
    <s:sheet name="EC021Q02NA" sheetId="99" r:id="rId99"/>
    <s:sheet name="EC021Q03NA" sheetId="100" r:id="rId100"/>
    <s:sheet name="EC021Q04NA" sheetId="101" r:id="rId101"/>
    <s:sheet name="EC021Q05NA" sheetId="102" r:id="rId102"/>
    <s:sheet name="EC022Q01NA" sheetId="103" r:id="rId103"/>
    <s:sheet name="EC022Q02NA" sheetId="104" r:id="rId104"/>
    <s:sheet name="EC022Q03NA" sheetId="105" r:id="rId105"/>
    <s:sheet name="EC022Q04NA" sheetId="106" r:id="rId106"/>
    <s:sheet name="EC022Q05NA" sheetId="107" r:id="rId107"/>
    <s:sheet name="EC022Q06NA" sheetId="108" r:id="rId108"/>
    <s:sheet name="EC022Q07NA" sheetId="109" r:id="rId109"/>
    <s:sheet name="EC022Q08NA" sheetId="110" r:id="rId110"/>
    <s:sheet name="EC022Q09NA" sheetId="111" r:id="rId111"/>
    <s:sheet name="EC022Q10NA" sheetId="112" r:id="rId112"/>
    <s:sheet name="EC022Q11NA" sheetId="113" r:id="rId113"/>
    <s:sheet name="EC022Q12NA" sheetId="114" r:id="rId114"/>
    <s:sheet name="EC023Q01NA" sheetId="115" r:id="rId115"/>
    <s:sheet name="EC023Q02NA" sheetId="116" r:id="rId116"/>
    <s:sheet name="EC023Q03NA" sheetId="117" r:id="rId117"/>
    <s:sheet name="EC023Q04NA" sheetId="118" r:id="rId118"/>
    <s:sheet name="EC023Q05NA" sheetId="119" r:id="rId119"/>
    <s:sheet name="EC023Q06NA" sheetId="120" r:id="rId120"/>
    <s:sheet name="EC023Q07NA" sheetId="121" r:id="rId121"/>
    <s:sheet name="EC023Q08NA" sheetId="122" r:id="rId122"/>
    <s:sheet name="EC023Q09NA" sheetId="123" r:id="rId123"/>
    <s:sheet name="EC023Q10NA" sheetId="124" r:id="rId124"/>
    <s:sheet name="EC023Q11NA" sheetId="125" r:id="rId125"/>
    <s:sheet name="EC023Q12NA" sheetId="126" r:id="rId126"/>
    <s:sheet name="EC023Q13NA" sheetId="127" r:id="rId127"/>
    <s:sheet name="EC024Q01NA" sheetId="128" r:id="rId128"/>
    <s:sheet name="EC024Q02NA" sheetId="129" r:id="rId129"/>
    <s:sheet name="EC024Q03NA" sheetId="130" r:id="rId130"/>
    <s:sheet name="EC024Q04NA" sheetId="131" r:id="rId131"/>
    <s:sheet name="EC024Q05NA" sheetId="132" r:id="rId132"/>
    <s:sheet name="EC024Q06NA" sheetId="133" r:id="rId133"/>
    <s:sheet name="EC024Q07NA" sheetId="134" r:id="rId134"/>
    <s:sheet name="EC024Q08NA" sheetId="135" r:id="rId135"/>
    <s:sheet name="EC026Q01NA" sheetId="136" r:id="rId136"/>
    <s:sheet name="EC026Q02NA" sheetId="137" r:id="rId137"/>
    <s:sheet name="EC027Q01NA" sheetId="138" r:id="rId138"/>
    <s:sheet name="EC027Q02NA" sheetId="139" r:id="rId139"/>
    <s:sheet name="EC027Q03NA" sheetId="140" r:id="rId140"/>
    <s:sheet name="EC027Q04NA" sheetId="141" r:id="rId141"/>
    <s:sheet name="EC028Q01NA" sheetId="142" r:id="rId142"/>
    <s:sheet name="EC028Q02NA" sheetId="143" r:id="rId143"/>
    <s:sheet name="EC028Q03NA" sheetId="144" r:id="rId144"/>
    <s:sheet name="EC029Q01NA" sheetId="145" r:id="rId145"/>
    <s:sheet name="EC030Q01NA" sheetId="146" r:id="rId146"/>
    <s:sheet name="EC030Q02NA" sheetId="147" r:id="rId147"/>
    <s:sheet name="EC030Q03NA" sheetId="148" r:id="rId148"/>
    <s:sheet name="EC030Q04NA" sheetId="149" r:id="rId149"/>
    <s:sheet name="EC030Q05NA" sheetId="150" r:id="rId150"/>
    <s:sheet name="EC030Q06NA" sheetId="151" r:id="rId151"/>
    <s:sheet name="EC030Q07NA" sheetId="152" r:id="rId152"/>
    <s:sheet name="EC031Q01TA" sheetId="153" r:id="rId153"/>
    <s:sheet name="EC032Q01TA" sheetId="154" r:id="rId154"/>
    <s:sheet name="EC033Q01NA" sheetId="155" r:id="rId155"/>
  </s:sheets>
  <s:definedNames/>
  <s:calcPr calcId="124519" fullCalcOnLoad="1"/>
</s:workbook>
</file>

<file path=xl/sharedStrings.xml><?xml version="1.0" encoding="utf-8"?>
<sst xmlns="http://schemas.openxmlformats.org/spreadsheetml/2006/main" uniqueCount="597">
  <si>
    <t>Table of Contents</t>
  </si>
  <si>
    <t>EC003Q01NA</t>
  </si>
  <si>
    <t>Which &lt;school science&gt; subjects are covered? Physics</t>
  </si>
  <si>
    <t>EC003Q02NA</t>
  </si>
  <si>
    <t>Which &lt;school science&gt; subjects are covered? Chemistry</t>
  </si>
  <si>
    <t>EC003Q03NA</t>
  </si>
  <si>
    <t>Which &lt;school science&gt; subjects are covered? Biology</t>
  </si>
  <si>
    <t>EC003Q04NA</t>
  </si>
  <si>
    <t>Which &lt;school science&gt; subjects are covered? &lt;Earth and space&gt;</t>
  </si>
  <si>
    <t>EC003Q05NA</t>
  </si>
  <si>
    <t>Which &lt;school science&gt; subjects are covered? Applied science and technology (e.g. &lt;country-specific example&gt;)</t>
  </si>
  <si>
    <t>EC003Q06NA</t>
  </si>
  <si>
    <t>Which &lt;school science&gt; subjects are covered? &lt;General or integrated science&gt; (e.g. &lt;country-specific example&gt;)</t>
  </si>
  <si>
    <t>EC004Q01NA</t>
  </si>
  <si>
    <t>Add science inst. cover? Content covered in regular school courses</t>
  </si>
  <si>
    <t>EC004Q02NA</t>
  </si>
  <si>
    <t>Add science inst. cover? New or additional content not covered in regular school courses</t>
  </si>
  <si>
    <t>EC005Q01NA</t>
  </si>
  <si>
    <t>Sci. instruct. participate? One-on-one tutoring with a person</t>
  </si>
  <si>
    <t>EC005Q02NA</t>
  </si>
  <si>
    <t>Sci. instruct. participate? Internet tutoring with a person (including e.g. &lt;Skype&gt;)</t>
  </si>
  <si>
    <t>EC005Q03NA</t>
  </si>
  <si>
    <t>Sci. instruct. participate? Internet or computer tutoring with a programme or application</t>
  </si>
  <si>
    <t>EC005Q04NA</t>
  </si>
  <si>
    <t>Sci. instruct. participate? Live instruction by a person</t>
  </si>
  <si>
    <t>EC005Q05NA</t>
  </si>
  <si>
    <t>Sci. instruct. participate? Video-recorded instruction by a person</t>
  </si>
  <si>
    <t>EC005Q06NA</t>
  </si>
  <si>
    <t>Sci. instruct. participate? Small group study or practice (2 to 7 students)</t>
  </si>
  <si>
    <t>EC005Q07NA</t>
  </si>
  <si>
    <t>Sci. instruct. participate? Large group study or practice (8 or more students)</t>
  </si>
  <si>
    <t>EC005Q08NA</t>
  </si>
  <si>
    <t>Sci. instruct. participate? Other additional science instruction</t>
  </si>
  <si>
    <t>EC007Q01NA</t>
  </si>
  <si>
    <t>Where do you attend this additional science instruction? In my regular school building</t>
  </si>
  <si>
    <t>EC007Q02NA</t>
  </si>
  <si>
    <t>Where do you attend this additional science instruction? At some other place, i.e., not in my reg school building</t>
  </si>
  <si>
    <t>EC008Q01NA</t>
  </si>
  <si>
    <t>The teacher is one of my regular teachers in this years school courses. (science)</t>
  </si>
  <si>
    <t>EC008Q02NA</t>
  </si>
  <si>
    <t>The teacher regularly teaches students my age in school but is not my teacher in any of my regular courses. (science)</t>
  </si>
  <si>
    <t>EC008Q03NA</t>
  </si>
  <si>
    <t>The teacher mainly works for a business or organisation specialised in additional instruction. (science)</t>
  </si>
  <si>
    <t>EC008Q04NA</t>
  </si>
  <si>
    <t>The teacher is not specialised teaching personnel (e.g. a student). (science)</t>
  </si>
  <si>
    <t>EC009Q03NA</t>
  </si>
  <si>
    <t>Compare your &lt;school science&gt; lessons at school\your add sci inst. My teacher does a lot to help</t>
  </si>
  <si>
    <t>EC009Q07NA</t>
  </si>
  <si>
    <t>Compare your &lt;school science&gt; lessons at school\your add sci inst. My teacher is pleased when I</t>
  </si>
  <si>
    <t>EC009Q10NA</t>
  </si>
  <si>
    <t>Compare your &lt;school science&gt; lessons at school\your add sci inst. My teacher gives hints</t>
  </si>
  <si>
    <t>EC009Q12NA</t>
  </si>
  <si>
    <t>Compare your &lt;school science&gt; lessons at school\your add sci inst. My teacher helps me\find ways</t>
  </si>
  <si>
    <t>EC009Q13NA</t>
  </si>
  <si>
    <t>Compare your &lt;school science&gt; lessons at school\your add sci inst. Once we identify why</t>
  </si>
  <si>
    <t>EC009Q14NA</t>
  </si>
  <si>
    <t>Compare your &lt;school science&gt; lessons at school\your add sci inst. My teacher adapts the content</t>
  </si>
  <si>
    <t>EC010Q04NA</t>
  </si>
  <si>
    <t>Compare &lt;school science&gt; lessons in school\add sci instruct. It takes long time until I have gathered all the materia</t>
  </si>
  <si>
    <t>EC010Q06NA</t>
  </si>
  <si>
    <t>Compare &lt;school science&gt; lessons in school\add sci instruct. I talk about things that don't have anything to do with</t>
  </si>
  <si>
    <t>EC010Q07NA</t>
  </si>
  <si>
    <t>Compare &lt;school science&gt; lessons in school\add sci instruct. At the end of a lesson, my teacher summarises learning</t>
  </si>
  <si>
    <t>EC010Q08NA</t>
  </si>
  <si>
    <t>Compare &lt;school science&gt; lessons in school\add sci instruct. My teacher points out the most important aspects\topic.</t>
  </si>
  <si>
    <t>EC010Q09NA</t>
  </si>
  <si>
    <t>Compare &lt;school science&gt; lessons in school\add sci instruct. I am often bored.</t>
  </si>
  <si>
    <t>EC010Q10NA</t>
  </si>
  <si>
    <t>Compare &lt;school science&gt; lessons in school\add sci instruct. It takes very long until I am ready to get started.</t>
  </si>
  <si>
    <t>EC010Q11NA</t>
  </si>
  <si>
    <t>Compare &lt;school science&gt; lessons in school\add sci instruct. I should learn in a cert actvty.</t>
  </si>
  <si>
    <t>EC010Q12NA</t>
  </si>
  <si>
    <t>Compare &lt;school science&gt; lessons in school\add sci instruct. My teacher points out the broader context of a learning</t>
  </si>
  <si>
    <t>EC011Q01NA</t>
  </si>
  <si>
    <t>Compare &lt;school science&gt; lessons in school\add sci instruct. I get along well with my teachers.</t>
  </si>
  <si>
    <t>EC011Q02NA</t>
  </si>
  <si>
    <t>Compare &lt;school science&gt; lessons in school\add sci instruct. My teachers are interested in my well-being.</t>
  </si>
  <si>
    <t>EC011Q03NA</t>
  </si>
  <si>
    <t>Compare &lt;school science&gt; lessons in school\add sci instruct. My teachers really listen to what I have to say.</t>
  </si>
  <si>
    <t>EC011Q04NA</t>
  </si>
  <si>
    <t>Compare &lt;school science&gt; lessons in school\add sci instruct. If I need extra help, I will receive it from teachers.</t>
  </si>
  <si>
    <t>EC011Q05NA</t>
  </si>
  <si>
    <t>Compare &lt;school science&gt; lessons in school\add sci instruct. My teachers treat me fairly.</t>
  </si>
  <si>
    <t>EC012Q01NA</t>
  </si>
  <si>
    <t>Why do you attend additional science instruction in this school year? I want to learn more.</t>
  </si>
  <si>
    <t>EC012Q02NA</t>
  </si>
  <si>
    <t>Why do you attend additional science instruction in this school year? I want to prepare for exams.</t>
  </si>
  <si>
    <t>EC012Q03NA</t>
  </si>
  <si>
    <t>Why do you attend additional science instruction in this school year? I was attracted by the tutoring advertisement.</t>
  </si>
  <si>
    <t>EC012Q04NA</t>
  </si>
  <si>
    <t>Why do you attend additional science instruction in this school year? My parents wanted me to attend.</t>
  </si>
  <si>
    <t>EC012Q05NA</t>
  </si>
  <si>
    <t>Why do you attend additional science instruction in this school year? Many of my friends are doing it.</t>
  </si>
  <si>
    <t>EC012Q06NA</t>
  </si>
  <si>
    <t>Why do you attend additional science instruction in this school year? My teachers recommend it.</t>
  </si>
  <si>
    <t>EC012Q07NA</t>
  </si>
  <si>
    <t>Why do you attend additional science instruction in this school year? I want to improve my grades.</t>
  </si>
  <si>
    <t>EC012Q08NA</t>
  </si>
  <si>
    <t>Why do you attend additional science instruction in this school year? I need to improve my grades.</t>
  </si>
  <si>
    <t>EC012Q09NA</t>
  </si>
  <si>
    <t>Why do you attend additional science instruction in this school year? It is gratifying to study.</t>
  </si>
  <si>
    <t>EC012Q10NA</t>
  </si>
  <si>
    <t>Why do you attend additional science instruction in this school year? It looks good on a résumé.</t>
  </si>
  <si>
    <t>EC012Q11NA</t>
  </si>
  <si>
    <t>Why do you attend additional science instruction in this school year? It is necessary for a job.</t>
  </si>
  <si>
    <t>EC012Q12NA</t>
  </si>
  <si>
    <t>Why do you attend additional science instruction in this school year? Other reason.</t>
  </si>
  <si>
    <t>EC013Q01NA</t>
  </si>
  <si>
    <t>Why don't you attend additional science in this school year? I don't need any additional science instruction.</t>
  </si>
  <si>
    <t>EC013Q02NA</t>
  </si>
  <si>
    <t>Why don't you attend additional science in this school year? None of the available offerings suit my needs.</t>
  </si>
  <si>
    <t>EC013Q03NA</t>
  </si>
  <si>
    <t>Why don't you attend additional science in this school year? Not many of my friends are doing it.</t>
  </si>
  <si>
    <t>EC013Q04NA</t>
  </si>
  <si>
    <t>Why don't you attend additional science in this school year? I don't have time.</t>
  </si>
  <si>
    <t>EC013Q05NA</t>
  </si>
  <si>
    <t>Why don't you attend additional science in this school year? I don't have the money.</t>
  </si>
  <si>
    <t>EC013Q06NA</t>
  </si>
  <si>
    <t>Why don't you attend additional science in this school year? My school teachers are knowledgeable enough.</t>
  </si>
  <si>
    <t>EC013Q07NA</t>
  </si>
  <si>
    <t>Why don't you attend additional science in this school year? My parents don't want me to do it.</t>
  </si>
  <si>
    <t>EC013Q08NA</t>
  </si>
  <si>
    <t>Why don't you attend additional science in this school year? It doesnt seem worth the money.</t>
  </si>
  <si>
    <t>EC013Q09NA</t>
  </si>
  <si>
    <t>Why don't you attend additional science in this school year? My teachers say it is not useful.</t>
  </si>
  <si>
    <t>EC013Q10NA</t>
  </si>
  <si>
    <t>Why don't you attend additional science in this school year? I have never considered add. science instruction.</t>
  </si>
  <si>
    <t>EC013Q11NA</t>
  </si>
  <si>
    <t>Why don't you attend additional science in this school year? Add. science instruction not avail. where I live.</t>
  </si>
  <si>
    <t>EC013Q12NA</t>
  </si>
  <si>
    <t>Why don't you attend additional science in this school year? My family helps me instead.</t>
  </si>
  <si>
    <t>EC013Q13NA</t>
  </si>
  <si>
    <t>Why don't you attend additional science in this school year? My peers and friends help me instead.</t>
  </si>
  <si>
    <t>EC014Q01NA</t>
  </si>
  <si>
    <t>What does additional math cover? Content covered in regular school courses</t>
  </si>
  <si>
    <t>EC014Q02NA</t>
  </si>
  <si>
    <t>What does additonal math cover? New or additional content notcovered in regular school courses</t>
  </si>
  <si>
    <t>EC015Q01NA</t>
  </si>
  <si>
    <t>Which math instruction do you participate? One-on-one tutoring with a person</t>
  </si>
  <si>
    <t>EC015Q02NA</t>
  </si>
  <si>
    <t>Which math instruction do you participate? Internet tutoring with a person (including e.g. &lt;Skype&gt;)</t>
  </si>
  <si>
    <t>EC015Q03NA</t>
  </si>
  <si>
    <t>Which math instruction do you participate? Internet or computer tutoring with a programme or application</t>
  </si>
  <si>
    <t>EC015Q04NA</t>
  </si>
  <si>
    <t>Which math instruction do you participate? Live instruction by a person</t>
  </si>
  <si>
    <t>EC015Q05NA</t>
  </si>
  <si>
    <t>Which math instruction do you participate? Video-recorded instruction by a person</t>
  </si>
  <si>
    <t>EC015Q06NA</t>
  </si>
  <si>
    <t>Which math instruction do you participate? Small group study or practice (2 to 7 students)</t>
  </si>
  <si>
    <t>EC015Q07NA</t>
  </si>
  <si>
    <t>Which math instruction do you participate? Large group study or practice (8 or more students)</t>
  </si>
  <si>
    <t>EC015Q08NA</t>
  </si>
  <si>
    <t>Which math instruction do you participate? Other additional mathematics instruction</t>
  </si>
  <si>
    <t>EC017Q01NA</t>
  </si>
  <si>
    <t>Where do you attend this additional mathematics instruction? In my regular school building</t>
  </si>
  <si>
    <t>EC017Q02NA</t>
  </si>
  <si>
    <t>Where do you attend this additional mathematics instruction? At some other place, i.e., not in my regular school</t>
  </si>
  <si>
    <t>EC018Q01NA</t>
  </si>
  <si>
    <t>The teacher is one of my regular teachers in this years school courses. (mathematics)</t>
  </si>
  <si>
    <t>EC018Q02NA</t>
  </si>
  <si>
    <t>The teacher regularly teaches students my age in school but is not my teacher in any of my regular school courses. (m</t>
  </si>
  <si>
    <t>EC018Q03NA</t>
  </si>
  <si>
    <t>The teacher mainly works for a business or organisation specialised in additional instruction. (mathematics)</t>
  </si>
  <si>
    <t>EC018Q04NA</t>
  </si>
  <si>
    <t>The teacher is not specialised teaching personnel (e.g. a student). (mathematics)</t>
  </si>
  <si>
    <t>EC019Q03NA</t>
  </si>
  <si>
    <t>My teacher does a lot to help me.</t>
  </si>
  <si>
    <t>EC019Q07NA</t>
  </si>
  <si>
    <t>My teacher is pleased when I come up with new solutions to a problem.</t>
  </si>
  <si>
    <t>EC019Q10NA</t>
  </si>
  <si>
    <t>My teacher gives hints or offers strategies that help me to solve a task.</t>
  </si>
  <si>
    <t>EC019Q12NA</t>
  </si>
  <si>
    <t>My teacher helps me to find ways how to solve a problem.</t>
  </si>
  <si>
    <t>EC019Q13NA</t>
  </si>
  <si>
    <t>Once we identify why I have a certain problem, my teacher provides me with a working strategy.</t>
  </si>
  <si>
    <t>EC019Q14NA</t>
  </si>
  <si>
    <t>My teacher adapts the content and method to my needs.</t>
  </si>
  <si>
    <t>EC020Q04NA</t>
  </si>
  <si>
    <t>Where do math situations occur? It takes a long time until I have gathered all the material to get started.</t>
  </si>
  <si>
    <t>EC020Q06NA</t>
  </si>
  <si>
    <t>Where do math situations occur? I talk about things that don't have anything to do with our tasks\topic.</t>
  </si>
  <si>
    <t>EC020Q07NA</t>
  </si>
  <si>
    <t>Where do math situations occur? My teacher summarises the learning content I have covered.</t>
  </si>
  <si>
    <t>EC020Q08NA</t>
  </si>
  <si>
    <t>Where do math situations occur? My teacher points out the most important aspects of a topic.</t>
  </si>
  <si>
    <t>EC020Q09NA</t>
  </si>
  <si>
    <t>Where do math situations occur? I am often bored.</t>
  </si>
  <si>
    <t>EC020Q10NA</t>
  </si>
  <si>
    <t>Where do math situations occur? It takes very long until I am ready to get started.</t>
  </si>
  <si>
    <t>EC020Q11NA</t>
  </si>
  <si>
    <t>Where do math situations occur? My teacher tells me what I should learn in a certain activity.</t>
  </si>
  <si>
    <t>EC020Q12NA</t>
  </si>
  <si>
    <t>Where do math situations occur? My teacher points out the broader context of a learning unit.</t>
  </si>
  <si>
    <t>EC021Q01NA</t>
  </si>
  <si>
    <t>I get along well with my teachers.</t>
  </si>
  <si>
    <t>EC021Q02NA</t>
  </si>
  <si>
    <t>My teachers are interested in my well-being.</t>
  </si>
  <si>
    <t>EC021Q03NA</t>
  </si>
  <si>
    <t>My teachers really listen to what I have to say.</t>
  </si>
  <si>
    <t>EC021Q04NA</t>
  </si>
  <si>
    <t>If I need extra help, I will receive it from my teachers.</t>
  </si>
  <si>
    <t>EC021Q05NA</t>
  </si>
  <si>
    <t>My teachers treat me fairly.</t>
  </si>
  <si>
    <t>EC022Q01NA</t>
  </si>
  <si>
    <t>Why do you attend additional mathematics in this school year: I want to learn more.</t>
  </si>
  <si>
    <t>EC022Q02NA</t>
  </si>
  <si>
    <t>Why do you attend additional mathematics in this school year: I want to prepare for exams.</t>
  </si>
  <si>
    <t>EC022Q03NA</t>
  </si>
  <si>
    <t>Why do you attend additional mathematics in this school year: I was attracted by the tutoring advertis.</t>
  </si>
  <si>
    <t>EC022Q04NA</t>
  </si>
  <si>
    <t>Why do you attend additional mathematics in this school year: My parents wanted me to attend.</t>
  </si>
  <si>
    <t>EC022Q05NA</t>
  </si>
  <si>
    <t>Why do you attend additional mathematics in this school year: Many of my friends are doing it.</t>
  </si>
  <si>
    <t>EC022Q06NA</t>
  </si>
  <si>
    <t>Why do you attend additional mathematics in this school year: My teachers recommend it.</t>
  </si>
  <si>
    <t>EC022Q07NA</t>
  </si>
  <si>
    <t>Why do you attend additional mathematics in this school year: I want to improve my grades.</t>
  </si>
  <si>
    <t>EC022Q08NA</t>
  </si>
  <si>
    <t>Why do you attend additional mathematics in this school year: I need to improve my grades.</t>
  </si>
  <si>
    <t>EC022Q09NA</t>
  </si>
  <si>
    <t>Why do you attend additional mathematics in this school year: It is gratifying to study.</t>
  </si>
  <si>
    <t>EC022Q10NA</t>
  </si>
  <si>
    <t>Why do you attend additional mathematics in this school year: It looks good on a résumé.</t>
  </si>
  <si>
    <t>EC022Q11NA</t>
  </si>
  <si>
    <t>Why do you attend additional mathematics in this school year: It is necessary for a job.</t>
  </si>
  <si>
    <t>EC022Q12NA</t>
  </si>
  <si>
    <t>Why do you attend additional mathematics in this school year: Other reason.</t>
  </si>
  <si>
    <t>EC023Q01NA</t>
  </si>
  <si>
    <t>Why don't you attend additional mathematics in this school year: I don't need any add math instruction.</t>
  </si>
  <si>
    <t>EC023Q02NA</t>
  </si>
  <si>
    <t>Why don't you attend additional mathematics in this school year: None of the offerings suit my needs.</t>
  </si>
  <si>
    <t>EC023Q03NA</t>
  </si>
  <si>
    <t>Why don't you attend additional mathematics in this school year: Not many of my friends are doing it.</t>
  </si>
  <si>
    <t>EC023Q04NA</t>
  </si>
  <si>
    <t>Why don't you attend additional mathematics in this school year: I don't have time.</t>
  </si>
  <si>
    <t>EC023Q05NA</t>
  </si>
  <si>
    <t>Why don't you attend additional mathematics in this school year: I don't have the money.</t>
  </si>
  <si>
    <t>EC023Q06NA</t>
  </si>
  <si>
    <t>Why don't you attend additional mathematics in this school year: My teachers are knowledgeable enough.</t>
  </si>
  <si>
    <t>EC023Q07NA</t>
  </si>
  <si>
    <t>Why don't you attend additional mathematics in this school year: My parents don't want me to do it.</t>
  </si>
  <si>
    <t>EC023Q08NA</t>
  </si>
  <si>
    <t>Why don't you attend additional mathematics in this school year: It doesnt seem worth the money.</t>
  </si>
  <si>
    <t>EC023Q09NA</t>
  </si>
  <si>
    <t>Why don't you attend additional mathematics in this school year: My teachers say it is not useful.</t>
  </si>
  <si>
    <t>EC023Q10NA</t>
  </si>
  <si>
    <t>Why don't you attend additional mathematics in this school year: I never considered add. math instruction.</t>
  </si>
  <si>
    <t>EC023Q11NA</t>
  </si>
  <si>
    <t>Why don't you attend additional mathematics in this school year: Add. math instruc. not avail. where I live.</t>
  </si>
  <si>
    <t>EC023Q12NA</t>
  </si>
  <si>
    <t>Why don't you attend additional mathematics in this school year: My family helps me instead.</t>
  </si>
  <si>
    <t>EC023Q13NA</t>
  </si>
  <si>
    <t>Why don't you attend additional mathematics in this school year: My peers and friends help me instead.</t>
  </si>
  <si>
    <t>EC024Q01NA</t>
  </si>
  <si>
    <t>Which type of add. &lt;test language&gt; instruct. do you participate in during this school year? One-on-one tutoring</t>
  </si>
  <si>
    <t>EC024Q02NA</t>
  </si>
  <si>
    <t>Which type of add. &lt;test language&gt; instruct. do you participate in during this school year? Internet tutor.( &lt;Skype&gt;)</t>
  </si>
  <si>
    <t>EC024Q03NA</t>
  </si>
  <si>
    <t>Which type of add.&lt;test language&gt; instruct. do you participate in during this school year? Internet\comp tutoring, ap</t>
  </si>
  <si>
    <t>EC024Q04NA</t>
  </si>
  <si>
    <t>Which type of add.&lt;test language&gt; instruct. do you participate in during this school year? Live instruction</t>
  </si>
  <si>
    <t>EC024Q05NA</t>
  </si>
  <si>
    <t>Which type of add.&lt;test language&gt; instruct. do you participate in during this school year? Video-recorded instruction</t>
  </si>
  <si>
    <t>EC024Q06NA</t>
  </si>
  <si>
    <t>Which type of add. &lt;test language&gt; instruct. do you participate in during this school year? Small gp study\practice</t>
  </si>
  <si>
    <t>EC024Q07NA</t>
  </si>
  <si>
    <t>Which type of add. &lt;test language&gt; instruct. do you participate in during this school year? Large group study\practic</t>
  </si>
  <si>
    <t>EC024Q08NA</t>
  </si>
  <si>
    <t>Which type of add. &lt;test language&gt; instruct. do you participate in during this school year? Other add. &lt;test language</t>
  </si>
  <si>
    <t>EC026Q01NA</t>
  </si>
  <si>
    <t>Where do you attend this additional &lt;test language&gt; instruction? In my regular school building</t>
  </si>
  <si>
    <t>EC026Q02NA</t>
  </si>
  <si>
    <t>Where do you attend this additional &lt;test language&gt; instruction? At some other place, i.e., not regular school build</t>
  </si>
  <si>
    <t>EC027Q01NA</t>
  </si>
  <si>
    <t>The Teacher is one of my regular teachers in this years school courses. (test language)</t>
  </si>
  <si>
    <t>EC027Q02NA</t>
  </si>
  <si>
    <t>The teacher regularly teaches students my age in school but is not my teacher in any of my regular school courses. (t</t>
  </si>
  <si>
    <t>EC027Q03NA</t>
  </si>
  <si>
    <t>The teacher mainly works for a business or organisation specialised in additional instruction. (test language)</t>
  </si>
  <si>
    <t>EC027Q04NA</t>
  </si>
  <si>
    <t>The teacher is not specialised teaching personnel (e.g. a student). (test language)</t>
  </si>
  <si>
    <t>EC028Q01NA</t>
  </si>
  <si>
    <t>Did you attend additional instruction earlier in your education? In &lt;ISCED 0&gt;</t>
  </si>
  <si>
    <t>EC028Q02NA</t>
  </si>
  <si>
    <t>Did you attend additional instruction earlier in your education? In &lt;ISCED 1&gt;</t>
  </si>
  <si>
    <t>EC028Q03NA</t>
  </si>
  <si>
    <t>Did you attend additional instruction earlier in your education? In &lt;ISCED 2&gt;</t>
  </si>
  <si>
    <t>EC029Q01NA</t>
  </si>
  <si>
    <t>How many years altogether have you attended additional instruction? Years</t>
  </si>
  <si>
    <t>EC030Q01NA</t>
  </si>
  <si>
    <t>In your family, who helps you regularly with your homework or private study? Mother or other female guardian</t>
  </si>
  <si>
    <t>EC030Q02NA</t>
  </si>
  <si>
    <t>In your family, who helps you regularly with your homework or private study? Father or other male guardian</t>
  </si>
  <si>
    <t>EC030Q03NA</t>
  </si>
  <si>
    <t>In your family, who helps you regularly with your homework or private study? Sister(s)\brother(s)</t>
  </si>
  <si>
    <t>EC030Q04NA</t>
  </si>
  <si>
    <t>In your family, who helps you regularly with your homework or private study? Grandparents</t>
  </si>
  <si>
    <t>EC030Q05NA</t>
  </si>
  <si>
    <t>In your family, who helps you regularly with your homework or private study? Other relatives</t>
  </si>
  <si>
    <t>EC030Q06NA</t>
  </si>
  <si>
    <t>In your family, who helps you regularly with your homework or private study? Nobody</t>
  </si>
  <si>
    <t>EC030Q07NA</t>
  </si>
  <si>
    <t>In your family, who helps you regularly with your homework or private study? Other person</t>
  </si>
  <si>
    <t>EC031Q01TA</t>
  </si>
  <si>
    <t>Did you change schools when you were attending &lt;ISCED 1&gt;?</t>
  </si>
  <si>
    <t>EC032Q01TA</t>
  </si>
  <si>
    <t>Did you change schools when you were attending &lt;ISCED 2&gt;?</t>
  </si>
  <si>
    <t>EC033Q01NA</t>
  </si>
  <si>
    <t>Have you ever changed your &lt;study programme&gt;?</t>
  </si>
  <si>
    <t>Educational Career questionnaire: Mathematics results</t>
  </si>
  <si>
    <t>EC003Q01NA: Which &lt;school science&gt; subjects are covered? Physics</t>
  </si>
  <si>
    <t>N</t>
  </si>
  <si>
    <t>System</t>
  </si>
  <si>
    <t>Not checked</t>
  </si>
  <si>
    <t>Checked</t>
  </si>
  <si>
    <t>Valid Skip</t>
  </si>
  <si>
    <t>Not Reached</t>
  </si>
  <si>
    <t>Not Applicable</t>
  </si>
  <si>
    <t>Invalid</t>
  </si>
  <si>
    <t>No Response</t>
  </si>
  <si>
    <t>All</t>
  </si>
  <si>
    <t>Missing %</t>
  </si>
  <si>
    <t>Valid</t>
  </si>
  <si>
    <t>mean</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</si>
  <si>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</si>
  <si>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</si>
  <si>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</si>
  <si>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</si>
  <si>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</si>
  <si>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</si>
  <si>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</si>
  <si>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</si>
  <si>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</si>
  <si>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</si>
  <si>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</si>
  <si>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</si>
  <si>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</si>
  <si>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</si>
  <si>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</si>
  <si>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</si>
  <si>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</si>
  <si>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</si>
  <si>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</si>
  <si>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</si>
  <si>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</si>
  <si>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</si>
  <si>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</si>
  <si>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</si>
  <si>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</si>
  <si>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</si>
  <si>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</si>
  <si>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</si>
  <si>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</si>
  <si>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</si>
  <si>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</si>
  <si>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</si>
  <si>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</si>
  <si>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</si>
  <si>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</si>
  <si>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</si>
  <si>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</si>
  <si>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</si>
  <si>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</si>
  <si>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</si>
  <si>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</si>
  <si>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</si>
  <si>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</si>
  <si>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</si>
  <si>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</si>
  <si>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</si>
  <si>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</si>
  <si>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</si>
  <si>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</si>
  <si>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</si>
  <si>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</si>
  <si>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</si>
  <si>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</si>
  <si>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</si>
  <si>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</si>
  <si>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</si>
  <si>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</si>
  <si>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</si>
  <si>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</si>
  <si>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</si>
  <si>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</si>
  <si>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</si>
  <si>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</si>
  <si>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</si>
  <si>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</si>
  <si>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</si>
  <si>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</si>
  <si>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</si>
  <si>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</si>
  <si>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</si>
  <si>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</si>
  <si>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</si>
  <si>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</si>
  <si>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</si>
  <si>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</si>
  <si>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</si>
  <si>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</si>
  <si>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</si>
  <si>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</si>
  <si>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</si>
  <si>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</si>
  <si>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</si>
  <si>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</si>
  <si>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</si>
  <si>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</si>
  <si>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</si>
  <si>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</si>
  <si>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</si>
  <si>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</si>
  <si>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</si>
  <si>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</si>
  <si>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</si>
  <si>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EC003Q02NA: Which &lt;school science&gt; subjects are covered? Chemistry</t>
  </si>
  <si>
    <t>EC003Q03NA: Which &lt;school science&gt; subjects are covered? Biology</t>
  </si>
  <si>
    <t>EC003Q04NA: Which &lt;school science&gt; subjects are covered? &lt;Earth and space&gt;</t>
  </si>
  <si>
    <t>EC003Q05NA: Which &lt;school science&gt; subjects are covered? Applied science and technology (e.g. &lt;country-specific example&gt;)</t>
  </si>
  <si>
    <t>EC003Q06NA: Which &lt;school science&gt; subjects are covered? &lt;General or integrated science&gt; (e.g. &lt;country-specific example&gt;)</t>
  </si>
  <si>
    <t>EC004Q01NA: Add science inst. cover? Content covered in regular school courses</t>
  </si>
  <si>
    <t>Yes</t>
  </si>
  <si>
    <t>No</t>
  </si>
  <si>
    <t>EC004Q02NA: Add science inst. cover? New or additional content not covered in regular school courses</t>
  </si>
  <si>
    <t>EC005Q01NA: Sci. instruct. participate? One-on-one tutoring with a person</t>
  </si>
  <si>
    <t>EC005Q02NA: Sci. instruct. participate? Internet tutoring with a person (including e.g. &lt;Skype&gt;)</t>
  </si>
  <si>
    <t>EC005Q03NA: Sci. instruct. participate? Internet or computer tutoring with a programme or application</t>
  </si>
  <si>
    <t>EC005Q04NA: Sci. instruct. participate? Live instruction by a person</t>
  </si>
  <si>
    <t>EC005Q05NA: Sci. instruct. participate? Video-recorded instruction by a person</t>
  </si>
  <si>
    <t>EC005Q06NA: Sci. instruct. participate? Small group study or practice (2 to 7 students)</t>
  </si>
  <si>
    <t>EC005Q07NA: Sci. instruct. participate? Large group study or practice (8 or more students)</t>
  </si>
  <si>
    <t>EC005Q08NA: Sci. instruct. participate? Other additional science instruction</t>
  </si>
  <si>
    <t>EC007Q01NA: Where do you attend this additional science instruction? In my regular school building</t>
  </si>
  <si>
    <t>EC007Q02NA: Where do you attend this additional science instruction? At some other place, i.e., not in my reg school building</t>
  </si>
  <si>
    <t>EC008Q01NA: The teacher is one of my regular teachers in this years school courses. (science)</t>
  </si>
  <si>
    <t>EC008Q02NA: The teacher regularly teaches students my age in school but is not my teacher in any of my regular courses. (science)</t>
  </si>
  <si>
    <t>EC008Q03NA: The teacher mainly works for a business or organisation specialised in additional instruction. (science)</t>
  </si>
  <si>
    <t>EC008Q04NA: The teacher is not specialised teaching personnel (e.g. a student). (science)</t>
  </si>
  <si>
    <t>EC009Q03NA: Compare your &lt;school science&gt; lessons at school\your add sci inst. My teacher does a lot to help</t>
  </si>
  <si>
    <t>More likely in my regular school lessons</t>
  </si>
  <si>
    <t>No difference</t>
  </si>
  <si>
    <t>More likely in my additional instruction</t>
  </si>
  <si>
    <t>EC009Q07NA: Compare your &lt;school science&gt; lessons at school\your add sci inst. My teacher is pleased when I</t>
  </si>
  <si>
    <t>EC009Q10NA: Compare your &lt;school science&gt; lessons at school\your add sci inst. My teacher gives hints</t>
  </si>
  <si>
    <t>EC009Q12NA: Compare your &lt;school science&gt; lessons at school\your add sci inst. My teacher helps me\find ways</t>
  </si>
  <si>
    <t>EC009Q13NA: Compare your &lt;school science&gt; lessons at school\your add sci inst. Once we identify why</t>
  </si>
  <si>
    <t>EC009Q14NA: Compare your &lt;school science&gt; lessons at school\your add sci inst. My teacher adapts the content</t>
  </si>
  <si>
    <t>EC010Q04NA: Compare &lt;school science&gt; lessons in school\add sci instruct. It takes long time until I have gathered all the materia</t>
  </si>
  <si>
    <t>EC010Q06NA: Compare &lt;school science&gt; lessons in school\add sci instruct. I talk about things that don't have anything to do with</t>
  </si>
  <si>
    <t>EC010Q07NA: Compare &lt;school science&gt; lessons in school\add sci instruct. At the end of a lesson, my teacher summarises learning</t>
  </si>
  <si>
    <t>EC010Q08NA: Compare &lt;school science&gt; lessons in school\add sci instruct. My teacher points out the most important aspects\topic.</t>
  </si>
  <si>
    <t>EC010Q09NA: Compare &lt;school science&gt; lessons in school\add sci instruct. I am often bored.</t>
  </si>
  <si>
    <t>EC010Q10NA: Compare &lt;school science&gt; lessons in school\add sci instruct. It takes very long until I am ready to get started.</t>
  </si>
  <si>
    <t>EC010Q11NA: Compare &lt;school science&gt; lessons in school\add sci instruct. I should learn in a cert actvty.</t>
  </si>
  <si>
    <t>EC010Q12NA: Compare &lt;school science&gt; lessons in school\add sci instruct. My teacher points out the broader context of a learning</t>
  </si>
  <si>
    <t>EC011Q01NA: Compare &lt;school science&gt; lessons in school\add sci instruct. I get along well with my teachers.</t>
  </si>
  <si>
    <t>EC011Q02NA: Compare &lt;school science&gt; lessons in school\add sci instruct. My teachers are interested in my well-being.</t>
  </si>
  <si>
    <t>EC011Q03NA: Compare &lt;school science&gt; lessons in school\add sci instruct. My teachers really listen to what I have to say.</t>
  </si>
  <si>
    <t>EC011Q04NA: Compare &lt;school science&gt; lessons in school\add sci instruct. If I need extra help, I will receive it from teachers.</t>
  </si>
  <si>
    <t>EC011Q05NA: Compare &lt;school science&gt; lessons in school\add sci instruct. My teachers treat me fairly.</t>
  </si>
  <si>
    <t>EC012Q01NA: Why do you attend additional science instruction in this school year? I want to learn more.</t>
  </si>
  <si>
    <t>EC012Q02NA: Why do you attend additional science instruction in this school year? I want to prepare for exams.</t>
  </si>
  <si>
    <t>EC012Q03NA: Why do you attend additional science instruction in this school year? I was attracted by the tutoring advertisement.</t>
  </si>
  <si>
    <t>EC012Q04NA: Why do you attend additional science instruction in this school year? My parents wanted me to attend.</t>
  </si>
  <si>
    <t>EC012Q05NA: Why do you attend additional science instruction in this school year? Many of my friends are doing it.</t>
  </si>
  <si>
    <t>EC012Q06NA: Why do you attend additional science instruction in this school year? My teachers recommend it.</t>
  </si>
  <si>
    <t>EC012Q07NA: Why do you attend additional science instruction in this school year? I want to improve my grades.</t>
  </si>
  <si>
    <t>EC012Q08NA: Why do you attend additional science instruction in this school year? I need to improve my grades.</t>
  </si>
  <si>
    <t>EC012Q09NA: Why do you attend additional science instruction in this school year? It is gratifying to study.</t>
  </si>
  <si>
    <t>EC012Q10NA: Why do you attend additional science instruction in this school year? It looks good on a résumé.</t>
  </si>
  <si>
    <t>EC012Q11NA: Why do you attend additional science instruction in this school year? It is necessary for a job.</t>
  </si>
  <si>
    <t>EC012Q12NA: Why do you attend additional science instruction in this school year? Other reason.</t>
  </si>
  <si>
    <t>EC013Q01NA: Why don't you attend additional science in this school year? I don't need any additional science instruction.</t>
  </si>
  <si>
    <t>EC013Q02NA: Why don't you attend additional science in this school year? None of the available offerings suit my needs.</t>
  </si>
  <si>
    <t>EC013Q03NA: Why don't you attend additional science in this school year? Not many of my friends are doing it.</t>
  </si>
  <si>
    <t>EC013Q04NA: Why don't you attend additional science in this school year? I don't have time.</t>
  </si>
  <si>
    <t>EC013Q05NA: Why don't you attend additional science in this school year? I don't have the money.</t>
  </si>
  <si>
    <t>EC013Q06NA: Why don't you attend additional science in this school year? My school teachers are knowledgeable enough.</t>
  </si>
  <si>
    <t>EC013Q07NA: Why don't you attend additional science in this school year? My parents don't want me to do it.</t>
  </si>
  <si>
    <t>EC013Q08NA: Why don't you attend additional science in this school year? It doesnt seem worth the money.</t>
  </si>
  <si>
    <t>EC013Q09NA: Why don't you attend additional science in this school year? My teachers say it is not useful.</t>
  </si>
  <si>
    <t>EC013Q10NA: Why don't you attend additional science in this school year? I have never considered add. science instruction.</t>
  </si>
  <si>
    <t>EC013Q11NA: Why don't you attend additional science in this school year? Add. science instruction not avail. where I live.</t>
  </si>
  <si>
    <t>EC013Q12NA: Why don't you attend additional science in this school year? My family helps me instead.</t>
  </si>
  <si>
    <t>EC013Q13NA: Why don't you attend additional science in this school year? My peers and friends help me instead.</t>
  </si>
  <si>
    <t>EC014Q01NA: What does additional math cover? Content covered in regular school courses</t>
  </si>
  <si>
    <t>EC014Q02NA: What does additonal math cover? New or additional content notcovered in regular school courses</t>
  </si>
  <si>
    <t>EC015Q01NA: Which math instruction do you participate? One-on-one tutoring with a person</t>
  </si>
  <si>
    <t>EC015Q02NA: Which math instruction do you participate? Internet tutoring with a person (including e.g. &lt;Skype&gt;)</t>
  </si>
  <si>
    <t>EC015Q03NA: Which math instruction do you participate? Internet or computer tutoring with a programme or application</t>
  </si>
  <si>
    <t>EC015Q04NA: Which math instruction do you participate? Live instruction by a person</t>
  </si>
  <si>
    <t>EC015Q05NA: Which math instruction do you participate? Video-recorded instruction by a person</t>
  </si>
  <si>
    <t>EC015Q06NA: Which math instruction do you participate? Small group study or practice (2 to 7 students)</t>
  </si>
  <si>
    <t>EC015Q07NA: Which math instruction do you participate? Large group study or practice (8 or more students)</t>
  </si>
  <si>
    <t>EC015Q08NA: Which math instruction do you participate? Other additional mathematics instruction</t>
  </si>
  <si>
    <t>EC017Q01NA: Where do you attend this additional mathematics instruction? In my regular school building</t>
  </si>
  <si>
    <t>EC017Q02NA: Where do you attend this additional mathematics instruction? At some other place, i.e., not in my regular school</t>
  </si>
  <si>
    <t>EC018Q01NA: The teacher is one of my regular teachers in this years school courses. (mathematics)</t>
  </si>
  <si>
    <t>EC018Q02NA: The teacher regularly teaches students my age in school but is not my teacher in any of my regular school courses. (m</t>
  </si>
  <si>
    <t>EC018Q03NA: The teacher mainly works for a business or organisation specialised in additional instruction. (mathematics)</t>
  </si>
  <si>
    <t>EC018Q04NA: The teacher is not specialised teaching personnel (e.g. a student). (mathematics)</t>
  </si>
  <si>
    <t>EC019Q03NA: My teacher does a lot to help me.</t>
  </si>
  <si>
    <t>EC019Q07NA: My teacher is pleased when I come up with new solutions to a problem.</t>
  </si>
  <si>
    <t>EC019Q10NA: My teacher gives hints or offers strategies that help me to solve a task.</t>
  </si>
  <si>
    <t>EC019Q12NA: My teacher helps me to find ways how to solve a problem.</t>
  </si>
  <si>
    <t>EC019Q13NA: Once we identify why I have a certain problem, my teacher provides me with a working strategy.</t>
  </si>
  <si>
    <t>EC019Q14NA: My teacher adapts the content and method to my needs.</t>
  </si>
  <si>
    <t>EC020Q04NA: Where do math situations occur? It takes a long time until I have gathered all the material to get started.</t>
  </si>
  <si>
    <t>EC020Q06NA: Where do math situations occur? I talk about things that don't have anything to do with our tasks\topic.</t>
  </si>
  <si>
    <t>EC020Q07NA: Where do math situations occur? My teacher summarises the learning content I have covered.</t>
  </si>
  <si>
    <t>EC020Q08NA: Where do math situations occur? My teacher points out the most important aspects of a topic.</t>
  </si>
  <si>
    <t>EC020Q09NA: Where do math situations occur? I am often bored.</t>
  </si>
  <si>
    <t>EC020Q10NA: Where do math situations occur? It takes very long until I am ready to get started.</t>
  </si>
  <si>
    <t>EC020Q11NA: Where do math situations occur? My teacher tells me what I should learn in a certain activity.</t>
  </si>
  <si>
    <t>EC020Q12NA: Where do math situations occur? My teacher points out the broader context of a learning unit.</t>
  </si>
  <si>
    <t>EC021Q01NA: I get along well with my teachers.</t>
  </si>
  <si>
    <t>EC021Q02NA: My teachers are interested in my well-being.</t>
  </si>
  <si>
    <t>EC021Q03NA: My teachers really listen to what I have to say.</t>
  </si>
  <si>
    <t>EC021Q04NA: If I need extra help, I will receive it from my teachers.</t>
  </si>
  <si>
    <t>EC021Q05NA: My teachers treat me fairly.</t>
  </si>
  <si>
    <t>EC022Q01NA: Why do you attend additional mathematics in this school year: I want to learn more.</t>
  </si>
  <si>
    <t>EC022Q02NA: Why do you attend additional mathematics in this school year: I want to prepare for exams.</t>
  </si>
  <si>
    <t>EC022Q03NA: Why do you attend additional mathematics in this school year: I was attracted by the tutoring advertis.</t>
  </si>
  <si>
    <t>EC022Q04NA: Why do you attend additional mathematics in this school year: My parents wanted me to attend.</t>
  </si>
  <si>
    <t>EC022Q05NA: Why do you attend additional mathematics in this school year: Many of my friends are doing it.</t>
  </si>
  <si>
    <t>EC022Q06NA: Why do you attend additional mathematics in this school year: My teachers recommend it.</t>
  </si>
  <si>
    <t>EC022Q07NA: Why do you attend additional mathematics in this school year: I want to improve my grades.</t>
  </si>
  <si>
    <t>EC022Q08NA: Why do you attend additional mathematics in this school year: I need to improve my grades.</t>
  </si>
  <si>
    <t>EC022Q09NA: Why do you attend additional mathematics in this school year: It is gratifying to study.</t>
  </si>
  <si>
    <t>EC022Q10NA: Why do you attend additional mathematics in this school year: It looks good on a résumé.</t>
  </si>
  <si>
    <t>EC022Q11NA: Why do you attend additional mathematics in this school year: It is necessary for a job.</t>
  </si>
  <si>
    <t>EC022Q12NA: Why do you attend additional mathematics in this school year: Other reason.</t>
  </si>
  <si>
    <t>EC023Q01NA: Why don't you attend additional mathematics in this school year: I don't need any add math instruction.</t>
  </si>
  <si>
    <t>EC023Q02NA: Why don't you attend additional mathematics in this school year: None of the offerings suit my needs.</t>
  </si>
  <si>
    <t>EC023Q03NA: Why don't you attend additional mathematics in this school year: Not many of my friends are doing it.</t>
  </si>
  <si>
    <t>EC023Q04NA: Why don't you attend additional mathematics in this school year: I don't have time.</t>
  </si>
  <si>
    <t>EC023Q05NA: Why don't you attend additional mathematics in this school year: I don't have the money.</t>
  </si>
  <si>
    <t>EC023Q06NA: Why don't you attend additional mathematics in this school year: My teachers are knowledgeable enough.</t>
  </si>
  <si>
    <t>EC023Q07NA: Why don't you attend additional mathematics in this school year: My parents don't want me to do it.</t>
  </si>
  <si>
    <t>EC023Q08NA: Why don't you attend additional mathematics in this school year: It doesnt seem worth the money.</t>
  </si>
  <si>
    <t>EC023Q09NA: Why don't you attend additional mathematics in this school year: My teachers say it is not useful.</t>
  </si>
  <si>
    <t>EC023Q10NA: Why don't you attend additional mathematics in this school year: I never considered add. math instruction.</t>
  </si>
  <si>
    <t>EC023Q11NA: Why don't you attend additional mathematics in this school year: Add. math instruc. not avail. where I live.</t>
  </si>
  <si>
    <t>EC023Q12NA: Why don't you attend additional mathematics in this school year: My family helps me instead.</t>
  </si>
  <si>
    <t>EC023Q13NA: Why don't you attend additional mathematics in this school year: My peers and friends help me instead.</t>
  </si>
  <si>
    <t>EC024Q01NA: Which type of add. &lt;test language&gt; instruct. do you participate in during this school year? One-on-one tutoring</t>
  </si>
  <si>
    <t>EC024Q02NA: Which type of add. &lt;test language&gt; instruct. do you participate in during this school year? Internet tutor.( &lt;Skype&gt;)</t>
  </si>
  <si>
    <t>EC024Q03NA: Which type of add.&lt;test language&gt; instruct. do you participate in during this school year? Internet\comp tutoring, ap</t>
  </si>
  <si>
    <t>EC024Q04NA: Which type of add.&lt;test language&gt; instruct. do you participate in during this school year? Live instruction</t>
  </si>
  <si>
    <t>EC024Q05NA: Which type of add.&lt;test language&gt; instruct. do you participate in during this school year? Video-recorded instruction</t>
  </si>
  <si>
    <t>EC024Q06NA: Which type of add. &lt;test language&gt; instruct. do you participate in during this school year? Small gp study\practice</t>
  </si>
  <si>
    <t>EC024Q07NA: Which type of add. &lt;test language&gt; instruct. do you participate in during this school year? Large group study\practic</t>
  </si>
  <si>
    <t>EC024Q08NA: Which type of add. &lt;test language&gt; instruct. do you participate in during this school year? Other add. &lt;test language</t>
  </si>
  <si>
    <t>EC026Q01NA: Where do you attend this additional &lt;test language&gt; instruction? In my regular school building</t>
  </si>
  <si>
    <t>EC026Q02NA: Where do you attend this additional &lt;test language&gt; instruction? At some other place, i.e., not regular school build</t>
  </si>
  <si>
    <t>EC027Q01NA: The Teacher is one of my regular teachers in this years school courses. (test language)</t>
  </si>
  <si>
    <t>EC027Q02NA: The teacher regularly teaches students my age in school but is not my teacher in any of my regular school courses. (t</t>
  </si>
  <si>
    <t>EC027Q03NA: The teacher mainly works for a business or organisation specialised in additional instruction. (test language)</t>
  </si>
  <si>
    <t>EC027Q04NA: The teacher is not specialised teaching personnel (e.g. a student). (test language)</t>
  </si>
  <si>
    <t>EC028Q01NA: Did you attend additional instruction earlier in your education? In &lt;ISCED 0&gt;</t>
  </si>
  <si>
    <t>EC028Q02NA: Did you attend additional instruction earlier in your education? In &lt;ISCED 1&gt;</t>
  </si>
  <si>
    <t>EC028Q03NA: Did you attend additional instruction earlier in your education? In &lt;ISCED 2&gt;</t>
  </si>
  <si>
    <t>EC029Q01NA: How many years altogether have you attended additional instruction? Years</t>
  </si>
  <si>
    <t>0</t>
  </si>
  <si>
    <t>1</t>
  </si>
  <si>
    <t>2</t>
  </si>
  <si>
    <t>3</t>
  </si>
  <si>
    <t>4</t>
  </si>
  <si>
    <t>5</t>
  </si>
  <si>
    <t>6</t>
  </si>
  <si>
    <t>7</t>
  </si>
  <si>
    <t>8</t>
  </si>
  <si>
    <t>9</t>
  </si>
  <si>
    <t>10</t>
  </si>
  <si>
    <t>11</t>
  </si>
  <si>
    <t>12</t>
  </si>
  <si>
    <t>13</t>
  </si>
  <si>
    <t>14</t>
  </si>
  <si>
    <t>15</t>
  </si>
  <si>
    <t>16</t>
  </si>
  <si>
    <t>EC030Q01NA: In your family, who helps you regularly with your homework or private study? Mother or other female guardian</t>
  </si>
  <si>
    <t>EC030Q02NA: In your family, who helps you regularly with your homework or private study? Father or other male guardian</t>
  </si>
  <si>
    <t>EC030Q03NA: In your family, who helps you regularly with your homework or private study? Sister(s)\brother(s)</t>
  </si>
  <si>
    <t>EC030Q04NA: In your family, who helps you regularly with your homework or private study? Grandparents</t>
  </si>
  <si>
    <t>EC030Q05NA: In your family, who helps you regularly with your homework or private study? Other relatives</t>
  </si>
  <si>
    <t>EC030Q06NA: In your family, who helps you regularly with your homework or private study? Nobody</t>
  </si>
  <si>
    <t>EC030Q07NA: In your family, who helps you regularly with your homework or private study? Other person</t>
  </si>
  <si>
    <t>EC031Q01TA: Did you change schools when you were attending &lt;ISCED 1&gt;?</t>
  </si>
  <si>
    <t>No, I attended all of &lt;ISCED 1&gt; at the same school.</t>
  </si>
  <si>
    <t>Yes, I changed schools once.</t>
  </si>
  <si>
    <t>Yes, I changed schools twice or more.</t>
  </si>
  <si>
    <t>EC032Q01TA: Did you change schools when you were attending &lt;ISCED 2&gt;?</t>
  </si>
  <si>
    <t>No, I attended all of &lt;ISCED 2&gt; at the same school.</t>
  </si>
  <si>
    <t>EC033Q01NA: Have you ever changed your &lt;study programme&gt;?</t>
  </si>
  <si>
    <t>Yes, I changed the &lt;study programme&gt; once.</t>
  </si>
  <si>
    <t>Yes, I changed the &lt;study programme&gt; twice or more.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</si>
</sst>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sharedStrings.xml" Type="http://schemas.openxmlformats.org/officeDocument/2006/relationships/sharedStrings"/><Relationship Id="rId157" Target="styles.xml" Type="http://schemas.openxmlformats.org/officeDocument/2006/relationships/styles"/><Relationship Id="rId15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EC003Q01NA'!A6" TargetMode="External" Type="http://schemas.openxmlformats.org/officeDocument/2006/relationships/hyperlink"/><Relationship Id="rId2" Target="#'EC003Q02NA'!A6" TargetMode="External" Type="http://schemas.openxmlformats.org/officeDocument/2006/relationships/hyperlink"/><Relationship Id="rId3" Target="#'EC003Q03NA'!A6" TargetMode="External" Type="http://schemas.openxmlformats.org/officeDocument/2006/relationships/hyperlink"/><Relationship Id="rId4" Target="#'EC003Q04NA'!A6" TargetMode="External" Type="http://schemas.openxmlformats.org/officeDocument/2006/relationships/hyperlink"/><Relationship Id="rId5" Target="#'EC003Q05NA'!A6" TargetMode="External" Type="http://schemas.openxmlformats.org/officeDocument/2006/relationships/hyperlink"/><Relationship Id="rId6" Target="#'EC003Q06NA'!A6" TargetMode="External" Type="http://schemas.openxmlformats.org/officeDocument/2006/relationships/hyperlink"/><Relationship Id="rId7" Target="#'EC004Q01NA'!A6" TargetMode="External" Type="http://schemas.openxmlformats.org/officeDocument/2006/relationships/hyperlink"/><Relationship Id="rId8" Target="#'EC004Q02NA'!A6" TargetMode="External" Type="http://schemas.openxmlformats.org/officeDocument/2006/relationships/hyperlink"/><Relationship Id="rId9" Target="#'EC005Q01NA'!A6" TargetMode="External" Type="http://schemas.openxmlformats.org/officeDocument/2006/relationships/hyperlink"/><Relationship Id="rId10" Target="#'EC005Q02NA'!A6" TargetMode="External" Type="http://schemas.openxmlformats.org/officeDocument/2006/relationships/hyperlink"/><Relationship Id="rId11" Target="#'EC005Q03NA'!A6" TargetMode="External" Type="http://schemas.openxmlformats.org/officeDocument/2006/relationships/hyperlink"/><Relationship Id="rId12" Target="#'EC005Q04NA'!A6" TargetMode="External" Type="http://schemas.openxmlformats.org/officeDocument/2006/relationships/hyperlink"/><Relationship Id="rId13" Target="#'EC005Q05NA'!A6" TargetMode="External" Type="http://schemas.openxmlformats.org/officeDocument/2006/relationships/hyperlink"/><Relationship Id="rId14" Target="#'EC005Q06NA'!A6" TargetMode="External" Type="http://schemas.openxmlformats.org/officeDocument/2006/relationships/hyperlink"/><Relationship Id="rId15" Target="#'EC005Q07NA'!A6" TargetMode="External" Type="http://schemas.openxmlformats.org/officeDocument/2006/relationships/hyperlink"/><Relationship Id="rId16" Target="#'EC005Q08NA'!A6" TargetMode="External" Type="http://schemas.openxmlformats.org/officeDocument/2006/relationships/hyperlink"/><Relationship Id="rId17" Target="#'EC007Q01NA'!A6" TargetMode="External" Type="http://schemas.openxmlformats.org/officeDocument/2006/relationships/hyperlink"/><Relationship Id="rId18" Target="#'EC007Q02NA'!A6" TargetMode="External" Type="http://schemas.openxmlformats.org/officeDocument/2006/relationships/hyperlink"/><Relationship Id="rId19" Target="#'EC008Q01NA'!A6" TargetMode="External" Type="http://schemas.openxmlformats.org/officeDocument/2006/relationships/hyperlink"/><Relationship Id="rId20" Target="#'EC008Q02NA'!A6" TargetMode="External" Type="http://schemas.openxmlformats.org/officeDocument/2006/relationships/hyperlink"/><Relationship Id="rId21" Target="#'EC008Q03NA'!A6" TargetMode="External" Type="http://schemas.openxmlformats.org/officeDocument/2006/relationships/hyperlink"/><Relationship Id="rId22" Target="#'EC008Q04NA'!A6" TargetMode="External" Type="http://schemas.openxmlformats.org/officeDocument/2006/relationships/hyperlink"/><Relationship Id="rId23" Target="#'EC009Q03NA'!A6" TargetMode="External" Type="http://schemas.openxmlformats.org/officeDocument/2006/relationships/hyperlink"/><Relationship Id="rId24" Target="#'EC009Q07NA'!A6" TargetMode="External" Type="http://schemas.openxmlformats.org/officeDocument/2006/relationships/hyperlink"/><Relationship Id="rId25" Target="#'EC009Q10NA'!A6" TargetMode="External" Type="http://schemas.openxmlformats.org/officeDocument/2006/relationships/hyperlink"/><Relationship Id="rId26" Target="#'EC009Q12NA'!A6" TargetMode="External" Type="http://schemas.openxmlformats.org/officeDocument/2006/relationships/hyperlink"/><Relationship Id="rId27" Target="#'EC009Q13NA'!A6" TargetMode="External" Type="http://schemas.openxmlformats.org/officeDocument/2006/relationships/hyperlink"/><Relationship Id="rId28" Target="#'EC009Q14NA'!A6" TargetMode="External" Type="http://schemas.openxmlformats.org/officeDocument/2006/relationships/hyperlink"/><Relationship Id="rId29" Target="#'EC010Q04NA'!A6" TargetMode="External" Type="http://schemas.openxmlformats.org/officeDocument/2006/relationships/hyperlink"/><Relationship Id="rId30" Target="#'EC010Q06NA'!A6" TargetMode="External" Type="http://schemas.openxmlformats.org/officeDocument/2006/relationships/hyperlink"/><Relationship Id="rId31" Target="#'EC010Q07NA'!A6" TargetMode="External" Type="http://schemas.openxmlformats.org/officeDocument/2006/relationships/hyperlink"/><Relationship Id="rId32" Target="#'EC010Q08NA'!A6" TargetMode="External" Type="http://schemas.openxmlformats.org/officeDocument/2006/relationships/hyperlink"/><Relationship Id="rId33" Target="#'EC010Q09NA'!A6" TargetMode="External" Type="http://schemas.openxmlformats.org/officeDocument/2006/relationships/hyperlink"/><Relationship Id="rId34" Target="#'EC010Q10NA'!A6" TargetMode="External" Type="http://schemas.openxmlformats.org/officeDocument/2006/relationships/hyperlink"/><Relationship Id="rId35" Target="#'EC010Q11NA'!A6" TargetMode="External" Type="http://schemas.openxmlformats.org/officeDocument/2006/relationships/hyperlink"/><Relationship Id="rId36" Target="#'EC010Q12NA'!A6" TargetMode="External" Type="http://schemas.openxmlformats.org/officeDocument/2006/relationships/hyperlink"/><Relationship Id="rId37" Target="#'EC011Q01NA'!A6" TargetMode="External" Type="http://schemas.openxmlformats.org/officeDocument/2006/relationships/hyperlink"/><Relationship Id="rId38" Target="#'EC011Q02NA'!A6" TargetMode="External" Type="http://schemas.openxmlformats.org/officeDocument/2006/relationships/hyperlink"/><Relationship Id="rId39" Target="#'EC011Q03NA'!A6" TargetMode="External" Type="http://schemas.openxmlformats.org/officeDocument/2006/relationships/hyperlink"/><Relationship Id="rId40" Target="#'EC011Q04NA'!A6" TargetMode="External" Type="http://schemas.openxmlformats.org/officeDocument/2006/relationships/hyperlink"/><Relationship Id="rId41" Target="#'EC011Q05NA'!A6" TargetMode="External" Type="http://schemas.openxmlformats.org/officeDocument/2006/relationships/hyperlink"/><Relationship Id="rId42" Target="#'EC012Q01NA'!A6" TargetMode="External" Type="http://schemas.openxmlformats.org/officeDocument/2006/relationships/hyperlink"/><Relationship Id="rId43" Target="#'EC012Q02NA'!A6" TargetMode="External" Type="http://schemas.openxmlformats.org/officeDocument/2006/relationships/hyperlink"/><Relationship Id="rId44" Target="#'EC012Q03NA'!A6" TargetMode="External" Type="http://schemas.openxmlformats.org/officeDocument/2006/relationships/hyperlink"/><Relationship Id="rId45" Target="#'EC012Q04NA'!A6" TargetMode="External" Type="http://schemas.openxmlformats.org/officeDocument/2006/relationships/hyperlink"/><Relationship Id="rId46" Target="#'EC012Q05NA'!A6" TargetMode="External" Type="http://schemas.openxmlformats.org/officeDocument/2006/relationships/hyperlink"/><Relationship Id="rId47" Target="#'EC012Q06NA'!A6" TargetMode="External" Type="http://schemas.openxmlformats.org/officeDocument/2006/relationships/hyperlink"/><Relationship Id="rId48" Target="#'EC012Q07NA'!A6" TargetMode="External" Type="http://schemas.openxmlformats.org/officeDocument/2006/relationships/hyperlink"/><Relationship Id="rId49" Target="#'EC012Q08NA'!A6" TargetMode="External" Type="http://schemas.openxmlformats.org/officeDocument/2006/relationships/hyperlink"/><Relationship Id="rId50" Target="#'EC012Q09NA'!A6" TargetMode="External" Type="http://schemas.openxmlformats.org/officeDocument/2006/relationships/hyperlink"/><Relationship Id="rId51" Target="#'EC012Q10NA'!A6" TargetMode="External" Type="http://schemas.openxmlformats.org/officeDocument/2006/relationships/hyperlink"/><Relationship Id="rId52" Target="#'EC012Q11NA'!A6" TargetMode="External" Type="http://schemas.openxmlformats.org/officeDocument/2006/relationships/hyperlink"/><Relationship Id="rId53" Target="#'EC012Q12NA'!A6" TargetMode="External" Type="http://schemas.openxmlformats.org/officeDocument/2006/relationships/hyperlink"/><Relationship Id="rId54" Target="#'EC013Q01NA'!A6" TargetMode="External" Type="http://schemas.openxmlformats.org/officeDocument/2006/relationships/hyperlink"/><Relationship Id="rId55" Target="#'EC013Q02NA'!A6" TargetMode="External" Type="http://schemas.openxmlformats.org/officeDocument/2006/relationships/hyperlink"/><Relationship Id="rId56" Target="#'EC013Q03NA'!A6" TargetMode="External" Type="http://schemas.openxmlformats.org/officeDocument/2006/relationships/hyperlink"/><Relationship Id="rId57" Target="#'EC013Q04NA'!A6" TargetMode="External" Type="http://schemas.openxmlformats.org/officeDocument/2006/relationships/hyperlink"/><Relationship Id="rId58" Target="#'EC013Q05NA'!A6" TargetMode="External" Type="http://schemas.openxmlformats.org/officeDocument/2006/relationships/hyperlink"/><Relationship Id="rId59" Target="#'EC013Q06NA'!A6" TargetMode="External" Type="http://schemas.openxmlformats.org/officeDocument/2006/relationships/hyperlink"/><Relationship Id="rId60" Target="#'EC013Q07NA'!A6" TargetMode="External" Type="http://schemas.openxmlformats.org/officeDocument/2006/relationships/hyperlink"/><Relationship Id="rId61" Target="#'EC013Q08NA'!A6" TargetMode="External" Type="http://schemas.openxmlformats.org/officeDocument/2006/relationships/hyperlink"/><Relationship Id="rId62" Target="#'EC013Q09NA'!A6" TargetMode="External" Type="http://schemas.openxmlformats.org/officeDocument/2006/relationships/hyperlink"/><Relationship Id="rId63" Target="#'EC013Q10NA'!A6" TargetMode="External" Type="http://schemas.openxmlformats.org/officeDocument/2006/relationships/hyperlink"/><Relationship Id="rId64" Target="#'EC013Q11NA'!A6" TargetMode="External" Type="http://schemas.openxmlformats.org/officeDocument/2006/relationships/hyperlink"/><Relationship Id="rId65" Target="#'EC013Q12NA'!A6" TargetMode="External" Type="http://schemas.openxmlformats.org/officeDocument/2006/relationships/hyperlink"/><Relationship Id="rId66" Target="#'EC013Q13NA'!A6" TargetMode="External" Type="http://schemas.openxmlformats.org/officeDocument/2006/relationships/hyperlink"/><Relationship Id="rId67" Target="#'EC014Q01NA'!A6" TargetMode="External" Type="http://schemas.openxmlformats.org/officeDocument/2006/relationships/hyperlink"/><Relationship Id="rId68" Target="#'EC014Q02NA'!A6" TargetMode="External" Type="http://schemas.openxmlformats.org/officeDocument/2006/relationships/hyperlink"/><Relationship Id="rId69" Target="#'EC015Q01NA'!A6" TargetMode="External" Type="http://schemas.openxmlformats.org/officeDocument/2006/relationships/hyperlink"/><Relationship Id="rId70" Target="#'EC015Q02NA'!A6" TargetMode="External" Type="http://schemas.openxmlformats.org/officeDocument/2006/relationships/hyperlink"/><Relationship Id="rId71" Target="#'EC015Q03NA'!A6" TargetMode="External" Type="http://schemas.openxmlformats.org/officeDocument/2006/relationships/hyperlink"/><Relationship Id="rId72" Target="#'EC015Q04NA'!A6" TargetMode="External" Type="http://schemas.openxmlformats.org/officeDocument/2006/relationships/hyperlink"/><Relationship Id="rId73" Target="#'EC015Q05NA'!A6" TargetMode="External" Type="http://schemas.openxmlformats.org/officeDocument/2006/relationships/hyperlink"/><Relationship Id="rId74" Target="#'EC015Q06NA'!A6" TargetMode="External" Type="http://schemas.openxmlformats.org/officeDocument/2006/relationships/hyperlink"/><Relationship Id="rId75" Target="#'EC015Q07NA'!A6" TargetMode="External" Type="http://schemas.openxmlformats.org/officeDocument/2006/relationships/hyperlink"/><Relationship Id="rId76" Target="#'EC015Q08NA'!A6" TargetMode="External" Type="http://schemas.openxmlformats.org/officeDocument/2006/relationships/hyperlink"/><Relationship Id="rId77" Target="#'EC017Q01NA'!A6" TargetMode="External" Type="http://schemas.openxmlformats.org/officeDocument/2006/relationships/hyperlink"/><Relationship Id="rId78" Target="#'EC017Q02NA'!A6" TargetMode="External" Type="http://schemas.openxmlformats.org/officeDocument/2006/relationships/hyperlink"/><Relationship Id="rId79" Target="#'EC018Q01NA'!A6" TargetMode="External" Type="http://schemas.openxmlformats.org/officeDocument/2006/relationships/hyperlink"/><Relationship Id="rId80" Target="#'EC018Q02NA'!A6" TargetMode="External" Type="http://schemas.openxmlformats.org/officeDocument/2006/relationships/hyperlink"/><Relationship Id="rId81" Target="#'EC018Q03NA'!A6" TargetMode="External" Type="http://schemas.openxmlformats.org/officeDocument/2006/relationships/hyperlink"/><Relationship Id="rId82" Target="#'EC018Q04NA'!A6" TargetMode="External" Type="http://schemas.openxmlformats.org/officeDocument/2006/relationships/hyperlink"/><Relationship Id="rId83" Target="#'EC019Q03NA'!A6" TargetMode="External" Type="http://schemas.openxmlformats.org/officeDocument/2006/relationships/hyperlink"/><Relationship Id="rId84" Target="#'EC019Q07NA'!A6" TargetMode="External" Type="http://schemas.openxmlformats.org/officeDocument/2006/relationships/hyperlink"/><Relationship Id="rId85" Target="#'EC019Q10NA'!A6" TargetMode="External" Type="http://schemas.openxmlformats.org/officeDocument/2006/relationships/hyperlink"/><Relationship Id="rId86" Target="#'EC019Q12NA'!A6" TargetMode="External" Type="http://schemas.openxmlformats.org/officeDocument/2006/relationships/hyperlink"/><Relationship Id="rId87" Target="#'EC019Q13NA'!A6" TargetMode="External" Type="http://schemas.openxmlformats.org/officeDocument/2006/relationships/hyperlink"/><Relationship Id="rId88" Target="#'EC019Q14NA'!A6" TargetMode="External" Type="http://schemas.openxmlformats.org/officeDocument/2006/relationships/hyperlink"/><Relationship Id="rId89" Target="#'EC020Q04NA'!A6" TargetMode="External" Type="http://schemas.openxmlformats.org/officeDocument/2006/relationships/hyperlink"/><Relationship Id="rId90" Target="#'EC020Q06NA'!A6" TargetMode="External" Type="http://schemas.openxmlformats.org/officeDocument/2006/relationships/hyperlink"/><Relationship Id="rId91" Target="#'EC020Q07NA'!A6" TargetMode="External" Type="http://schemas.openxmlformats.org/officeDocument/2006/relationships/hyperlink"/><Relationship Id="rId92" Target="#'EC020Q08NA'!A6" TargetMode="External" Type="http://schemas.openxmlformats.org/officeDocument/2006/relationships/hyperlink"/><Relationship Id="rId93" Target="#'EC020Q09NA'!A6" TargetMode="External" Type="http://schemas.openxmlformats.org/officeDocument/2006/relationships/hyperlink"/><Relationship Id="rId94" Target="#'EC020Q10NA'!A6" TargetMode="External" Type="http://schemas.openxmlformats.org/officeDocument/2006/relationships/hyperlink"/><Relationship Id="rId95" Target="#'EC020Q11NA'!A6" TargetMode="External" Type="http://schemas.openxmlformats.org/officeDocument/2006/relationships/hyperlink"/><Relationship Id="rId96" Target="#'EC020Q12NA'!A6" TargetMode="External" Type="http://schemas.openxmlformats.org/officeDocument/2006/relationships/hyperlink"/><Relationship Id="rId97" Target="#'EC021Q01NA'!A6" TargetMode="External" Type="http://schemas.openxmlformats.org/officeDocument/2006/relationships/hyperlink"/><Relationship Id="rId98" Target="#'EC021Q02NA'!A6" TargetMode="External" Type="http://schemas.openxmlformats.org/officeDocument/2006/relationships/hyperlink"/><Relationship Id="rId99" Target="#'EC021Q03NA'!A6" TargetMode="External" Type="http://schemas.openxmlformats.org/officeDocument/2006/relationships/hyperlink"/><Relationship Id="rId100" Target="#'EC021Q04NA'!A6" TargetMode="External" Type="http://schemas.openxmlformats.org/officeDocument/2006/relationships/hyperlink"/><Relationship Id="rId101" Target="#'EC021Q05NA'!A6" TargetMode="External" Type="http://schemas.openxmlformats.org/officeDocument/2006/relationships/hyperlink"/><Relationship Id="rId102" Target="#'EC022Q01NA'!A6" TargetMode="External" Type="http://schemas.openxmlformats.org/officeDocument/2006/relationships/hyperlink"/><Relationship Id="rId103" Target="#'EC022Q02NA'!A6" TargetMode="External" Type="http://schemas.openxmlformats.org/officeDocument/2006/relationships/hyperlink"/><Relationship Id="rId104" Target="#'EC022Q03NA'!A6" TargetMode="External" Type="http://schemas.openxmlformats.org/officeDocument/2006/relationships/hyperlink"/><Relationship Id="rId105" Target="#'EC022Q04NA'!A6" TargetMode="External" Type="http://schemas.openxmlformats.org/officeDocument/2006/relationships/hyperlink"/><Relationship Id="rId106" Target="#'EC022Q05NA'!A6" TargetMode="External" Type="http://schemas.openxmlformats.org/officeDocument/2006/relationships/hyperlink"/><Relationship Id="rId107" Target="#'EC022Q06NA'!A6" TargetMode="External" Type="http://schemas.openxmlformats.org/officeDocument/2006/relationships/hyperlink"/><Relationship Id="rId108" Target="#'EC022Q07NA'!A6" TargetMode="External" Type="http://schemas.openxmlformats.org/officeDocument/2006/relationships/hyperlink"/><Relationship Id="rId109" Target="#'EC022Q08NA'!A6" TargetMode="External" Type="http://schemas.openxmlformats.org/officeDocument/2006/relationships/hyperlink"/><Relationship Id="rId110" Target="#'EC022Q09NA'!A6" TargetMode="External" Type="http://schemas.openxmlformats.org/officeDocument/2006/relationships/hyperlink"/><Relationship Id="rId111" Target="#'EC022Q10NA'!A6" TargetMode="External" Type="http://schemas.openxmlformats.org/officeDocument/2006/relationships/hyperlink"/><Relationship Id="rId112" Target="#'EC022Q11NA'!A6" TargetMode="External" Type="http://schemas.openxmlformats.org/officeDocument/2006/relationships/hyperlink"/><Relationship Id="rId113" Target="#'EC022Q12NA'!A6" TargetMode="External" Type="http://schemas.openxmlformats.org/officeDocument/2006/relationships/hyperlink"/><Relationship Id="rId114" Target="#'EC023Q01NA'!A6" TargetMode="External" Type="http://schemas.openxmlformats.org/officeDocument/2006/relationships/hyperlink"/><Relationship Id="rId115" Target="#'EC023Q02NA'!A6" TargetMode="External" Type="http://schemas.openxmlformats.org/officeDocument/2006/relationships/hyperlink"/><Relationship Id="rId116" Target="#'EC023Q03NA'!A6" TargetMode="External" Type="http://schemas.openxmlformats.org/officeDocument/2006/relationships/hyperlink"/><Relationship Id="rId117" Target="#'EC023Q04NA'!A6" TargetMode="External" Type="http://schemas.openxmlformats.org/officeDocument/2006/relationships/hyperlink"/><Relationship Id="rId118" Target="#'EC023Q05NA'!A6" TargetMode="External" Type="http://schemas.openxmlformats.org/officeDocument/2006/relationships/hyperlink"/><Relationship Id="rId119" Target="#'EC023Q06NA'!A6" TargetMode="External" Type="http://schemas.openxmlformats.org/officeDocument/2006/relationships/hyperlink"/><Relationship Id="rId120" Target="#'EC023Q07NA'!A6" TargetMode="External" Type="http://schemas.openxmlformats.org/officeDocument/2006/relationships/hyperlink"/><Relationship Id="rId121" Target="#'EC023Q08NA'!A6" TargetMode="External" Type="http://schemas.openxmlformats.org/officeDocument/2006/relationships/hyperlink"/><Relationship Id="rId122" Target="#'EC023Q09NA'!A6" TargetMode="External" Type="http://schemas.openxmlformats.org/officeDocument/2006/relationships/hyperlink"/><Relationship Id="rId123" Target="#'EC023Q10NA'!A6" TargetMode="External" Type="http://schemas.openxmlformats.org/officeDocument/2006/relationships/hyperlink"/><Relationship Id="rId124" Target="#'EC023Q11NA'!A6" TargetMode="External" Type="http://schemas.openxmlformats.org/officeDocument/2006/relationships/hyperlink"/><Relationship Id="rId125" Target="#'EC023Q12NA'!A6" TargetMode="External" Type="http://schemas.openxmlformats.org/officeDocument/2006/relationships/hyperlink"/><Relationship Id="rId126" Target="#'EC023Q13NA'!A6" TargetMode="External" Type="http://schemas.openxmlformats.org/officeDocument/2006/relationships/hyperlink"/><Relationship Id="rId127" Target="#'EC024Q01NA'!A6" TargetMode="External" Type="http://schemas.openxmlformats.org/officeDocument/2006/relationships/hyperlink"/><Relationship Id="rId128" Target="#'EC024Q02NA'!A6" TargetMode="External" Type="http://schemas.openxmlformats.org/officeDocument/2006/relationships/hyperlink"/><Relationship Id="rId129" Target="#'EC024Q03NA'!A6" TargetMode="External" Type="http://schemas.openxmlformats.org/officeDocument/2006/relationships/hyperlink"/><Relationship Id="rId130" Target="#'EC024Q04NA'!A6" TargetMode="External" Type="http://schemas.openxmlformats.org/officeDocument/2006/relationships/hyperlink"/><Relationship Id="rId131" Target="#'EC024Q05NA'!A6" TargetMode="External" Type="http://schemas.openxmlformats.org/officeDocument/2006/relationships/hyperlink"/><Relationship Id="rId132" Target="#'EC024Q06NA'!A6" TargetMode="External" Type="http://schemas.openxmlformats.org/officeDocument/2006/relationships/hyperlink"/><Relationship Id="rId133" Target="#'EC024Q07NA'!A6" TargetMode="External" Type="http://schemas.openxmlformats.org/officeDocument/2006/relationships/hyperlink"/><Relationship Id="rId134" Target="#'EC024Q08NA'!A6" TargetMode="External" Type="http://schemas.openxmlformats.org/officeDocument/2006/relationships/hyperlink"/><Relationship Id="rId135" Target="#'EC026Q01NA'!A6" TargetMode="External" Type="http://schemas.openxmlformats.org/officeDocument/2006/relationships/hyperlink"/><Relationship Id="rId136" Target="#'EC026Q02NA'!A6" TargetMode="External" Type="http://schemas.openxmlformats.org/officeDocument/2006/relationships/hyperlink"/><Relationship Id="rId137" Target="#'EC027Q01NA'!A6" TargetMode="External" Type="http://schemas.openxmlformats.org/officeDocument/2006/relationships/hyperlink"/><Relationship Id="rId138" Target="#'EC027Q02NA'!A6" TargetMode="External" Type="http://schemas.openxmlformats.org/officeDocument/2006/relationships/hyperlink"/><Relationship Id="rId139" Target="#'EC027Q03NA'!A6" TargetMode="External" Type="http://schemas.openxmlformats.org/officeDocument/2006/relationships/hyperlink"/><Relationship Id="rId140" Target="#'EC027Q04NA'!A6" TargetMode="External" Type="http://schemas.openxmlformats.org/officeDocument/2006/relationships/hyperlink"/><Relationship Id="rId141" Target="#'EC028Q01NA'!A6" TargetMode="External" Type="http://schemas.openxmlformats.org/officeDocument/2006/relationships/hyperlink"/><Relationship Id="rId142" Target="#'EC028Q02NA'!A6" TargetMode="External" Type="http://schemas.openxmlformats.org/officeDocument/2006/relationships/hyperlink"/><Relationship Id="rId143" Target="#'EC028Q03NA'!A6" TargetMode="External" Type="http://schemas.openxmlformats.org/officeDocument/2006/relationships/hyperlink"/><Relationship Id="rId144" Target="#'EC029Q01NA'!A6" TargetMode="External" Type="http://schemas.openxmlformats.org/officeDocument/2006/relationships/hyperlink"/><Relationship Id="rId145" Target="#'EC030Q01NA'!A6" TargetMode="External" Type="http://schemas.openxmlformats.org/officeDocument/2006/relationships/hyperlink"/><Relationship Id="rId146" Target="#'EC030Q02NA'!A6" TargetMode="External" Type="http://schemas.openxmlformats.org/officeDocument/2006/relationships/hyperlink"/><Relationship Id="rId147" Target="#'EC030Q03NA'!A6" TargetMode="External" Type="http://schemas.openxmlformats.org/officeDocument/2006/relationships/hyperlink"/><Relationship Id="rId148" Target="#'EC030Q04NA'!A6" TargetMode="External" Type="http://schemas.openxmlformats.org/officeDocument/2006/relationships/hyperlink"/><Relationship Id="rId149" Target="#'EC030Q05NA'!A6" TargetMode="External" Type="http://schemas.openxmlformats.org/officeDocument/2006/relationships/hyperlink"/><Relationship Id="rId150" Target="#'EC030Q06NA'!A6" TargetMode="External" Type="http://schemas.openxmlformats.org/officeDocument/2006/relationships/hyperlink"/><Relationship Id="rId151" Target="#'EC030Q07NA'!A6" TargetMode="External" Type="http://schemas.openxmlformats.org/officeDocument/2006/relationships/hyperlink"/><Relationship Id="rId152" Target="#'EC031Q01TA'!A6" TargetMode="External" Type="http://schemas.openxmlformats.org/officeDocument/2006/relationships/hyperlink"/><Relationship Id="rId153" Target="#'EC032Q01TA'!A6" TargetMode="External" Type="http://schemas.openxmlformats.org/officeDocument/2006/relationships/hyperlink"/><Relationship Id="rId154" Target="#'EC033Q01NA'!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55"/>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310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465.16806842</v>
      </c>
      <c r="F7" s="20" t="n">
        <v>2.96555611</v>
      </c>
      <c r="G7" s="18" t="n">
        <v>474.06813269</v>
      </c>
      <c r="H7" s="20" t="n">
        <v>3.2352162</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(8420.0/B9*100)</f>
        <v/>
      </c>
      <c r="D9" s="19" t="n">
        <v>1231</v>
      </c>
      <c r="E9" s="18" t="n">
        <v>452.72270251</v>
      </c>
      <c r="F9" s="20" t="n">
        <v>6.43958114</v>
      </c>
      <c r="G9" s="18" t="n">
        <v>479.84261878</v>
      </c>
      <c r="H9" s="20" t="n">
        <v>6.6314094</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472.95083403</v>
      </c>
      <c r="F13" s="20" t="n">
        <v>4.80891551</v>
      </c>
      <c r="G13" s="18" t="n">
        <v>473.15001418</v>
      </c>
      <c r="H13" s="20" t="n">
        <v>8.55084169</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409.88638775</v>
      </c>
      <c r="F18" s="20" t="n">
        <v>5.50023738</v>
      </c>
      <c r="G18" s="18" t="n">
        <v>466.48312955</v>
      </c>
      <c r="H18" s="20" t="n">
        <v>3.78198709</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(246.0/B19*100)</f>
        <v/>
      </c>
      <c r="D19" s="19" t="n">
        <v>5412</v>
      </c>
      <c r="E19" s="18" t="n">
        <v>441.63004891</v>
      </c>
      <c r="F19" s="20" t="n">
        <v>5.30662537</v>
      </c>
      <c r="G19" s="18" t="n">
        <v>438.74387369</v>
      </c>
      <c r="H19" s="20" t="n">
        <v>5.59749977</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439.3025427</v>
      </c>
      <c r="F20" s="20" t="n">
        <v>6.72776265</v>
      </c>
      <c r="G20" s="18" t="n">
        <v>433.02356798</v>
      </c>
      <c r="H20" s="20" t="n">
        <v>6.86770951</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(671.0/B23*100)</f>
        <v/>
      </c>
      <c r="D23" s="19" t="n">
        <v>10912</v>
      </c>
      <c r="E23" s="18" t="n">
        <v>448.27702398</v>
      </c>
      <c r="F23" s="20" t="n">
        <v>4.48282189</v>
      </c>
      <c r="G23" s="18" t="n">
        <v>462.30749149</v>
      </c>
      <c r="H23" s="20" t="n">
        <v>5.81515058</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512.38826897</v>
      </c>
      <c r="F25" s="20" t="n">
        <v>5.352671</v>
      </c>
      <c r="G25" s="18" t="n">
        <v>537.31998102</v>
      </c>
      <c r="H25" s="20" t="n">
        <v>5.02486716</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465.57881226</v>
      </c>
      <c r="F26" s="20" t="n">
        <v>3.46732361</v>
      </c>
      <c r="G26" s="18" t="n">
        <v>468.21736195</v>
      </c>
      <c r="H26" s="20" t="n">
        <v>3.74598466</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(30.0/B32*100)</f>
        <v/>
      </c>
      <c r="D32" s="19" t="n">
        <v>4448</v>
      </c>
      <c r="E32" s="18" t="n">
        <v>487.77111021</v>
      </c>
      <c r="F32" s="20" t="n">
        <v>3.45239983</v>
      </c>
      <c r="G32" s="18" t="n">
        <v>500.91813871</v>
      </c>
      <c r="H32" s="20" t="n">
        <v>4.73605072</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(129.0/B34*100)</f>
        <v/>
      </c>
      <c r="D34" s="19" t="n">
        <v>6221</v>
      </c>
      <c r="E34" s="18" t="n">
        <v>460.72878245</v>
      </c>
      <c r="F34" s="20" t="n">
        <v>3.39353546</v>
      </c>
      <c r="G34" s="18" t="n">
        <v>432.38038801</v>
      </c>
      <c r="H34" s="20" t="n">
        <v>5.72946988</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502.29774234</v>
      </c>
      <c r="F35" s="20" t="n">
        <v>3.0604648</v>
      </c>
      <c r="G35" s="18" t="n">
        <v>518.23713803</v>
      </c>
      <c r="H35" s="20" t="n">
        <v>3.2652064</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(116.0/B36*100)</f>
        <v/>
      </c>
      <c r="D36" s="19" t="n">
        <v>6620</v>
      </c>
      <c r="E36" s="18" t="n">
        <v>447.38364235</v>
      </c>
      <c r="F36" s="20" t="n">
        <v>4.3411638</v>
      </c>
      <c r="G36" s="18" t="n">
        <v>476.02016164</v>
      </c>
      <c r="H36" s="20" t="n">
        <v>3.44151632</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(5806.0/B40*100)</f>
        <v/>
      </c>
      <c r="D40" s="19" t="n">
        <v>8351</v>
      </c>
      <c r="E40" s="18" t="n">
        <v>476.634709</v>
      </c>
      <c r="F40" s="20" t="n">
        <v>7.46563638</v>
      </c>
      <c r="G40" s="18" t="n">
        <v>486.1078765</v>
      </c>
      <c r="H40" s="20" t="n">
        <v>3.33197181</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(185.0/B47*100)</f>
        <v/>
      </c>
      <c r="D47" s="19" t="n">
        <v>5743</v>
      </c>
      <c r="E47" s="18" t="n">
        <v>447.53196411</v>
      </c>
      <c r="F47" s="20" t="n">
        <v>4.1715965</v>
      </c>
      <c r="G47" s="18" t="n">
        <v>429.07377176</v>
      </c>
      <c r="H47" s="20" t="n">
        <v>4.69306379</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512.67739656</v>
      </c>
      <c r="F48" s="20" t="n">
        <v>7.71992449</v>
      </c>
      <c r="G48" s="18" t="n">
        <v>513.24885262</v>
      </c>
      <c r="H48" s="20" t="n">
        <v>5.47558936</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429.35356934</v>
      </c>
      <c r="F52" s="20" t="n">
        <v>3.89556222</v>
      </c>
      <c r="G52" s="18" t="n">
        <v>460.02484529</v>
      </c>
      <c r="H52" s="20" t="n">
        <v>4.50486763</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533.53016513</v>
      </c>
      <c r="F56" s="20" t="n">
        <v>4.89693932</v>
      </c>
      <c r="G56" s="18" t="n">
        <v>562.87853991</v>
      </c>
      <c r="H56" s="20" t="n">
        <v>5.03997045</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(330.0/B61*100)</f>
        <v/>
      </c>
      <c r="D61" s="19" t="n">
        <v>6195</v>
      </c>
      <c r="E61" s="18" t="n">
        <v>455.37246647</v>
      </c>
      <c r="F61" s="20" t="n">
        <v>3.31417465</v>
      </c>
      <c r="G61" s="18" t="n">
        <v>465.76503822</v>
      </c>
      <c r="H61" s="20" t="n">
        <v>5.1257058</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(20.0/B67*100)</f>
        <v/>
      </c>
      <c r="D67" s="19" t="n">
        <v>6951</v>
      </c>
      <c r="E67" s="18" t="n">
        <v>352.88792598</v>
      </c>
      <c r="F67" s="20" t="n">
        <v>3.48057968</v>
      </c>
      <c r="G67" s="18" t="n">
        <v>375.70650466</v>
      </c>
      <c r="H67" s="20" t="n">
        <v>3.7960968</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395.29905982</v>
      </c>
      <c r="F73" s="20" t="n">
        <v>3.46969178</v>
      </c>
      <c r="G73" s="18" t="n">
        <v>428.55343233</v>
      </c>
      <c r="H73" s="20" t="n">
        <v>4.224336</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416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460.74388976</v>
      </c>
      <c r="F7" s="20" t="n">
        <v>3.02142538</v>
      </c>
      <c r="G7" s="18" t="n">
        <v>476.40242669</v>
      </c>
      <c r="H7" s="20" t="n">
        <v>3.20358008</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(8420.0/B9*100)</f>
        <v/>
      </c>
      <c r="D9" s="19" t="n">
        <v>1231</v>
      </c>
      <c r="E9" s="18" t="n">
        <v>446.79867625</v>
      </c>
      <c r="F9" s="20" t="n">
        <v>6.13896117</v>
      </c>
      <c r="G9" s="18" t="n">
        <v>491.53788231</v>
      </c>
      <c r="H9" s="20" t="n">
        <v>6.2855736</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468.90303981</v>
      </c>
      <c r="F13" s="20" t="n">
        <v>4.83003147</v>
      </c>
      <c r="G13" s="18" t="n">
        <v>480.5277392</v>
      </c>
      <c r="H13" s="20" t="n">
        <v>9.030360910000001</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445.17268011</v>
      </c>
      <c r="F18" s="20" t="n">
        <v>5.36002069</v>
      </c>
      <c r="G18" s="18" t="n">
        <v>461.77877279</v>
      </c>
      <c r="H18" s="20" t="n">
        <v>3.69061565</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(246.0/B19*100)</f>
        <v/>
      </c>
      <c r="D19" s="19" t="n">
        <v>5412</v>
      </c>
      <c r="E19" s="18" t="n">
        <v>441.99648798</v>
      </c>
      <c r="F19" s="20" t="n">
        <v>4.97872628</v>
      </c>
      <c r="G19" s="18" t="n">
        <v>438.23551324</v>
      </c>
      <c r="H19" s="20" t="n">
        <v>5.93312623</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441.30799217</v>
      </c>
      <c r="F20" s="20" t="n">
        <v>5.71539821</v>
      </c>
      <c r="G20" s="18" t="n">
        <v>429.34508981</v>
      </c>
      <c r="H20" s="20" t="n">
        <v>7.33295343</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(671.0/B23*100)</f>
        <v/>
      </c>
      <c r="D23" s="19" t="n">
        <v>10912</v>
      </c>
      <c r="E23" s="18" t="n">
        <v>453.35943409</v>
      </c>
      <c r="F23" s="20" t="n">
        <v>4.74899235</v>
      </c>
      <c r="G23" s="18" t="n">
        <v>456.53941111</v>
      </c>
      <c r="H23" s="20" t="n">
        <v>5.19717596</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511.88389781</v>
      </c>
      <c r="F25" s="20" t="n">
        <v>4.72357065</v>
      </c>
      <c r="G25" s="18" t="n">
        <v>540.0670893</v>
      </c>
      <c r="H25" s="20" t="n">
        <v>5.44406706</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459.46420421</v>
      </c>
      <c r="F26" s="20" t="n">
        <v>3.24453873</v>
      </c>
      <c r="G26" s="18" t="n">
        <v>475.86532136</v>
      </c>
      <c r="H26" s="20" t="n">
        <v>3.91126632</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(30.0/B32*100)</f>
        <v/>
      </c>
      <c r="D32" s="19" t="n">
        <v>4448</v>
      </c>
      <c r="E32" s="18" t="n">
        <v>485.94360378</v>
      </c>
      <c r="F32" s="20" t="n">
        <v>3.75510722</v>
      </c>
      <c r="G32" s="18" t="n">
        <v>500.31675879</v>
      </c>
      <c r="H32" s="20" t="n">
        <v>3.82533627</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(129.0/B34*100)</f>
        <v/>
      </c>
      <c r="D34" s="19" t="n">
        <v>6221</v>
      </c>
      <c r="E34" s="18" t="n">
        <v>463.27167488</v>
      </c>
      <c r="F34" s="20" t="n">
        <v>3.32882612</v>
      </c>
      <c r="G34" s="18" t="n">
        <v>425.72655528</v>
      </c>
      <c r="H34" s="20" t="n">
        <v>5.67255504</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504.75033436</v>
      </c>
      <c r="F35" s="20" t="n">
        <v>3.16773652</v>
      </c>
      <c r="G35" s="18" t="n">
        <v>513.55752714</v>
      </c>
      <c r="H35" s="20" t="n">
        <v>2.9857057</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(116.0/B36*100)</f>
        <v/>
      </c>
      <c r="D36" s="19" t="n">
        <v>6620</v>
      </c>
      <c r="E36" s="18" t="n">
        <v>446.60151976</v>
      </c>
      <c r="F36" s="20" t="n">
        <v>3.99469619</v>
      </c>
      <c r="G36" s="18" t="n">
        <v>478.86135726</v>
      </c>
      <c r="H36" s="20" t="n">
        <v>3.63600076</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(5806.0/B40*100)</f>
        <v/>
      </c>
      <c r="D40" s="19" t="n">
        <v>8351</v>
      </c>
      <c r="E40" s="18" t="n">
        <v>467.91613075</v>
      </c>
      <c r="F40" s="20" t="n">
        <v>7.57903366</v>
      </c>
      <c r="G40" s="18" t="n">
        <v>487.43245937</v>
      </c>
      <c r="H40" s="20" t="n">
        <v>3.54496438</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(185.0/B47*100)</f>
        <v/>
      </c>
      <c r="D47" s="19" t="n">
        <v>5743</v>
      </c>
      <c r="E47" s="18" t="n">
        <v>444.22146182</v>
      </c>
      <c r="F47" s="20" t="n">
        <v>4.38145155</v>
      </c>
      <c r="G47" s="18" t="n">
        <v>433.29093809</v>
      </c>
      <c r="H47" s="20" t="n">
        <v>4.49224571</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510.5491576</v>
      </c>
      <c r="F48" s="20" t="n">
        <v>7.80641797</v>
      </c>
      <c r="G48" s="18" t="n">
        <v>514.4182927099999</v>
      </c>
      <c r="H48" s="20" t="n">
        <v>5.61050229</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441.9664302</v>
      </c>
      <c r="F52" s="20" t="n">
        <v>4.10617781</v>
      </c>
      <c r="G52" s="18" t="n">
        <v>446.11858535</v>
      </c>
      <c r="H52" s="20" t="n">
        <v>5.26622086</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529.70516801</v>
      </c>
      <c r="F56" s="20" t="n">
        <v>4.98608336</v>
      </c>
      <c r="G56" s="18" t="n">
        <v>562.86036458</v>
      </c>
      <c r="H56" s="20" t="n">
        <v>4.91566094</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(330.0/B61*100)</f>
        <v/>
      </c>
      <c r="D61" s="19" t="n">
        <v>6195</v>
      </c>
      <c r="E61" s="18" t="n">
        <v>451.63410198</v>
      </c>
      <c r="F61" s="20" t="n">
        <v>3.73984844</v>
      </c>
      <c r="G61" s="18" t="n">
        <v>471.83791242</v>
      </c>
      <c r="H61" s="20" t="n">
        <v>4.23929289</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(20.0/B67*100)</f>
        <v/>
      </c>
      <c r="D67" s="19" t="n">
        <v>6951</v>
      </c>
      <c r="E67" s="18" t="n">
        <v>356.66183334</v>
      </c>
      <c r="F67" s="20" t="n">
        <v>3.88600272</v>
      </c>
      <c r="G67" s="18" t="n">
        <v>370.92111939</v>
      </c>
      <c r="H67" s="20" t="n">
        <v>3.70121987</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393.87089375</v>
      </c>
      <c r="F73" s="20" t="n">
        <v>3.33509306</v>
      </c>
      <c r="G73" s="18" t="n">
        <v>429.42926586</v>
      </c>
      <c r="H73" s="20" t="n">
        <v>4.0985613</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417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465.89811787</v>
      </c>
      <c r="F7" s="20" t="n">
        <v>2.99343176</v>
      </c>
      <c r="G7" s="18" t="n">
        <v>472.83900032</v>
      </c>
      <c r="H7" s="20" t="n">
        <v>3.04012604</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(8420.0/B9*100)</f>
        <v/>
      </c>
      <c r="D9" s="19" t="n">
        <v>1231</v>
      </c>
      <c r="E9" s="18" t="n">
        <v>452.46058474</v>
      </c>
      <c r="F9" s="20" t="n">
        <v>5.430205</v>
      </c>
      <c r="G9" s="18" t="n">
        <v>485.63534921</v>
      </c>
      <c r="H9" s="20" t="n">
        <v>7.33137096</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479.97955645</v>
      </c>
      <c r="F13" s="20" t="n">
        <v>6.26043967</v>
      </c>
      <c r="G13" s="18" t="n">
        <v>457.69928584</v>
      </c>
      <c r="H13" s="20" t="n">
        <v>7.75131564</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466.65225705</v>
      </c>
      <c r="F18" s="20" t="n">
        <v>4.72061803</v>
      </c>
      <c r="G18" s="18" t="n">
        <v>436.37802071</v>
      </c>
      <c r="H18" s="20" t="n">
        <v>3.76764378</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(246.0/B19*100)</f>
        <v/>
      </c>
      <c r="D19" s="19" t="n">
        <v>5412</v>
      </c>
      <c r="E19" s="18" t="n">
        <v>449.05694486</v>
      </c>
      <c r="F19" s="20" t="n">
        <v>4.64693487</v>
      </c>
      <c r="G19" s="18" t="n">
        <v>422.78473681</v>
      </c>
      <c r="H19" s="20" t="n">
        <v>6.41611423</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437.81992479</v>
      </c>
      <c r="F20" s="20" t="n">
        <v>6.2276351</v>
      </c>
      <c r="G20" s="18" t="n">
        <v>434.43181708</v>
      </c>
      <c r="H20" s="20" t="n">
        <v>6.4292237</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(671.0/B23*100)</f>
        <v/>
      </c>
      <c r="D23" s="19" t="n">
        <v>10912</v>
      </c>
      <c r="E23" s="18" t="n">
        <v>455.18036583</v>
      </c>
      <c r="F23" s="20" t="n">
        <v>5.20057712</v>
      </c>
      <c r="G23" s="18" t="n">
        <v>454.84068737</v>
      </c>
      <c r="H23" s="20" t="n">
        <v>5.41473534</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512.84864128</v>
      </c>
      <c r="F25" s="20" t="n">
        <v>5.48031011</v>
      </c>
      <c r="G25" s="18" t="n">
        <v>533.73336221</v>
      </c>
      <c r="H25" s="20" t="n">
        <v>5.35722926</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475.38416139</v>
      </c>
      <c r="F26" s="20" t="n">
        <v>3.26708326</v>
      </c>
      <c r="G26" s="18" t="n">
        <v>456.80288982</v>
      </c>
      <c r="H26" s="20" t="n">
        <v>3.57980451</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(30.0/B32*100)</f>
        <v/>
      </c>
      <c r="D32" s="19" t="n">
        <v>4448</v>
      </c>
      <c r="E32" s="18" t="n">
        <v>498.93927824</v>
      </c>
      <c r="F32" s="20" t="n">
        <v>3.93720243</v>
      </c>
      <c r="G32" s="18" t="n">
        <v>488.48616193</v>
      </c>
      <c r="H32" s="20" t="n">
        <v>4.11305684</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(129.0/B34*100)</f>
        <v/>
      </c>
      <c r="D34" s="19" t="n">
        <v>6221</v>
      </c>
      <c r="E34" s="18" t="n">
        <v>466.23640749</v>
      </c>
      <c r="F34" s="20" t="n">
        <v>3.53767446</v>
      </c>
      <c r="G34" s="18" t="n">
        <v>418.31970157</v>
      </c>
      <c r="H34" s="20" t="n">
        <v>4.6037416</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506.86215673</v>
      </c>
      <c r="F35" s="20" t="n">
        <v>3.11833593</v>
      </c>
      <c r="G35" s="18" t="n">
        <v>512.11275194</v>
      </c>
      <c r="H35" s="20" t="n">
        <v>3.44012457</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(116.0/B36*100)</f>
        <v/>
      </c>
      <c r="D36" s="19" t="n">
        <v>6620</v>
      </c>
      <c r="E36" s="18" t="n">
        <v>472.74569311</v>
      </c>
      <c r="F36" s="20" t="n">
        <v>3.31514965</v>
      </c>
      <c r="G36" s="18" t="n">
        <v>452.73878498</v>
      </c>
      <c r="H36" s="20" t="n">
        <v>4.42519311</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(5806.0/B40*100)</f>
        <v/>
      </c>
      <c r="D40" s="19" t="n">
        <v>8351</v>
      </c>
      <c r="E40" s="18" t="n">
        <v>476.31615227</v>
      </c>
      <c r="F40" s="20" t="n">
        <v>7.69223117</v>
      </c>
      <c r="G40" s="18" t="n">
        <v>486.22754525</v>
      </c>
      <c r="H40" s="20" t="n">
        <v>3.50677387</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(185.0/B47*100)</f>
        <v/>
      </c>
      <c r="D47" s="19" t="n">
        <v>5743</v>
      </c>
      <c r="E47" s="18" t="n">
        <v>447.15554398</v>
      </c>
      <c r="F47" s="20" t="n">
        <v>5.1007908</v>
      </c>
      <c r="G47" s="18" t="n">
        <v>433.50381175</v>
      </c>
      <c r="H47" s="20" t="n">
        <v>4.11826844</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531.50350666</v>
      </c>
      <c r="F48" s="20" t="n">
        <v>6.56038976</v>
      </c>
      <c r="G48" s="18" t="n">
        <v>490.40028498</v>
      </c>
      <c r="H48" s="20" t="n">
        <v>7.07518741</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453.43003393</v>
      </c>
      <c r="F52" s="20" t="n">
        <v>4.10652763</v>
      </c>
      <c r="G52" s="18" t="n">
        <v>431.19302942</v>
      </c>
      <c r="H52" s="20" t="n">
        <v>4.49866698</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548.7726955000001</v>
      </c>
      <c r="F56" s="20" t="n">
        <v>4.68428651</v>
      </c>
      <c r="G56" s="18" t="n">
        <v>545.75012788</v>
      </c>
      <c r="H56" s="20" t="n">
        <v>5.37380177</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(330.0/B61*100)</f>
        <v/>
      </c>
      <c r="D61" s="19" t="n">
        <v>6195</v>
      </c>
      <c r="E61" s="18" t="n">
        <v>459.57725683</v>
      </c>
      <c r="F61" s="20" t="n">
        <v>3.93984208</v>
      </c>
      <c r="G61" s="18" t="n">
        <v>454.14248944</v>
      </c>
      <c r="H61" s="20" t="n">
        <v>4.49060729</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(20.0/B67*100)</f>
        <v/>
      </c>
      <c r="D67" s="19" t="n">
        <v>6951</v>
      </c>
      <c r="E67" s="18" t="n">
        <v>354.85427489</v>
      </c>
      <c r="F67" s="20" t="n">
        <v>3.71004286</v>
      </c>
      <c r="G67" s="18" t="n">
        <v>376.09298824</v>
      </c>
      <c r="H67" s="20" t="n">
        <v>3.64568841</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398.47863974</v>
      </c>
      <c r="F73" s="20" t="n">
        <v>3.6149416</v>
      </c>
      <c r="G73" s="18" t="n">
        <v>425.5864012</v>
      </c>
      <c r="H73" s="20" t="n">
        <v>3.90374968</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418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477.2562297</v>
      </c>
      <c r="F7" s="20" t="n">
        <v>2.60929511</v>
      </c>
      <c r="G7" s="18" t="n">
        <v>458.6281148</v>
      </c>
      <c r="H7" s="20" t="n">
        <v>4.0789551</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(9406.0/B9*100)</f>
        <v/>
      </c>
      <c r="D9" s="19" t="n">
        <v>245</v>
      </c>
      <c r="E9" s="18" t="s">
        <v>327</v>
      </c>
      <c r="F9" s="20" t="s">
        <v>327</v>
      </c>
      <c r="G9" s="18" t="s">
        <v>327</v>
      </c>
      <c r="H9" s="20" t="s">
        <v>327</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(1003.0/B13*100)</f>
        <v/>
      </c>
      <c r="D13" s="19" t="n">
        <v>6158</v>
      </c>
      <c r="E13" s="18" t="s">
        <v>327</v>
      </c>
      <c r="F13" s="20" t="s">
        <v>327</v>
      </c>
      <c r="G13" s="18" t="s">
        <v>327</v>
      </c>
      <c r="H13" s="20" t="s">
        <v>327</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460.40654476</v>
      </c>
      <c r="F18" s="20" t="n">
        <v>3.89334847</v>
      </c>
      <c r="G18" s="18" t="n">
        <v>409.61856637</v>
      </c>
      <c r="H18" s="20" t="n">
        <v>7.69157694</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(246.0/B19*100)</f>
        <v/>
      </c>
      <c r="D19" s="19" t="n">
        <v>5412</v>
      </c>
      <c r="E19" s="18" t="n">
        <v>448.91256892</v>
      </c>
      <c r="F19" s="20" t="n">
        <v>4.48919694</v>
      </c>
      <c r="G19" s="18" t="n">
        <v>421.6323602</v>
      </c>
      <c r="H19" s="20" t="n">
        <v>6.17096424</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442.08403726</v>
      </c>
      <c r="F20" s="20" t="n">
        <v>5.58323801</v>
      </c>
      <c r="G20" s="18" t="n">
        <v>425.834919</v>
      </c>
      <c r="H20" s="20" t="n">
        <v>7.29439152</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(671.0/B23*100)</f>
        <v/>
      </c>
      <c r="D23" s="19" t="n">
        <v>10912</v>
      </c>
      <c r="E23" s="18" t="n">
        <v>467.37044263</v>
      </c>
      <c r="F23" s="20" t="n">
        <v>4.58374231</v>
      </c>
      <c r="G23" s="18" t="n">
        <v>432.46072307</v>
      </c>
      <c r="H23" s="20" t="n">
        <v>5.70449626</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523.95760584</v>
      </c>
      <c r="F25" s="20" t="n">
        <v>5.61242761</v>
      </c>
      <c r="G25" s="18" t="n">
        <v>518.44958947</v>
      </c>
      <c r="H25" s="20" t="n">
        <v>4.82257012</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(2050.0/B26*100)</f>
        <v/>
      </c>
      <c r="D26" s="19" t="n">
        <v>2819</v>
      </c>
      <c r="E26" s="18" t="s">
        <v>327</v>
      </c>
      <c r="F26" s="20" t="s">
        <v>327</v>
      </c>
      <c r="G26" s="18" t="s">
        <v>327</v>
      </c>
      <c r="H26" s="20" t="s">
        <v>327</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(2179.0/B32*100)</f>
        <v/>
      </c>
      <c r="D32" s="19" t="n">
        <v>2299</v>
      </c>
      <c r="E32" s="18" t="s">
        <v>327</v>
      </c>
      <c r="F32" s="20" t="s">
        <v>327</v>
      </c>
      <c r="G32" s="18" t="s">
        <v>327</v>
      </c>
      <c r="H32" s="20" t="s">
        <v>327</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(2631.0/B34*100)</f>
        <v/>
      </c>
      <c r="D34" s="19" t="n">
        <v>3719</v>
      </c>
      <c r="E34" s="18" t="s">
        <v>327</v>
      </c>
      <c r="F34" s="20" t="s">
        <v>327</v>
      </c>
      <c r="G34" s="18" t="s">
        <v>327</v>
      </c>
      <c r="H34" s="20" t="s">
        <v>327</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509.3392284</v>
      </c>
      <c r="F35" s="20" t="n">
        <v>2.71354076</v>
      </c>
      <c r="G35" s="18" t="n">
        <v>508.22287239</v>
      </c>
      <c r="H35" s="20" t="n">
        <v>5.21715141</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(116.0/B36*100)</f>
        <v/>
      </c>
      <c r="D36" s="19" t="n">
        <v>6620</v>
      </c>
      <c r="E36" s="18" t="n">
        <v>470.43703226</v>
      </c>
      <c r="F36" s="20" t="n">
        <v>2.93457571</v>
      </c>
      <c r="G36" s="18" t="n">
        <v>428.50833918</v>
      </c>
      <c r="H36" s="20" t="n">
        <v>7.64905014</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(5806.0/B40*100)</f>
        <v/>
      </c>
      <c r="D40" s="19" t="n">
        <v>8351</v>
      </c>
      <c r="E40" s="18" t="n">
        <v>487.43449574</v>
      </c>
      <c r="F40" s="20" t="n">
        <v>3.6715825</v>
      </c>
      <c r="G40" s="18" t="n">
        <v>467.56477121</v>
      </c>
      <c r="H40" s="20" t="n">
        <v>5.98671864</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(185.0/B47*100)</f>
        <v/>
      </c>
      <c r="D47" s="19" t="n">
        <v>5743</v>
      </c>
      <c r="E47" s="18" t="n">
        <v>444.64286419</v>
      </c>
      <c r="F47" s="20" t="n">
        <v>4.05040737</v>
      </c>
      <c r="G47" s="18" t="n">
        <v>417.46824182</v>
      </c>
      <c r="H47" s="20" t="n">
        <v>6.25541041</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524.1306616000001</v>
      </c>
      <c r="F48" s="20" t="n">
        <v>5.74403251</v>
      </c>
      <c r="G48" s="18" t="n">
        <v>472.72504741</v>
      </c>
      <c r="H48" s="20" t="n">
        <v>7.22267719</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447.99223932</v>
      </c>
      <c r="F52" s="20" t="n">
        <v>3.85764752</v>
      </c>
      <c r="G52" s="18" t="n">
        <v>424.7553818</v>
      </c>
      <c r="H52" s="20" t="n">
        <v>6.47805871</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549.70719532</v>
      </c>
      <c r="F56" s="20" t="n">
        <v>4.35580759</v>
      </c>
      <c r="G56" s="18" t="n">
        <v>534.05216583</v>
      </c>
      <c r="H56" s="20" t="n">
        <v>6.84331186</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(2956.0/B61*100)</f>
        <v/>
      </c>
      <c r="D61" s="19" t="n">
        <v>3569</v>
      </c>
      <c r="E61" s="18" t="s">
        <v>327</v>
      </c>
      <c r="F61" s="20" t="s">
        <v>327</v>
      </c>
      <c r="G61" s="18" t="s">
        <v>327</v>
      </c>
      <c r="H61" s="20" t="s">
        <v>327</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(20.0/B67*100)</f>
        <v/>
      </c>
      <c r="D67" s="19" t="n">
        <v>6951</v>
      </c>
      <c r="E67" s="18" t="n">
        <v>370.59961416</v>
      </c>
      <c r="F67" s="20" t="n">
        <v>3.49705184</v>
      </c>
      <c r="G67" s="18" t="n">
        <v>344.80436349</v>
      </c>
      <c r="H67" s="20" t="n">
        <v>4.55152486</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416.82665517</v>
      </c>
      <c r="F73" s="20" t="n">
        <v>3.88195872</v>
      </c>
      <c r="G73" s="18" t="n">
        <v>407.63973104</v>
      </c>
      <c r="H73" s="20" t="n">
        <v>3.63947516</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419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473.70185697</v>
      </c>
      <c r="F7" s="20" t="n">
        <v>2.49637942</v>
      </c>
      <c r="G7" s="18" t="n">
        <v>460.98964169</v>
      </c>
      <c r="H7" s="20" t="n">
        <v>4.1045275</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(8420.0/B9*100)</f>
        <v/>
      </c>
      <c r="D9" s="19" t="n">
        <v>1231</v>
      </c>
      <c r="E9" s="18" t="n">
        <v>473.64701382</v>
      </c>
      <c r="F9" s="20" t="n">
        <v>5.97758229</v>
      </c>
      <c r="G9" s="18" t="n">
        <v>445.68064437</v>
      </c>
      <c r="H9" s="20" t="n">
        <v>8.92931233</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(1003.0/B13*100)</f>
        <v/>
      </c>
      <c r="D13" s="19" t="n">
        <v>6158</v>
      </c>
      <c r="E13" s="18" t="s">
        <v>327</v>
      </c>
      <c r="F13" s="20" t="s">
        <v>327</v>
      </c>
      <c r="G13" s="18" t="s">
        <v>327</v>
      </c>
      <c r="H13" s="20" t="s">
        <v>327</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465.10732919</v>
      </c>
      <c r="F18" s="20" t="n">
        <v>3.57189104</v>
      </c>
      <c r="G18" s="18" t="n">
        <v>394.08826388</v>
      </c>
      <c r="H18" s="20" t="n">
        <v>6.15667525</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(246.0/B19*100)</f>
        <v/>
      </c>
      <c r="D19" s="19" t="n">
        <v>5412</v>
      </c>
      <c r="E19" s="18" t="n">
        <v>449.81649047</v>
      </c>
      <c r="F19" s="20" t="n">
        <v>4.5878058</v>
      </c>
      <c r="G19" s="18" t="n">
        <v>401.43827925</v>
      </c>
      <c r="H19" s="20" t="n">
        <v>8.527386010000001</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434.6014052</v>
      </c>
      <c r="F20" s="20" t="n">
        <v>4.89066169</v>
      </c>
      <c r="G20" s="18" t="n">
        <v>440.40005303</v>
      </c>
      <c r="H20" s="20" t="n">
        <v>9.15672221</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(671.0/B23*100)</f>
        <v/>
      </c>
      <c r="D23" s="19" t="n">
        <v>10912</v>
      </c>
      <c r="E23" s="18" t="n">
        <v>458.46600796</v>
      </c>
      <c r="F23" s="20" t="n">
        <v>4.41926575</v>
      </c>
      <c r="G23" s="18" t="n">
        <v>439.60183224</v>
      </c>
      <c r="H23" s="20" t="n">
        <v>6.71254653</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522.53324118</v>
      </c>
      <c r="F25" s="20" t="n">
        <v>4.24965949</v>
      </c>
      <c r="G25" s="18" t="n">
        <v>513.36031961</v>
      </c>
      <c r="H25" s="20" t="n">
        <v>8.97285724</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(2050.0/B26*100)</f>
        <v/>
      </c>
      <c r="D26" s="19" t="n">
        <v>2819</v>
      </c>
      <c r="E26" s="18" t="s">
        <v>327</v>
      </c>
      <c r="F26" s="20" t="s">
        <v>327</v>
      </c>
      <c r="G26" s="18" t="s">
        <v>327</v>
      </c>
      <c r="H26" s="20" t="s">
        <v>327</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(30.0/B32*100)</f>
        <v/>
      </c>
      <c r="D32" s="19" t="n">
        <v>4448</v>
      </c>
      <c r="E32" s="18" t="n">
        <v>498.7835499</v>
      </c>
      <c r="F32" s="20" t="n">
        <v>3.35089352</v>
      </c>
      <c r="G32" s="18" t="n">
        <v>471.90306025</v>
      </c>
      <c r="H32" s="20" t="n">
        <v>5.05553871</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(129.0/B34*100)</f>
        <v/>
      </c>
      <c r="D34" s="19" t="n">
        <v>6221</v>
      </c>
      <c r="E34" s="18" t="n">
        <v>456.96139186</v>
      </c>
      <c r="F34" s="20" t="n">
        <v>3.19470764</v>
      </c>
      <c r="G34" s="18" t="n">
        <v>428.14641654</v>
      </c>
      <c r="H34" s="20" t="n">
        <v>6.59251085</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510.48755923</v>
      </c>
      <c r="F35" s="20" t="n">
        <v>2.57765792</v>
      </c>
      <c r="G35" s="18" t="n">
        <v>500.01591288</v>
      </c>
      <c r="H35" s="20" t="n">
        <v>6.42694103</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(116.0/B36*100)</f>
        <v/>
      </c>
      <c r="D36" s="19" t="n">
        <v>6620</v>
      </c>
      <c r="E36" s="18" t="n">
        <v>471.92276132</v>
      </c>
      <c r="F36" s="20" t="n">
        <v>3.12198573</v>
      </c>
      <c r="G36" s="18" t="n">
        <v>439.73680579</v>
      </c>
      <c r="H36" s="20" t="n">
        <v>6.27593842</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(5806.0/B40*100)</f>
        <v/>
      </c>
      <c r="D40" s="19" t="n">
        <v>8351</v>
      </c>
      <c r="E40" s="18" t="n">
        <v>489.13841137</v>
      </c>
      <c r="F40" s="20" t="n">
        <v>3.58076592</v>
      </c>
      <c r="G40" s="18" t="n">
        <v>438.10656166</v>
      </c>
      <c r="H40" s="20" t="n">
        <v>6.77717985</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(185.0/B47*100)</f>
        <v/>
      </c>
      <c r="D47" s="19" t="n">
        <v>5743</v>
      </c>
      <c r="E47" s="18" t="n">
        <v>448.08029328</v>
      </c>
      <c r="F47" s="20" t="n">
        <v>4.16212541</v>
      </c>
      <c r="G47" s="18" t="n">
        <v>407.97127097</v>
      </c>
      <c r="H47" s="20" t="n">
        <v>5.30123015</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521.18624357</v>
      </c>
      <c r="F48" s="20" t="n">
        <v>6.18740796</v>
      </c>
      <c r="G48" s="18" t="n">
        <v>493.97242569</v>
      </c>
      <c r="H48" s="20" t="n">
        <v>6.87838287</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452.87136005</v>
      </c>
      <c r="F52" s="20" t="n">
        <v>3.74025365</v>
      </c>
      <c r="G52" s="18" t="n">
        <v>422.78543955</v>
      </c>
      <c r="H52" s="20" t="n">
        <v>5.41766786</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553.10489588</v>
      </c>
      <c r="F56" s="20" t="n">
        <v>4.49118719</v>
      </c>
      <c r="G56" s="18" t="n">
        <v>526.5336606</v>
      </c>
      <c r="H56" s="20" t="n">
        <v>5.57004144</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(330.0/B61*100)</f>
        <v/>
      </c>
      <c r="D61" s="19" t="n">
        <v>6195</v>
      </c>
      <c r="E61" s="18" t="n">
        <v>463.96619589</v>
      </c>
      <c r="F61" s="20" t="n">
        <v>3.5133073</v>
      </c>
      <c r="G61" s="18" t="n">
        <v>434.5863469</v>
      </c>
      <c r="H61" s="20" t="n">
        <v>5.50788855</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(20.0/B67*100)</f>
        <v/>
      </c>
      <c r="D67" s="19" t="n">
        <v>6951</v>
      </c>
      <c r="E67" s="18" t="n">
        <v>373.55014473</v>
      </c>
      <c r="F67" s="20" t="n">
        <v>3.82527623</v>
      </c>
      <c r="G67" s="18" t="n">
        <v>349.58536586</v>
      </c>
      <c r="H67" s="20" t="n">
        <v>4.09268892</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422.0082675</v>
      </c>
      <c r="F73" s="20" t="n">
        <v>3.94993824</v>
      </c>
      <c r="G73" s="18" t="n">
        <v>402.79289531</v>
      </c>
      <c r="H73" s="20" t="n">
        <v>3.50498219</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473.48754376</v>
      </c>
      <c r="F7" s="20" t="n">
        <v>3.18504755</v>
      </c>
      <c r="G7" s="18" t="n">
        <v>466.04970971</v>
      </c>
      <c r="H7" s="20" t="n">
        <v>3.31188867</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(8420.0/B9*100)</f>
        <v/>
      </c>
      <c r="D9" s="19" t="n">
        <v>1231</v>
      </c>
      <c r="E9" s="18" t="n">
        <v>473.26409849</v>
      </c>
      <c r="F9" s="20" t="n">
        <v>5.85374895</v>
      </c>
      <c r="G9" s="18" t="n">
        <v>441.18987811</v>
      </c>
      <c r="H9" s="20" t="n">
        <v>9.793143130000001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(1003.0/B13*100)</f>
        <v/>
      </c>
      <c r="D13" s="19" t="n">
        <v>6158</v>
      </c>
      <c r="E13" s="18" t="s">
        <v>327</v>
      </c>
      <c r="F13" s="20" t="s">
        <v>327</v>
      </c>
      <c r="G13" s="18" t="s">
        <v>327</v>
      </c>
      <c r="H13" s="20" t="s">
        <v>327</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(0.0/B18*100)</f>
        <v/>
      </c>
      <c r="D18" s="19" t="n">
        <v>5532</v>
      </c>
      <c r="E18" s="18" t="s">
        <v>327</v>
      </c>
      <c r="F18" s="20" t="s">
        <v>327</v>
      </c>
      <c r="G18" s="18" t="s">
        <v>327</v>
      </c>
      <c r="H18" s="20" t="s">
        <v>327</v>
      </c>
      <c r="I18" s="18" t="s">
        <v>327</v>
      </c>
      <c r="J18" s="20" t="s">
        <v>327</v>
      </c>
      <c r="K18" s="18" t="s">
        <v>327</v>
      </c>
      <c r="L18" s="20" t="s">
        <v>327</v>
      </c>
      <c r="M18" s="18" t="n">
        <v>453.62985087</v>
      </c>
      <c r="N18" s="20" t="n">
        <v>3.75358545</v>
      </c>
      <c r="O18" s="18" t="s">
        <v>327</v>
      </c>
      <c r="P18" s="20" t="s">
        <v>327</v>
      </c>
      <c r="Q18" s="18" t="s">
        <v>327</v>
      </c>
      <c r="R18" s="20" t="s">
        <v>327</v>
      </c>
    </row>
    <row r="19" spans="1:18">
      <c r="A19" s="15" t="s">
        <v>339</v>
      </c>
      <c r="B19" s="17" t="n">
        <v>5658</v>
      </c>
      <c r="C19" s="18">
        <f>(246.0/B19*100)</f>
        <v/>
      </c>
      <c r="D19" s="19" t="n">
        <v>5412</v>
      </c>
      <c r="E19" s="18" t="n">
        <v>452.9511702</v>
      </c>
      <c r="F19" s="20" t="n">
        <v>4.43078426</v>
      </c>
      <c r="G19" s="18" t="n">
        <v>399.03497001</v>
      </c>
      <c r="H19" s="20" t="n">
        <v>6.8963596</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431.32049289</v>
      </c>
      <c r="F20" s="20" t="n">
        <v>5.60245933</v>
      </c>
      <c r="G20" s="18" t="n">
        <v>444.49017813</v>
      </c>
      <c r="H20" s="20" t="n">
        <v>7.85363068</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(671.0/B23*100)</f>
        <v/>
      </c>
      <c r="D23" s="19" t="n">
        <v>10912</v>
      </c>
      <c r="E23" s="18" t="n">
        <v>462.33333723</v>
      </c>
      <c r="F23" s="20" t="n">
        <v>4.41972101</v>
      </c>
      <c r="G23" s="18" t="n">
        <v>428.76421661</v>
      </c>
      <c r="H23" s="20" t="n">
        <v>6.12729363</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529.42709761</v>
      </c>
      <c r="F25" s="20" t="n">
        <v>5.66411918</v>
      </c>
      <c r="G25" s="18" t="n">
        <v>514.95576493</v>
      </c>
      <c r="H25" s="20" t="n">
        <v>4.63715261</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472.69603386</v>
      </c>
      <c r="F26" s="20" t="n">
        <v>2.69069422</v>
      </c>
      <c r="G26" s="18" t="n">
        <v>433.93178709</v>
      </c>
      <c r="H26" s="20" t="n">
        <v>6.7401377</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(2179.0/B32*100)</f>
        <v/>
      </c>
      <c r="D32" s="19" t="n">
        <v>2299</v>
      </c>
      <c r="E32" s="18" t="s">
        <v>327</v>
      </c>
      <c r="F32" s="20" t="s">
        <v>327</v>
      </c>
      <c r="G32" s="18" t="s">
        <v>327</v>
      </c>
      <c r="H32" s="20" t="s">
        <v>327</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(129.0/B34*100)</f>
        <v/>
      </c>
      <c r="D34" s="19" t="n">
        <v>6221</v>
      </c>
      <c r="E34" s="18" t="n">
        <v>459.37146757</v>
      </c>
      <c r="F34" s="20" t="n">
        <v>3.38104097</v>
      </c>
      <c r="G34" s="18" t="n">
        <v>420.84120729</v>
      </c>
      <c r="H34" s="20" t="n">
        <v>5.11245746</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509.22438814</v>
      </c>
      <c r="F35" s="20" t="n">
        <v>2.67924376</v>
      </c>
      <c r="G35" s="18" t="n">
        <v>508.6824587</v>
      </c>
      <c r="H35" s="20" t="n">
        <v>5.55920957</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(116.0/B36*100)</f>
        <v/>
      </c>
      <c r="D36" s="19" t="n">
        <v>6620</v>
      </c>
      <c r="E36" s="18" t="n">
        <v>473.26335387</v>
      </c>
      <c r="F36" s="20" t="n">
        <v>3.10124116</v>
      </c>
      <c r="G36" s="18" t="n">
        <v>426.41881522</v>
      </c>
      <c r="H36" s="20" t="n">
        <v>6.55758222</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(5806.0/B40*100)</f>
        <v/>
      </c>
      <c r="D40" s="19" t="n">
        <v>8351</v>
      </c>
      <c r="E40" s="18" t="n">
        <v>485.89222387</v>
      </c>
      <c r="F40" s="20" t="n">
        <v>3.70453496</v>
      </c>
      <c r="G40" s="18" t="n">
        <v>474.60411859</v>
      </c>
      <c r="H40" s="20" t="n">
        <v>5.77487501</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(3741.0/B47*100)</f>
        <v/>
      </c>
      <c r="D47" s="19" t="n">
        <v>2187</v>
      </c>
      <c r="E47" s="18" t="s">
        <v>327</v>
      </c>
      <c r="F47" s="20" t="s">
        <v>327</v>
      </c>
      <c r="G47" s="18" t="s">
        <v>327</v>
      </c>
      <c r="H47" s="20" t="s">
        <v>327</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521.58752308</v>
      </c>
      <c r="F48" s="20" t="n">
        <v>6.19889952</v>
      </c>
      <c r="G48" s="18" t="n">
        <v>496.99513581</v>
      </c>
      <c r="H48" s="20" t="n">
        <v>5.83401334</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(1771.0/B52*100)</f>
        <v/>
      </c>
      <c r="D52" s="19" t="n">
        <v>4038</v>
      </c>
      <c r="E52" s="18" t="s">
        <v>327</v>
      </c>
      <c r="F52" s="20" t="s">
        <v>327</v>
      </c>
      <c r="G52" s="18" t="s">
        <v>327</v>
      </c>
      <c r="H52" s="20" t="s">
        <v>327</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557.58341537</v>
      </c>
      <c r="F56" s="20" t="n">
        <v>4.11793277</v>
      </c>
      <c r="G56" s="18" t="n">
        <v>509.79874523</v>
      </c>
      <c r="H56" s="20" t="n">
        <v>7.24272493</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(2956.0/B61*100)</f>
        <v/>
      </c>
      <c r="D61" s="19" t="n">
        <v>3569</v>
      </c>
      <c r="E61" s="18" t="s">
        <v>327</v>
      </c>
      <c r="F61" s="20" t="s">
        <v>327</v>
      </c>
      <c r="G61" s="18" t="s">
        <v>327</v>
      </c>
      <c r="H61" s="20" t="s">
        <v>327</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(20.0/B67*100)</f>
        <v/>
      </c>
      <c r="D67" s="19" t="n">
        <v>6951</v>
      </c>
      <c r="E67" s="18" t="n">
        <v>387.11276527</v>
      </c>
      <c r="F67" s="20" t="n">
        <v>4.39635754</v>
      </c>
      <c r="G67" s="18" t="n">
        <v>356.49170852</v>
      </c>
      <c r="H67" s="20" t="n">
        <v>3.53102253</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424.70524419</v>
      </c>
      <c r="F73" s="20" t="n">
        <v>4.23032226</v>
      </c>
      <c r="G73" s="18" t="n">
        <v>405.62996561</v>
      </c>
      <c r="H73" s="20" t="n">
        <v>3.31289035</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421</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475.21490526</v>
      </c>
      <c r="F7" s="20" t="n">
        <v>2.431501</v>
      </c>
      <c r="G7" s="18" t="n">
        <v>451.54407388</v>
      </c>
      <c r="H7" s="20" t="n">
        <v>6.43979386</v>
      </c>
      <c r="I7" s="18" t="n">
        <v>510.0985357</v>
      </c>
      <c r="J7" s="20" t="n">
        <v>1.93913302</v>
      </c>
      <c r="K7" s="18" t="s">
        <v>327</v>
      </c>
      <c r="L7" s="20" t="s">
        <v>327</v>
      </c>
      <c r="M7" s="18" t="s">
        <v>327</v>
      </c>
      <c r="N7" s="20" t="s">
        <v>327</v>
      </c>
      <c r="O7" s="18" t="s">
        <v>327</v>
      </c>
      <c r="P7" s="20" t="s">
        <v>327</v>
      </c>
      <c r="Q7" s="18" t="n">
        <v>451.08171219</v>
      </c>
      <c r="R7" s="20" t="n">
        <v>6.25324864</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(8421.0/B9*100)</f>
        <v/>
      </c>
      <c r="D9" s="19" t="n">
        <v>1230</v>
      </c>
      <c r="E9" s="18" t="n">
        <v>471.58342986</v>
      </c>
      <c r="F9" s="20" t="n">
        <v>6.19230216</v>
      </c>
      <c r="G9" s="18" t="n">
        <v>458.25056277</v>
      </c>
      <c r="H9" s="20" t="n">
        <v>11.68388152</v>
      </c>
      <c r="I9" s="18" t="s">
        <v>327</v>
      </c>
      <c r="J9" s="20" t="s">
        <v>327</v>
      </c>
      <c r="K9" s="18" t="s">
        <v>327</v>
      </c>
      <c r="L9" s="20" t="s">
        <v>327</v>
      </c>
      <c r="M9" s="18" t="n">
        <v>357.98454354</v>
      </c>
      <c r="N9" s="20" t="n">
        <v>11.51846445</v>
      </c>
      <c r="O9" s="18" t="s">
        <v>327</v>
      </c>
      <c r="P9" s="20" t="s">
        <v>327</v>
      </c>
      <c r="Q9" s="18" t="n">
        <v>466.84582646</v>
      </c>
      <c r="R9" s="20" t="n">
        <v>7.19499064</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467.87062978</v>
      </c>
      <c r="F13" s="20" t="n">
        <v>7.14920048</v>
      </c>
      <c r="G13" s="18" t="n">
        <v>488.7318833</v>
      </c>
      <c r="H13" s="20" t="n">
        <v>10.53183966</v>
      </c>
      <c r="I13" s="18" t="n">
        <v>519.29238314</v>
      </c>
      <c r="J13" s="20" t="n">
        <v>2.17378327</v>
      </c>
      <c r="K13" s="18" t="s">
        <v>327</v>
      </c>
      <c r="L13" s="20" t="s">
        <v>327</v>
      </c>
      <c r="M13" s="18" t="n">
        <v>447.51533769</v>
      </c>
      <c r="N13" s="20" t="n">
        <v>5.97365007</v>
      </c>
      <c r="O13" s="18" t="s">
        <v>327</v>
      </c>
      <c r="P13" s="20" t="s">
        <v>327</v>
      </c>
      <c r="Q13" s="18" t="n">
        <v>470.16610406</v>
      </c>
      <c r="R13" s="20" t="n">
        <v>9.34834807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(47.0/B18*100)</f>
        <v/>
      </c>
      <c r="D18" s="19" t="n">
        <v>5485</v>
      </c>
      <c r="E18" s="18" t="n">
        <v>462.85713589</v>
      </c>
      <c r="F18" s="20" t="n">
        <v>3.73224101</v>
      </c>
      <c r="G18" s="18" t="n">
        <v>412.58499067</v>
      </c>
      <c r="H18" s="20" t="n">
        <v>7.85667564</v>
      </c>
      <c r="I18" s="18" t="n">
        <v>448.22474158</v>
      </c>
      <c r="J18" s="20" t="n">
        <v>4.87738532</v>
      </c>
      <c r="K18" s="18" t="s">
        <v>327</v>
      </c>
      <c r="L18" s="20" t="s">
        <v>327</v>
      </c>
      <c r="M18" s="18" t="s">
        <v>327</v>
      </c>
      <c r="N18" s="20" t="s">
        <v>327</v>
      </c>
      <c r="O18" s="18" t="s">
        <v>327</v>
      </c>
      <c r="P18" s="20" t="s">
        <v>327</v>
      </c>
      <c r="Q18" s="18" t="n">
        <v>416.77581658</v>
      </c>
      <c r="R18" s="20" t="n">
        <v>8.982192039999999</v>
      </c>
    </row>
    <row r="19" spans="1:18">
      <c r="A19" s="15" t="s">
        <v>339</v>
      </c>
      <c r="B19" s="17" t="n">
        <v>5658</v>
      </c>
      <c r="C19" s="18">
        <f>(247.0/B19*100)</f>
        <v/>
      </c>
      <c r="D19" s="19" t="n">
        <v>5411</v>
      </c>
      <c r="E19" s="18" t="n">
        <v>433.06403089</v>
      </c>
      <c r="F19" s="20" t="n">
        <v>4.83701403</v>
      </c>
      <c r="G19" s="18" t="n">
        <v>474.46562167</v>
      </c>
      <c r="H19" s="20" t="n">
        <v>8.64839344</v>
      </c>
      <c r="I19" s="18" t="n">
        <v>491.72830002</v>
      </c>
      <c r="J19" s="20" t="n">
        <v>2.71224274</v>
      </c>
      <c r="K19" s="18" t="s">
        <v>327</v>
      </c>
      <c r="L19" s="20" t="s">
        <v>327</v>
      </c>
      <c r="M19" s="18" t="s">
        <v>327</v>
      </c>
      <c r="N19" s="20" t="s">
        <v>327</v>
      </c>
      <c r="O19" s="18" t="s">
        <v>327</v>
      </c>
      <c r="P19" s="20" t="s">
        <v>327</v>
      </c>
      <c r="Q19" s="18" t="n">
        <v>443.54011334</v>
      </c>
      <c r="R19" s="20" t="n">
        <v>9.030919839999999</v>
      </c>
    </row>
    <row r="20" spans="1:18">
      <c r="A20" s="15" t="s">
        <v>340</v>
      </c>
      <c r="B20" s="17" t="n">
        <v>3371</v>
      </c>
      <c r="C20" s="18">
        <f>(82.0/B20*100)</f>
        <v/>
      </c>
      <c r="D20" s="19" t="n">
        <v>3289</v>
      </c>
      <c r="E20" s="18" t="n">
        <v>433.65349157</v>
      </c>
      <c r="F20" s="20" t="n">
        <v>5.34814222</v>
      </c>
      <c r="G20" s="18" t="n">
        <v>444.70882856</v>
      </c>
      <c r="H20" s="20" t="n">
        <v>11.00364167</v>
      </c>
      <c r="I20" s="18" t="n">
        <v>498.64771195</v>
      </c>
      <c r="J20" s="20" t="n">
        <v>1.98488247</v>
      </c>
      <c r="K20" s="18" t="s">
        <v>327</v>
      </c>
      <c r="L20" s="20" t="s">
        <v>327</v>
      </c>
      <c r="M20" s="18" t="s">
        <v>327</v>
      </c>
      <c r="N20" s="20" t="s">
        <v>327</v>
      </c>
      <c r="O20" s="18" t="s">
        <v>327</v>
      </c>
      <c r="P20" s="20" t="s">
        <v>327</v>
      </c>
      <c r="Q20" s="18" t="n">
        <v>436.42732649</v>
      </c>
      <c r="R20" s="20" t="n">
        <v>11.73431557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(676.0/B23*100)</f>
        <v/>
      </c>
      <c r="D23" s="19" t="n">
        <v>10907</v>
      </c>
      <c r="E23" s="18" t="n">
        <v>456.23617108</v>
      </c>
      <c r="F23" s="20" t="n">
        <v>4.69704189</v>
      </c>
      <c r="G23" s="18" t="n">
        <v>457.08196833</v>
      </c>
      <c r="H23" s="20" t="n">
        <v>8.44661625</v>
      </c>
      <c r="I23" s="18" t="n">
        <v>509.45581964</v>
      </c>
      <c r="J23" s="20" t="n">
        <v>3.05353617</v>
      </c>
      <c r="K23" s="18" t="s">
        <v>327</v>
      </c>
      <c r="L23" s="20" t="s">
        <v>327</v>
      </c>
      <c r="M23" s="18" t="s">
        <v>327</v>
      </c>
      <c r="N23" s="20" t="s">
        <v>327</v>
      </c>
      <c r="O23" s="18" t="s">
        <v>327</v>
      </c>
      <c r="P23" s="20" t="s">
        <v>327</v>
      </c>
      <c r="Q23" s="18" t="n">
        <v>442.55933858</v>
      </c>
      <c r="R23" s="20" t="n">
        <v>9.749795750000001</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524.6422222800001</v>
      </c>
      <c r="F25" s="20" t="n">
        <v>4.05146833</v>
      </c>
      <c r="G25" s="18" t="n">
        <v>501.00254228</v>
      </c>
      <c r="H25" s="20" t="n">
        <v>10.10074751</v>
      </c>
      <c r="I25" s="18" t="n">
        <v>526.48147568</v>
      </c>
      <c r="J25" s="20" t="n">
        <v>4.13840438</v>
      </c>
      <c r="K25" s="18" t="s">
        <v>327</v>
      </c>
      <c r="L25" s="20" t="s">
        <v>327</v>
      </c>
      <c r="M25" s="18" t="s">
        <v>327</v>
      </c>
      <c r="N25" s="20" t="s">
        <v>327</v>
      </c>
      <c r="O25" s="18" t="s">
        <v>327</v>
      </c>
      <c r="P25" s="20" t="s">
        <v>327</v>
      </c>
      <c r="Q25" s="18" t="n">
        <v>512.7873624699999</v>
      </c>
      <c r="R25" s="20" t="n">
        <v>12.29799485</v>
      </c>
    </row>
    <row r="26" spans="1:18">
      <c r="A26" s="15" t="s">
        <v>346</v>
      </c>
      <c r="B26" s="17" t="n">
        <v>4869</v>
      </c>
      <c r="C26" s="18">
        <f>(185.0/B26*100)</f>
        <v/>
      </c>
      <c r="D26" s="19" t="n">
        <v>4684</v>
      </c>
      <c r="E26" s="18" t="n">
        <v>462.26597488</v>
      </c>
      <c r="F26" s="20" t="n">
        <v>3.00523043</v>
      </c>
      <c r="G26" s="18" t="n">
        <v>477.70924058</v>
      </c>
      <c r="H26" s="20" t="n">
        <v>5.75103815</v>
      </c>
      <c r="I26" s="18" t="n">
        <v>493.78116778</v>
      </c>
      <c r="J26" s="20" t="n">
        <v>2.2407215</v>
      </c>
      <c r="K26" s="18" t="s">
        <v>327</v>
      </c>
      <c r="L26" s="20" t="s">
        <v>327</v>
      </c>
      <c r="M26" s="18" t="s">
        <v>327</v>
      </c>
      <c r="N26" s="20" t="s">
        <v>327</v>
      </c>
      <c r="O26" s="18" t="s">
        <v>327</v>
      </c>
      <c r="P26" s="20" t="s">
        <v>327</v>
      </c>
      <c r="Q26" s="18" t="n">
        <v>470.50801091</v>
      </c>
      <c r="R26" s="20" t="n">
        <v>8.49350198</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(30.0/B32*100)</f>
        <v/>
      </c>
      <c r="D32" s="19" t="n">
        <v>4448</v>
      </c>
      <c r="E32" s="18" t="n">
        <v>493.76824965</v>
      </c>
      <c r="F32" s="20" t="n">
        <v>3.43316708</v>
      </c>
      <c r="G32" s="18" t="n">
        <v>495.41969385</v>
      </c>
      <c r="H32" s="20" t="n">
        <v>7.35912811</v>
      </c>
      <c r="I32" s="18" t="n">
        <v>514.64774014</v>
      </c>
      <c r="J32" s="20" t="n">
        <v>2.6739271</v>
      </c>
      <c r="K32" s="18" t="s">
        <v>327</v>
      </c>
      <c r="L32" s="20" t="s">
        <v>327</v>
      </c>
      <c r="M32" s="18" t="s">
        <v>327</v>
      </c>
      <c r="N32" s="20" t="s">
        <v>327</v>
      </c>
      <c r="O32" s="18" t="s">
        <v>327</v>
      </c>
      <c r="P32" s="20" t="s">
        <v>327</v>
      </c>
      <c r="Q32" s="18" t="n">
        <v>486.34642734</v>
      </c>
      <c r="R32" s="20" t="n">
        <v>9.723863100000001</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(130.0/B34*100)</f>
        <v/>
      </c>
      <c r="D34" s="19" t="n">
        <v>6220</v>
      </c>
      <c r="E34" s="18" t="n">
        <v>440.94238409</v>
      </c>
      <c r="F34" s="20" t="n">
        <v>3.59879006</v>
      </c>
      <c r="G34" s="18" t="n">
        <v>469.59569499</v>
      </c>
      <c r="H34" s="20" t="n">
        <v>5.17473163</v>
      </c>
      <c r="I34" s="18" t="n">
        <v>497.72373837</v>
      </c>
      <c r="J34" s="20" t="n">
        <v>2.77188834</v>
      </c>
      <c r="K34" s="18" t="s">
        <v>327</v>
      </c>
      <c r="L34" s="20" t="s">
        <v>327</v>
      </c>
      <c r="M34" s="18" t="n">
        <v>336.51078337</v>
      </c>
      <c r="N34" s="20" t="n">
        <v>12.24828707</v>
      </c>
      <c r="O34" s="18" t="s">
        <v>327</v>
      </c>
      <c r="P34" s="20" t="s">
        <v>327</v>
      </c>
      <c r="Q34" s="18" t="n">
        <v>474.1534445</v>
      </c>
      <c r="R34" s="20" t="n">
        <v>6.71722182</v>
      </c>
    </row>
    <row r="35" spans="1:18">
      <c r="A35" s="15" t="s">
        <v>355</v>
      </c>
      <c r="B35" s="17" t="n">
        <v>6406</v>
      </c>
      <c r="C35" s="18">
        <f>(95.0/B35*100)</f>
        <v/>
      </c>
      <c r="D35" s="19" t="n">
        <v>6311</v>
      </c>
      <c r="E35" s="18" t="n">
        <v>510.31736208</v>
      </c>
      <c r="F35" s="20" t="n">
        <v>2.66366733</v>
      </c>
      <c r="G35" s="18" t="n">
        <v>509.19570301</v>
      </c>
      <c r="H35" s="20" t="n">
        <v>4.59613355</v>
      </c>
      <c r="I35" s="18" t="n">
        <v>514.76319718</v>
      </c>
      <c r="J35" s="20" t="n">
        <v>2.09340219</v>
      </c>
      <c r="K35" s="18" t="s">
        <v>327</v>
      </c>
      <c r="L35" s="20" t="s">
        <v>327</v>
      </c>
      <c r="M35" s="18" t="n">
        <v>349.78970242</v>
      </c>
      <c r="N35" s="20" t="n">
        <v>6.90672373</v>
      </c>
      <c r="O35" s="18" t="s">
        <v>327</v>
      </c>
      <c r="P35" s="20" t="s">
        <v>327</v>
      </c>
      <c r="Q35" s="18" t="n">
        <v>497.33954425</v>
      </c>
      <c r="R35" s="20" t="n">
        <v>9.2126286</v>
      </c>
    </row>
    <row r="36" spans="1:18">
      <c r="A36" s="15" t="s">
        <v>356</v>
      </c>
      <c r="B36" s="17" t="n">
        <v>6736</v>
      </c>
      <c r="C36" s="18">
        <f>(116.0/B36*100)</f>
        <v/>
      </c>
      <c r="D36" s="19" t="n">
        <v>6620</v>
      </c>
      <c r="E36" s="18" t="n">
        <v>470.7717291</v>
      </c>
      <c r="F36" s="20" t="n">
        <v>3.53711434</v>
      </c>
      <c r="G36" s="18" t="n">
        <v>453.23284451</v>
      </c>
      <c r="H36" s="20" t="n">
        <v>5.62685355</v>
      </c>
      <c r="I36" s="18" t="n">
        <v>495.4344186</v>
      </c>
      <c r="J36" s="20" t="n">
        <v>2.34735289</v>
      </c>
      <c r="K36" s="18" t="s">
        <v>327</v>
      </c>
      <c r="L36" s="20" t="s">
        <v>327</v>
      </c>
      <c r="M36" s="18" t="s">
        <v>327</v>
      </c>
      <c r="N36" s="20" t="s">
        <v>327</v>
      </c>
      <c r="O36" s="18" t="s">
        <v>327</v>
      </c>
      <c r="P36" s="20" t="s">
        <v>327</v>
      </c>
      <c r="Q36" s="18" t="n">
        <v>453.9100039</v>
      </c>
      <c r="R36" s="20" t="n">
        <v>7.17787672</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492.96045675</v>
      </c>
      <c r="F40" s="20" t="n">
        <v>3.24746043</v>
      </c>
      <c r="G40" s="18" t="n">
        <v>451.49641719</v>
      </c>
      <c r="H40" s="20" t="n">
        <v>10.18758086</v>
      </c>
      <c r="I40" s="18" t="n">
        <v>504.86821859</v>
      </c>
      <c r="J40" s="20" t="n">
        <v>4.18215401</v>
      </c>
      <c r="K40" s="18" t="s">
        <v>327</v>
      </c>
      <c r="L40" s="20" t="s">
        <v>327</v>
      </c>
      <c r="M40" s="18" t="n">
        <v>491.16464222</v>
      </c>
      <c r="N40" s="20" t="n">
        <v>2.5540442</v>
      </c>
      <c r="O40" s="18" t="s">
        <v>327</v>
      </c>
      <c r="P40" s="20" t="s">
        <v>327</v>
      </c>
      <c r="Q40" s="18" t="n">
        <v>438.36670619</v>
      </c>
      <c r="R40" s="20" t="n">
        <v>8.431313769999999</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(189.0/B47*100)</f>
        <v/>
      </c>
      <c r="D47" s="19" t="n">
        <v>5739</v>
      </c>
      <c r="E47" s="18" t="n">
        <v>435.28050764</v>
      </c>
      <c r="F47" s="20" t="n">
        <v>4.16227072</v>
      </c>
      <c r="G47" s="18" t="n">
        <v>460.6457895</v>
      </c>
      <c r="H47" s="20" t="n">
        <v>6.83729366</v>
      </c>
      <c r="I47" s="18" t="n">
        <v>447.18264945</v>
      </c>
      <c r="J47" s="20" t="n">
        <v>5.18174538</v>
      </c>
      <c r="K47" s="18" t="s">
        <v>327</v>
      </c>
      <c r="L47" s="20" t="s">
        <v>327</v>
      </c>
      <c r="M47" s="18" t="s">
        <v>327</v>
      </c>
      <c r="N47" s="20" t="s">
        <v>327</v>
      </c>
      <c r="O47" s="18" t="s">
        <v>327</v>
      </c>
      <c r="P47" s="20" t="s">
        <v>327</v>
      </c>
      <c r="Q47" s="18" t="n">
        <v>444.05438242</v>
      </c>
      <c r="R47" s="20" t="n">
        <v>7.02886611</v>
      </c>
    </row>
    <row r="48" spans="1:18">
      <c r="A48" s="15" t="s">
        <v>368</v>
      </c>
      <c r="B48" s="17" t="n">
        <v>9841</v>
      </c>
      <c r="C48" s="18">
        <f>(29.0/B48*100)</f>
        <v/>
      </c>
      <c r="D48" s="19" t="n">
        <v>9812</v>
      </c>
      <c r="E48" s="18" t="n">
        <v>513.06955692</v>
      </c>
      <c r="F48" s="20" t="n">
        <v>5.48063695</v>
      </c>
      <c r="G48" s="18" t="n">
        <v>517.1033585500001</v>
      </c>
      <c r="H48" s="20" t="n">
        <v>9.969927350000001</v>
      </c>
      <c r="I48" s="18" t="n">
        <v>549.03170952</v>
      </c>
      <c r="J48" s="20" t="n">
        <v>4.93257665</v>
      </c>
      <c r="K48" s="18" t="s">
        <v>327</v>
      </c>
      <c r="L48" s="20" t="s">
        <v>327</v>
      </c>
      <c r="M48" s="18" t="s">
        <v>327</v>
      </c>
      <c r="N48" s="20" t="s">
        <v>327</v>
      </c>
      <c r="O48" s="18" t="s">
        <v>327</v>
      </c>
      <c r="P48" s="20" t="s">
        <v>327</v>
      </c>
      <c r="Q48" s="18" t="n">
        <v>492.34322852</v>
      </c>
      <c r="R48" s="20" t="n">
        <v>23.28664534</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445.14091854</v>
      </c>
      <c r="F52" s="20" t="n">
        <v>3.72298884</v>
      </c>
      <c r="G52" s="18" t="n">
        <v>449.70304745</v>
      </c>
      <c r="H52" s="20" t="n">
        <v>8.1855692</v>
      </c>
      <c r="I52" s="18" t="n">
        <v>472.57329289</v>
      </c>
      <c r="J52" s="20" t="n">
        <v>2.84232096</v>
      </c>
      <c r="K52" s="18" t="s">
        <v>327</v>
      </c>
      <c r="L52" s="20" t="s">
        <v>327</v>
      </c>
      <c r="M52" s="18" t="s">
        <v>327</v>
      </c>
      <c r="N52" s="20" t="s">
        <v>327</v>
      </c>
      <c r="O52" s="18" t="s">
        <v>327</v>
      </c>
      <c r="P52" s="20" t="s">
        <v>327</v>
      </c>
      <c r="Q52" s="18" t="n">
        <v>414.96477357</v>
      </c>
      <c r="R52" s="20" t="n">
        <v>12.23159384</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551.91058392</v>
      </c>
      <c r="F56" s="20" t="n">
        <v>3.82936761</v>
      </c>
      <c r="G56" s="18" t="n">
        <v>520.0741384299999</v>
      </c>
      <c r="H56" s="20" t="n">
        <v>9.584834409999999</v>
      </c>
      <c r="I56" s="18" t="n">
        <v>547.70457915</v>
      </c>
      <c r="J56" s="20" t="n">
        <v>3.12902586</v>
      </c>
      <c r="K56" s="18" t="s">
        <v>327</v>
      </c>
      <c r="L56" s="20" t="s">
        <v>327</v>
      </c>
      <c r="M56" s="18" t="s">
        <v>327</v>
      </c>
      <c r="N56" s="20" t="s">
        <v>327</v>
      </c>
      <c r="O56" s="18" t="s">
        <v>327</v>
      </c>
      <c r="P56" s="20" t="s">
        <v>327</v>
      </c>
      <c r="Q56" s="18" t="n">
        <v>536.12158104</v>
      </c>
      <c r="R56" s="20" t="n">
        <v>11.04730769</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(330.0/B61*100)</f>
        <v/>
      </c>
      <c r="D61" s="19" t="n">
        <v>6195</v>
      </c>
      <c r="E61" s="18" t="n">
        <v>458.89904244</v>
      </c>
      <c r="F61" s="20" t="n">
        <v>3.27546546</v>
      </c>
      <c r="G61" s="18" t="n">
        <v>463.0569787</v>
      </c>
      <c r="H61" s="20" t="n">
        <v>5.99497866</v>
      </c>
      <c r="I61" s="18" t="n">
        <v>494.38548253</v>
      </c>
      <c r="J61" s="20" t="n">
        <v>2.43964281</v>
      </c>
      <c r="K61" s="18" t="s">
        <v>327</v>
      </c>
      <c r="L61" s="20" t="s">
        <v>327</v>
      </c>
      <c r="M61" s="18" t="s">
        <v>327</v>
      </c>
      <c r="N61" s="20" t="s">
        <v>327</v>
      </c>
      <c r="O61" s="18" t="s">
        <v>327</v>
      </c>
      <c r="P61" s="20" t="s">
        <v>327</v>
      </c>
      <c r="Q61" s="18" t="n">
        <v>444.64219621</v>
      </c>
      <c r="R61" s="20" t="n">
        <v>8.26188035</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(20.0/B67*100)</f>
        <v/>
      </c>
      <c r="D67" s="19" t="n">
        <v>6951</v>
      </c>
      <c r="E67" s="18" t="n">
        <v>369.05954076</v>
      </c>
      <c r="F67" s="20" t="n">
        <v>3.29333056</v>
      </c>
      <c r="G67" s="18" t="n">
        <v>349.69136755</v>
      </c>
      <c r="H67" s="20" t="n">
        <v>5.29868712</v>
      </c>
      <c r="I67" s="18" t="n">
        <v>409.64245077</v>
      </c>
      <c r="J67" s="20" t="n">
        <v>3.50586303</v>
      </c>
      <c r="K67" s="18" t="s">
        <v>327</v>
      </c>
      <c r="L67" s="20" t="s">
        <v>327</v>
      </c>
      <c r="M67" s="18" t="s">
        <v>327</v>
      </c>
      <c r="N67" s="20" t="s">
        <v>327</v>
      </c>
      <c r="O67" s="18" t="s">
        <v>327</v>
      </c>
      <c r="P67" s="20" t="s">
        <v>327</v>
      </c>
      <c r="Q67" s="18" t="n">
        <v>334.60566357</v>
      </c>
      <c r="R67" s="20" t="n">
        <v>13.97519642</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(374.0/B73*100)</f>
        <v/>
      </c>
      <c r="D73" s="19" t="n">
        <v>7875</v>
      </c>
      <c r="E73" s="18" t="n">
        <v>413.82274264</v>
      </c>
      <c r="F73" s="20" t="n">
        <v>3.32027177</v>
      </c>
      <c r="G73" s="18" t="n">
        <v>407.50429222</v>
      </c>
      <c r="H73" s="20" t="n">
        <v>7.53762054</v>
      </c>
      <c r="I73" s="18" t="n">
        <v>427.33450432</v>
      </c>
      <c r="J73" s="20" t="n">
        <v>3.72065536</v>
      </c>
      <c r="K73" s="18" t="s">
        <v>327</v>
      </c>
      <c r="L73" s="20" t="s">
        <v>327</v>
      </c>
      <c r="M73" s="18" t="s">
        <v>327</v>
      </c>
      <c r="N73" s="20" t="s">
        <v>327</v>
      </c>
      <c r="O73" s="18" t="s">
        <v>327</v>
      </c>
      <c r="P73" s="20" t="s">
        <v>327</v>
      </c>
      <c r="Q73" s="18" t="n">
        <v>357.89990596</v>
      </c>
      <c r="R73" s="20" t="n">
        <v>12.79129366</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424</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473.90178398</v>
      </c>
      <c r="F7" s="20" t="n">
        <v>3.44297908</v>
      </c>
      <c r="G7" s="18" t="n">
        <v>472.1035091</v>
      </c>
      <c r="H7" s="20" t="n">
        <v>2.90646388</v>
      </c>
      <c r="I7" s="18" t="n">
        <v>510.0985357</v>
      </c>
      <c r="J7" s="20" t="n">
        <v>1.93913302</v>
      </c>
      <c r="K7" s="18" t="s">
        <v>327</v>
      </c>
      <c r="L7" s="20" t="s">
        <v>327</v>
      </c>
      <c r="M7" s="18" t="s">
        <v>327</v>
      </c>
      <c r="N7" s="20" t="s">
        <v>327</v>
      </c>
      <c r="O7" s="18" t="s">
        <v>327</v>
      </c>
      <c r="P7" s="20" t="s">
        <v>327</v>
      </c>
      <c r="Q7" s="18" t="n">
        <v>455.13642562</v>
      </c>
      <c r="R7" s="20" t="n">
        <v>4.97991206</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(8421.0/B9*100)</f>
        <v/>
      </c>
      <c r="D9" s="19" t="n">
        <v>1230</v>
      </c>
      <c r="E9" s="18" t="n">
        <v>469.56226689</v>
      </c>
      <c r="F9" s="20" t="n">
        <v>7.55956452</v>
      </c>
      <c r="G9" s="18" t="n">
        <v>473.72437891</v>
      </c>
      <c r="H9" s="20" t="n">
        <v>6.02318879</v>
      </c>
      <c r="I9" s="18" t="s">
        <v>327</v>
      </c>
      <c r="J9" s="20" t="s">
        <v>327</v>
      </c>
      <c r="K9" s="18" t="s">
        <v>327</v>
      </c>
      <c r="L9" s="20" t="s">
        <v>327</v>
      </c>
      <c r="M9" s="18" t="n">
        <v>357.98454354</v>
      </c>
      <c r="N9" s="20" t="n">
        <v>11.51846445</v>
      </c>
      <c r="O9" s="18" t="s">
        <v>327</v>
      </c>
      <c r="P9" s="20" t="s">
        <v>327</v>
      </c>
      <c r="Q9" s="18" t="n">
        <v>458.82010606</v>
      </c>
      <c r="R9" s="20" t="n">
        <v>7.2567025</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484.17951589</v>
      </c>
      <c r="F13" s="20" t="n">
        <v>8.367152129999999</v>
      </c>
      <c r="G13" s="18" t="n">
        <v>462.36881445</v>
      </c>
      <c r="H13" s="20" t="n">
        <v>7.36422658</v>
      </c>
      <c r="I13" s="18" t="n">
        <v>519.29238314</v>
      </c>
      <c r="J13" s="20" t="n">
        <v>2.17378327</v>
      </c>
      <c r="K13" s="18" t="s">
        <v>327</v>
      </c>
      <c r="L13" s="20" t="s">
        <v>327</v>
      </c>
      <c r="M13" s="18" t="n">
        <v>447.51533769</v>
      </c>
      <c r="N13" s="20" t="n">
        <v>5.97365007</v>
      </c>
      <c r="O13" s="18" t="s">
        <v>327</v>
      </c>
      <c r="P13" s="20" t="s">
        <v>327</v>
      </c>
      <c r="Q13" s="18" t="n">
        <v>472.19699145</v>
      </c>
      <c r="R13" s="20" t="n">
        <v>8.606082669999999</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(47.0/B18*100)</f>
        <v/>
      </c>
      <c r="D18" s="19" t="n">
        <v>5485</v>
      </c>
      <c r="E18" s="18" t="n">
        <v>464.80399615</v>
      </c>
      <c r="F18" s="20" t="n">
        <v>5.05947502</v>
      </c>
      <c r="G18" s="18" t="n">
        <v>457.7268695</v>
      </c>
      <c r="H18" s="20" t="n">
        <v>4.00775323</v>
      </c>
      <c r="I18" s="18" t="n">
        <v>448.22474158</v>
      </c>
      <c r="J18" s="20" t="n">
        <v>4.87738532</v>
      </c>
      <c r="K18" s="18" t="s">
        <v>327</v>
      </c>
      <c r="L18" s="20" t="s">
        <v>327</v>
      </c>
      <c r="M18" s="18" t="s">
        <v>327</v>
      </c>
      <c r="N18" s="20" t="s">
        <v>327</v>
      </c>
      <c r="O18" s="18" t="s">
        <v>327</v>
      </c>
      <c r="P18" s="20" t="s">
        <v>327</v>
      </c>
      <c r="Q18" s="18" t="n">
        <v>415.19361657</v>
      </c>
      <c r="R18" s="20" t="n">
        <v>7.76233222</v>
      </c>
    </row>
    <row r="19" spans="1:18">
      <c r="A19" s="15" t="s">
        <v>339</v>
      </c>
      <c r="B19" s="17" t="n">
        <v>5658</v>
      </c>
      <c r="C19" s="18">
        <f>(247.0/B19*100)</f>
        <v/>
      </c>
      <c r="D19" s="19" t="n">
        <v>5411</v>
      </c>
      <c r="E19" s="18" t="n">
        <v>453.93841537</v>
      </c>
      <c r="F19" s="20" t="n">
        <v>6.10173349</v>
      </c>
      <c r="G19" s="18" t="n">
        <v>430.68489064</v>
      </c>
      <c r="H19" s="20" t="n">
        <v>5.15784457</v>
      </c>
      <c r="I19" s="18" t="n">
        <v>491.72830002</v>
      </c>
      <c r="J19" s="20" t="n">
        <v>2.71224274</v>
      </c>
      <c r="K19" s="18" t="s">
        <v>327</v>
      </c>
      <c r="L19" s="20" t="s">
        <v>327</v>
      </c>
      <c r="M19" s="18" t="s">
        <v>327</v>
      </c>
      <c r="N19" s="20" t="s">
        <v>327</v>
      </c>
      <c r="O19" s="18" t="s">
        <v>327</v>
      </c>
      <c r="P19" s="20" t="s">
        <v>327</v>
      </c>
      <c r="Q19" s="18" t="n">
        <v>435.66643016</v>
      </c>
      <c r="R19" s="20" t="n">
        <v>7.17971329</v>
      </c>
    </row>
    <row r="20" spans="1:18">
      <c r="A20" s="15" t="s">
        <v>340</v>
      </c>
      <c r="B20" s="17" t="n">
        <v>3371</v>
      </c>
      <c r="C20" s="18">
        <f>(82.0/B20*100)</f>
        <v/>
      </c>
      <c r="D20" s="19" t="n">
        <v>3289</v>
      </c>
      <c r="E20" s="18" t="n">
        <v>435.6733572</v>
      </c>
      <c r="F20" s="20" t="n">
        <v>7.06822649</v>
      </c>
      <c r="G20" s="18" t="n">
        <v>438.56473842</v>
      </c>
      <c r="H20" s="20" t="n">
        <v>6.24613946</v>
      </c>
      <c r="I20" s="18" t="n">
        <v>498.64771195</v>
      </c>
      <c r="J20" s="20" t="n">
        <v>1.98488247</v>
      </c>
      <c r="K20" s="18" t="s">
        <v>327</v>
      </c>
      <c r="L20" s="20" t="s">
        <v>327</v>
      </c>
      <c r="M20" s="18" t="s">
        <v>327</v>
      </c>
      <c r="N20" s="20" t="s">
        <v>327</v>
      </c>
      <c r="O20" s="18" t="s">
        <v>327</v>
      </c>
      <c r="P20" s="20" t="s">
        <v>327</v>
      </c>
      <c r="Q20" s="18" t="n">
        <v>432.48530662</v>
      </c>
      <c r="R20" s="20" t="n">
        <v>10.35069355</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(676.0/B23*100)</f>
        <v/>
      </c>
      <c r="D23" s="19" t="n">
        <v>10907</v>
      </c>
      <c r="E23" s="18" t="n">
        <v>465.91896814</v>
      </c>
      <c r="F23" s="20" t="n">
        <v>5.88361403</v>
      </c>
      <c r="G23" s="18" t="n">
        <v>452.98798924</v>
      </c>
      <c r="H23" s="20" t="n">
        <v>5.1701099</v>
      </c>
      <c r="I23" s="18" t="n">
        <v>509.45581964</v>
      </c>
      <c r="J23" s="20" t="n">
        <v>3.05353617</v>
      </c>
      <c r="K23" s="18" t="s">
        <v>327</v>
      </c>
      <c r="L23" s="20" t="s">
        <v>327</v>
      </c>
      <c r="M23" s="18" t="s">
        <v>327</v>
      </c>
      <c r="N23" s="20" t="s">
        <v>327</v>
      </c>
      <c r="O23" s="18" t="s">
        <v>327</v>
      </c>
      <c r="P23" s="20" t="s">
        <v>327</v>
      </c>
      <c r="Q23" s="18" t="n">
        <v>441.34214503</v>
      </c>
      <c r="R23" s="20" t="n">
        <v>7.3491791</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529.20692892</v>
      </c>
      <c r="F25" s="20" t="n">
        <v>5.96473045</v>
      </c>
      <c r="G25" s="18" t="n">
        <v>520.05905914</v>
      </c>
      <c r="H25" s="20" t="n">
        <v>4.42605103</v>
      </c>
      <c r="I25" s="18" t="n">
        <v>526.48147568</v>
      </c>
      <c r="J25" s="20" t="n">
        <v>4.13840438</v>
      </c>
      <c r="K25" s="18" t="s">
        <v>327</v>
      </c>
      <c r="L25" s="20" t="s">
        <v>327</v>
      </c>
      <c r="M25" s="18" t="s">
        <v>327</v>
      </c>
      <c r="N25" s="20" t="s">
        <v>327</v>
      </c>
      <c r="O25" s="18" t="s">
        <v>327</v>
      </c>
      <c r="P25" s="20" t="s">
        <v>327</v>
      </c>
      <c r="Q25" s="18" t="n">
        <v>498.75157356</v>
      </c>
      <c r="R25" s="20" t="n">
        <v>9.269206029999999</v>
      </c>
    </row>
    <row r="26" spans="1:18">
      <c r="A26" s="15" t="s">
        <v>346</v>
      </c>
      <c r="B26" s="17" t="n">
        <v>4869</v>
      </c>
      <c r="C26" s="18">
        <f>(185.0/B26*100)</f>
        <v/>
      </c>
      <c r="D26" s="19" t="n">
        <v>4684</v>
      </c>
      <c r="E26" s="18" t="n">
        <v>483.8538589</v>
      </c>
      <c r="F26" s="20" t="n">
        <v>3.36178156</v>
      </c>
      <c r="G26" s="18" t="n">
        <v>448.43743634</v>
      </c>
      <c r="H26" s="20" t="n">
        <v>3.80243432</v>
      </c>
      <c r="I26" s="18" t="n">
        <v>493.78116778</v>
      </c>
      <c r="J26" s="20" t="n">
        <v>2.2407215</v>
      </c>
      <c r="K26" s="18" t="s">
        <v>327</v>
      </c>
      <c r="L26" s="20" t="s">
        <v>327</v>
      </c>
      <c r="M26" s="18" t="s">
        <v>327</v>
      </c>
      <c r="N26" s="20" t="s">
        <v>327</v>
      </c>
      <c r="O26" s="18" t="s">
        <v>327</v>
      </c>
      <c r="P26" s="20" t="s">
        <v>327</v>
      </c>
      <c r="Q26" s="18" t="n">
        <v>454.69933049</v>
      </c>
      <c r="R26" s="20" t="n">
        <v>7.33468592</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(30.0/B32*100)</f>
        <v/>
      </c>
      <c r="D32" s="19" t="n">
        <v>4448</v>
      </c>
      <c r="E32" s="18" t="n">
        <v>503.91319674</v>
      </c>
      <c r="F32" s="20" t="n">
        <v>3.79855416</v>
      </c>
      <c r="G32" s="18" t="n">
        <v>484.69523009</v>
      </c>
      <c r="H32" s="20" t="n">
        <v>4.20374152</v>
      </c>
      <c r="I32" s="18" t="n">
        <v>514.64774014</v>
      </c>
      <c r="J32" s="20" t="n">
        <v>2.6739271</v>
      </c>
      <c r="K32" s="18" t="s">
        <v>327</v>
      </c>
      <c r="L32" s="20" t="s">
        <v>327</v>
      </c>
      <c r="M32" s="18" t="s">
        <v>327</v>
      </c>
      <c r="N32" s="20" t="s">
        <v>327</v>
      </c>
      <c r="O32" s="18" t="s">
        <v>327</v>
      </c>
      <c r="P32" s="20" t="s">
        <v>327</v>
      </c>
      <c r="Q32" s="18" t="n">
        <v>459.10251631</v>
      </c>
      <c r="R32" s="20" t="n">
        <v>9.612947889999999</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(130.0/B34*100)</f>
        <v/>
      </c>
      <c r="D34" s="19" t="n">
        <v>6220</v>
      </c>
      <c r="E34" s="18" t="n">
        <v>458.4223102</v>
      </c>
      <c r="F34" s="20" t="n">
        <v>4.27305747</v>
      </c>
      <c r="G34" s="18" t="n">
        <v>448.41091407</v>
      </c>
      <c r="H34" s="20" t="n">
        <v>3.99217749</v>
      </c>
      <c r="I34" s="18" t="n">
        <v>497.72373837</v>
      </c>
      <c r="J34" s="20" t="n">
        <v>2.77188834</v>
      </c>
      <c r="K34" s="18" t="s">
        <v>327</v>
      </c>
      <c r="L34" s="20" t="s">
        <v>327</v>
      </c>
      <c r="M34" s="18" t="n">
        <v>336.51078337</v>
      </c>
      <c r="N34" s="20" t="n">
        <v>12.24828707</v>
      </c>
      <c r="O34" s="18" t="s">
        <v>327</v>
      </c>
      <c r="P34" s="20" t="s">
        <v>327</v>
      </c>
      <c r="Q34" s="18" t="n">
        <v>447.38748683</v>
      </c>
      <c r="R34" s="20" t="n">
        <v>5.796912</v>
      </c>
    </row>
    <row r="35" spans="1:18">
      <c r="A35" s="15" t="s">
        <v>355</v>
      </c>
      <c r="B35" s="17" t="n">
        <v>6406</v>
      </c>
      <c r="C35" s="18">
        <f>(95.0/B35*100)</f>
        <v/>
      </c>
      <c r="D35" s="19" t="n">
        <v>6311</v>
      </c>
      <c r="E35" s="18" t="n">
        <v>528.20291792</v>
      </c>
      <c r="F35" s="20" t="n">
        <v>3.17191652</v>
      </c>
      <c r="G35" s="18" t="n">
        <v>494.27738902</v>
      </c>
      <c r="H35" s="20" t="n">
        <v>3.39160092</v>
      </c>
      <c r="I35" s="18" t="n">
        <v>514.76319718</v>
      </c>
      <c r="J35" s="20" t="n">
        <v>2.09340219</v>
      </c>
      <c r="K35" s="18" t="s">
        <v>327</v>
      </c>
      <c r="L35" s="20" t="s">
        <v>327</v>
      </c>
      <c r="M35" s="18" t="n">
        <v>349.78970242</v>
      </c>
      <c r="N35" s="20" t="n">
        <v>6.90672373</v>
      </c>
      <c r="O35" s="18" t="s">
        <v>327</v>
      </c>
      <c r="P35" s="20" t="s">
        <v>327</v>
      </c>
      <c r="Q35" s="18" t="n">
        <v>487.47306636</v>
      </c>
      <c r="R35" s="20" t="n">
        <v>8.37139142</v>
      </c>
    </row>
    <row r="36" spans="1:18">
      <c r="A36" s="15" t="s">
        <v>356</v>
      </c>
      <c r="B36" s="17" t="n">
        <v>6736</v>
      </c>
      <c r="C36" s="18">
        <f>(116.0/B36*100)</f>
        <v/>
      </c>
      <c r="D36" s="19" t="n">
        <v>6620</v>
      </c>
      <c r="E36" s="18" t="n">
        <v>470.41521158</v>
      </c>
      <c r="F36" s="20" t="n">
        <v>4.36781063</v>
      </c>
      <c r="G36" s="18" t="n">
        <v>467.23907765</v>
      </c>
      <c r="H36" s="20" t="n">
        <v>3.48953893</v>
      </c>
      <c r="I36" s="18" t="n">
        <v>495.4344186</v>
      </c>
      <c r="J36" s="20" t="n">
        <v>2.34735289</v>
      </c>
      <c r="K36" s="18" t="s">
        <v>327</v>
      </c>
      <c r="L36" s="20" t="s">
        <v>327</v>
      </c>
      <c r="M36" s="18" t="s">
        <v>327</v>
      </c>
      <c r="N36" s="20" t="s">
        <v>327</v>
      </c>
      <c r="O36" s="18" t="s">
        <v>327</v>
      </c>
      <c r="P36" s="20" t="s">
        <v>327</v>
      </c>
      <c r="Q36" s="18" t="n">
        <v>451.79273457</v>
      </c>
      <c r="R36" s="20" t="n">
        <v>6.26543768</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485.72045562</v>
      </c>
      <c r="F40" s="20" t="n">
        <v>4.02360471</v>
      </c>
      <c r="G40" s="18" t="n">
        <v>495.94019149</v>
      </c>
      <c r="H40" s="20" t="n">
        <v>3.80697021</v>
      </c>
      <c r="I40" s="18" t="n">
        <v>504.86821859</v>
      </c>
      <c r="J40" s="20" t="n">
        <v>4.18215401</v>
      </c>
      <c r="K40" s="18" t="s">
        <v>327</v>
      </c>
      <c r="L40" s="20" t="s">
        <v>327</v>
      </c>
      <c r="M40" s="18" t="n">
        <v>491.16464222</v>
      </c>
      <c r="N40" s="20" t="n">
        <v>2.5540442</v>
      </c>
      <c r="O40" s="18" t="s">
        <v>327</v>
      </c>
      <c r="P40" s="20" t="s">
        <v>327</v>
      </c>
      <c r="Q40" s="18" t="n">
        <v>454.29637681</v>
      </c>
      <c r="R40" s="20" t="n">
        <v>7.02931018</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(189.0/B47*100)</f>
        <v/>
      </c>
      <c r="D47" s="19" t="n">
        <v>5739</v>
      </c>
      <c r="E47" s="18" t="n">
        <v>445.31816703</v>
      </c>
      <c r="F47" s="20" t="n">
        <v>4.71607964</v>
      </c>
      <c r="G47" s="18" t="n">
        <v>435.7341766</v>
      </c>
      <c r="H47" s="20" t="n">
        <v>4.77301338</v>
      </c>
      <c r="I47" s="18" t="n">
        <v>447.18264945</v>
      </c>
      <c r="J47" s="20" t="n">
        <v>5.18174538</v>
      </c>
      <c r="K47" s="18" t="s">
        <v>327</v>
      </c>
      <c r="L47" s="20" t="s">
        <v>327</v>
      </c>
      <c r="M47" s="18" t="s">
        <v>327</v>
      </c>
      <c r="N47" s="20" t="s">
        <v>327</v>
      </c>
      <c r="O47" s="18" t="s">
        <v>327</v>
      </c>
      <c r="P47" s="20" t="s">
        <v>327</v>
      </c>
      <c r="Q47" s="18" t="n">
        <v>426.27637113</v>
      </c>
      <c r="R47" s="20" t="n">
        <v>5.86777957</v>
      </c>
    </row>
    <row r="48" spans="1:18">
      <c r="A48" s="15" t="s">
        <v>368</v>
      </c>
      <c r="B48" s="17" t="n">
        <v>9841</v>
      </c>
      <c r="C48" s="18">
        <f>(29.0/B48*100)</f>
        <v/>
      </c>
      <c r="D48" s="19" t="n">
        <v>9812</v>
      </c>
      <c r="E48" s="18" t="n">
        <v>515.05222842</v>
      </c>
      <c r="F48" s="20" t="n">
        <v>6.72433834</v>
      </c>
      <c r="G48" s="18" t="n">
        <v>513.03053006</v>
      </c>
      <c r="H48" s="20" t="n">
        <v>5.40120234</v>
      </c>
      <c r="I48" s="18" t="n">
        <v>549.03170952</v>
      </c>
      <c r="J48" s="20" t="n">
        <v>4.93257665</v>
      </c>
      <c r="K48" s="18" t="s">
        <v>327</v>
      </c>
      <c r="L48" s="20" t="s">
        <v>327</v>
      </c>
      <c r="M48" s="18" t="s">
        <v>327</v>
      </c>
      <c r="N48" s="20" t="s">
        <v>327</v>
      </c>
      <c r="O48" s="18" t="s">
        <v>327</v>
      </c>
      <c r="P48" s="20" t="s">
        <v>327</v>
      </c>
      <c r="Q48" s="18" t="n">
        <v>483.20274941</v>
      </c>
      <c r="R48" s="20" t="n">
        <v>14.32441192</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447.84332843</v>
      </c>
      <c r="F52" s="20" t="n">
        <v>5.2849127</v>
      </c>
      <c r="G52" s="18" t="n">
        <v>445.65864407</v>
      </c>
      <c r="H52" s="20" t="n">
        <v>4.46782421</v>
      </c>
      <c r="I52" s="18" t="n">
        <v>472.57329289</v>
      </c>
      <c r="J52" s="20" t="n">
        <v>2.84232096</v>
      </c>
      <c r="K52" s="18" t="s">
        <v>327</v>
      </c>
      <c r="L52" s="20" t="s">
        <v>327</v>
      </c>
      <c r="M52" s="18" t="s">
        <v>327</v>
      </c>
      <c r="N52" s="20" t="s">
        <v>327</v>
      </c>
      <c r="O52" s="18" t="s">
        <v>327</v>
      </c>
      <c r="P52" s="20" t="s">
        <v>327</v>
      </c>
      <c r="Q52" s="18" t="n">
        <v>424.49686942</v>
      </c>
      <c r="R52" s="20" t="n">
        <v>7.41796137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550.03289741</v>
      </c>
      <c r="F56" s="20" t="n">
        <v>3.73998026</v>
      </c>
      <c r="G56" s="18" t="n">
        <v>547.25911377</v>
      </c>
      <c r="H56" s="20" t="n">
        <v>6.01001148</v>
      </c>
      <c r="I56" s="18" t="n">
        <v>547.70457915</v>
      </c>
      <c r="J56" s="20" t="n">
        <v>3.12902586</v>
      </c>
      <c r="K56" s="18" t="s">
        <v>327</v>
      </c>
      <c r="L56" s="20" t="s">
        <v>327</v>
      </c>
      <c r="M56" s="18" t="s">
        <v>327</v>
      </c>
      <c r="N56" s="20" t="s">
        <v>327</v>
      </c>
      <c r="O56" s="18" t="s">
        <v>327</v>
      </c>
      <c r="P56" s="20" t="s">
        <v>327</v>
      </c>
      <c r="Q56" s="18" t="n">
        <v>520.61655781</v>
      </c>
      <c r="R56" s="20" t="n">
        <v>11.71144494</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(330.0/B61*100)</f>
        <v/>
      </c>
      <c r="D61" s="19" t="n">
        <v>6195</v>
      </c>
      <c r="E61" s="18" t="n">
        <v>467.64011836</v>
      </c>
      <c r="F61" s="20" t="n">
        <v>4.21618609</v>
      </c>
      <c r="G61" s="18" t="n">
        <v>458.38876787</v>
      </c>
      <c r="H61" s="20" t="n">
        <v>3.90749392</v>
      </c>
      <c r="I61" s="18" t="n">
        <v>494.38548253</v>
      </c>
      <c r="J61" s="20" t="n">
        <v>2.43964281</v>
      </c>
      <c r="K61" s="18" t="s">
        <v>327</v>
      </c>
      <c r="L61" s="20" t="s">
        <v>327</v>
      </c>
      <c r="M61" s="18" t="s">
        <v>327</v>
      </c>
      <c r="N61" s="20" t="s">
        <v>327</v>
      </c>
      <c r="O61" s="18" t="s">
        <v>327</v>
      </c>
      <c r="P61" s="20" t="s">
        <v>327</v>
      </c>
      <c r="Q61" s="18" t="n">
        <v>432.42037605</v>
      </c>
      <c r="R61" s="20" t="n">
        <v>7.29530095</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(20.0/B67*100)</f>
        <v/>
      </c>
      <c r="D67" s="19" t="n">
        <v>6951</v>
      </c>
      <c r="E67" s="18" t="n">
        <v>377.31040106</v>
      </c>
      <c r="F67" s="20" t="n">
        <v>4.11629133</v>
      </c>
      <c r="G67" s="18" t="n">
        <v>359.58667452</v>
      </c>
      <c r="H67" s="20" t="n">
        <v>3.21733283</v>
      </c>
      <c r="I67" s="18" t="n">
        <v>409.64245077</v>
      </c>
      <c r="J67" s="20" t="n">
        <v>3.50586303</v>
      </c>
      <c r="K67" s="18" t="s">
        <v>327</v>
      </c>
      <c r="L67" s="20" t="s">
        <v>327</v>
      </c>
      <c r="M67" s="18" t="s">
        <v>327</v>
      </c>
      <c r="N67" s="20" t="s">
        <v>327</v>
      </c>
      <c r="O67" s="18" t="s">
        <v>327</v>
      </c>
      <c r="P67" s="20" t="s">
        <v>327</v>
      </c>
      <c r="Q67" s="18" t="n">
        <v>321.36361802</v>
      </c>
      <c r="R67" s="20" t="n">
        <v>9.52897688</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(374.0/B73*100)</f>
        <v/>
      </c>
      <c r="D73" s="19" t="n">
        <v>7875</v>
      </c>
      <c r="E73" s="18" t="n">
        <v>404.60266591</v>
      </c>
      <c r="F73" s="20" t="n">
        <v>3.7708853</v>
      </c>
      <c r="G73" s="18" t="n">
        <v>424.81523375</v>
      </c>
      <c r="H73" s="20" t="n">
        <v>3.50031693</v>
      </c>
      <c r="I73" s="18" t="n">
        <v>427.33450432</v>
      </c>
      <c r="J73" s="20" t="n">
        <v>3.72065536</v>
      </c>
      <c r="K73" s="18" t="s">
        <v>327</v>
      </c>
      <c r="L73" s="20" t="s">
        <v>327</v>
      </c>
      <c r="M73" s="18" t="s">
        <v>327</v>
      </c>
      <c r="N73" s="20" t="s">
        <v>327</v>
      </c>
      <c r="O73" s="18" t="s">
        <v>327</v>
      </c>
      <c r="P73" s="20" t="s">
        <v>327</v>
      </c>
      <c r="Q73" s="18" t="n">
        <v>383.31069757</v>
      </c>
      <c r="R73" s="20" t="n">
        <v>9.28768346</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473.29066192</v>
      </c>
      <c r="F7" s="20" t="n">
        <v>2.56329508</v>
      </c>
      <c r="G7" s="18" t="n">
        <v>458.96727037</v>
      </c>
      <c r="H7" s="20" t="n">
        <v>4.27373203</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(8424.0/B9*100)</f>
        <v/>
      </c>
      <c r="D9" s="19" t="n">
        <v>1227</v>
      </c>
      <c r="E9" s="18" t="n">
        <v>470.94704928</v>
      </c>
      <c r="F9" s="20" t="n">
        <v>5.74127434</v>
      </c>
      <c r="G9" s="18" t="n">
        <v>462.3034452</v>
      </c>
      <c r="H9" s="20" t="n">
        <v>9.0295682</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481.59414655</v>
      </c>
      <c r="F13" s="20" t="n">
        <v>5.56970109</v>
      </c>
      <c r="G13" s="18" t="n">
        <v>437.6568838</v>
      </c>
      <c r="H13" s="20" t="n">
        <v>11.34237625</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(47.0/B18*100)</f>
        <v/>
      </c>
      <c r="D18" s="19" t="n">
        <v>5485</v>
      </c>
      <c r="E18" s="18" t="n">
        <v>458.91548233</v>
      </c>
      <c r="F18" s="20" t="n">
        <v>4.38408594</v>
      </c>
      <c r="G18" s="18" t="n">
        <v>454.96285128</v>
      </c>
      <c r="H18" s="20" t="n">
        <v>4.41369803</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440.9159948</v>
      </c>
      <c r="F19" s="20" t="n">
        <v>4.70345721</v>
      </c>
      <c r="G19" s="18" t="n">
        <v>439.45874147</v>
      </c>
      <c r="H19" s="20" t="n">
        <v>7.13498209</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444.86523259</v>
      </c>
      <c r="F20" s="20" t="n">
        <v>4.81825659</v>
      </c>
      <c r="G20" s="18" t="n">
        <v>402.27726257</v>
      </c>
      <c r="H20" s="20" t="n">
        <v>9.44930484</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(677.0/B23*100)</f>
        <v/>
      </c>
      <c r="D23" s="19" t="n">
        <v>10906</v>
      </c>
      <c r="E23" s="18" t="n">
        <v>453.11953369</v>
      </c>
      <c r="F23" s="20" t="n">
        <v>4.81217289</v>
      </c>
      <c r="G23" s="18" t="n">
        <v>457.6469678</v>
      </c>
      <c r="H23" s="20" t="n">
        <v>4.8754272</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524.54494328</v>
      </c>
      <c r="F25" s="20" t="n">
        <v>4.17658952</v>
      </c>
      <c r="G25" s="18" t="n">
        <v>481.41092501</v>
      </c>
      <c r="H25" s="20" t="n">
        <v>11.13529668</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470.23316183</v>
      </c>
      <c r="F26" s="20" t="n">
        <v>3.63539209</v>
      </c>
      <c r="G26" s="18" t="n">
        <v>463.97235227</v>
      </c>
      <c r="H26" s="20" t="n">
        <v>3.30043685</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498.19580528</v>
      </c>
      <c r="F32" s="20" t="n">
        <v>3.64776624</v>
      </c>
      <c r="G32" s="18" t="n">
        <v>485.44693283</v>
      </c>
      <c r="H32" s="20" t="n">
        <v>4.20722257</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(130.0/B34*100)</f>
        <v/>
      </c>
      <c r="D34" s="19" t="n">
        <v>6220</v>
      </c>
      <c r="E34" s="18" t="n">
        <v>458.98552254</v>
      </c>
      <c r="F34" s="20" t="n">
        <v>3.76458478</v>
      </c>
      <c r="G34" s="18" t="n">
        <v>442.20847543</v>
      </c>
      <c r="H34" s="20" t="n">
        <v>4.11008696</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(96.0/B35*100)</f>
        <v/>
      </c>
      <c r="D35" s="19" t="n">
        <v>6310</v>
      </c>
      <c r="E35" s="18" t="n">
        <v>517.99328279</v>
      </c>
      <c r="F35" s="20" t="n">
        <v>2.80178223</v>
      </c>
      <c r="G35" s="18" t="n">
        <v>478.22966364</v>
      </c>
      <c r="H35" s="20" t="n">
        <v>4.81507628</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463.60047923</v>
      </c>
      <c r="F36" s="20" t="n">
        <v>3.99721735</v>
      </c>
      <c r="G36" s="18" t="n">
        <v>468.57099978</v>
      </c>
      <c r="H36" s="20" t="n">
        <v>3.53257296</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490.89610833</v>
      </c>
      <c r="F40" s="20" t="n">
        <v>3.77571565</v>
      </c>
      <c r="G40" s="18" t="n">
        <v>470.41912112</v>
      </c>
      <c r="H40" s="20" t="n">
        <v>4.81054078</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(191.0/B47*100)</f>
        <v/>
      </c>
      <c r="D47" s="19" t="n">
        <v>5737</v>
      </c>
      <c r="E47" s="18" t="n">
        <v>451.03717026</v>
      </c>
      <c r="F47" s="20" t="n">
        <v>4.21196526</v>
      </c>
      <c r="G47" s="18" t="n">
        <v>413.21347656</v>
      </c>
      <c r="H47" s="20" t="n">
        <v>4.87724623</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519.04925757</v>
      </c>
      <c r="F48" s="20" t="n">
        <v>5.14330699</v>
      </c>
      <c r="G48" s="18" t="n">
        <v>498.69301232</v>
      </c>
      <c r="H48" s="20" t="n">
        <v>8.88864184</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438.43499987</v>
      </c>
      <c r="F52" s="20" t="n">
        <v>3.98709422</v>
      </c>
      <c r="G52" s="18" t="n">
        <v>452.01809684</v>
      </c>
      <c r="H52" s="20" t="n">
        <v>4.83639898</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542.22135312</v>
      </c>
      <c r="F56" s="20" t="n">
        <v>5.3899167</v>
      </c>
      <c r="G56" s="18" t="n">
        <v>555.18406416</v>
      </c>
      <c r="H56" s="20" t="n">
        <v>4.12670606</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462.86871641</v>
      </c>
      <c r="F61" s="20" t="n">
        <v>3.5270154</v>
      </c>
      <c r="G61" s="18" t="n">
        <v>444.0754183</v>
      </c>
      <c r="H61" s="20" t="n">
        <v>5.08121044</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(21.0/B67*100)</f>
        <v/>
      </c>
      <c r="D67" s="19" t="n">
        <v>6950</v>
      </c>
      <c r="E67" s="18" t="n">
        <v>377.75468296</v>
      </c>
      <c r="F67" s="20" t="n">
        <v>4.1070236</v>
      </c>
      <c r="G67" s="18" t="n">
        <v>351.56118702</v>
      </c>
      <c r="H67" s="20" t="n">
        <v>3.44660125</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(378.0/B73*100)</f>
        <v/>
      </c>
      <c r="D73" s="19" t="n">
        <v>7871</v>
      </c>
      <c r="E73" s="18" t="n">
        <v>418.81089327</v>
      </c>
      <c r="F73" s="20" t="n">
        <v>3.23441941</v>
      </c>
      <c r="G73" s="18" t="n">
        <v>401.60682963</v>
      </c>
      <c r="H73" s="20" t="n">
        <v>3.95899695</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475.77208675</v>
      </c>
      <c r="F7" s="20" t="n">
        <v>2.42577807</v>
      </c>
      <c r="G7" s="18" t="n">
        <v>421.86936559</v>
      </c>
      <c r="H7" s="20" t="n">
        <v>5.72340618</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(8424.0/B9*100)</f>
        <v/>
      </c>
      <c r="D9" s="19" t="n">
        <v>1227</v>
      </c>
      <c r="E9" s="18" t="n">
        <v>472.86718854</v>
      </c>
      <c r="F9" s="20" t="n">
        <v>5.6450062</v>
      </c>
      <c r="G9" s="18" t="n">
        <v>434.05150074</v>
      </c>
      <c r="H9" s="20" t="n">
        <v>12.35971103</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477.33154485</v>
      </c>
      <c r="F13" s="20" t="n">
        <v>5.44742711</v>
      </c>
      <c r="G13" s="18" t="n">
        <v>436.6420905</v>
      </c>
      <c r="H13" s="20" t="n">
        <v>12.70993718</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(47.0/B18*100)</f>
        <v/>
      </c>
      <c r="D18" s="19" t="n">
        <v>5485</v>
      </c>
      <c r="E18" s="18" t="n">
        <v>463.81667355</v>
      </c>
      <c r="F18" s="20" t="n">
        <v>3.71015896</v>
      </c>
      <c r="G18" s="18" t="n">
        <v>398.78632653</v>
      </c>
      <c r="H18" s="20" t="n">
        <v>6.49681987</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449.66018612</v>
      </c>
      <c r="F19" s="20" t="n">
        <v>4.43327973</v>
      </c>
      <c r="G19" s="18" t="n">
        <v>400.84946894</v>
      </c>
      <c r="H19" s="20" t="n">
        <v>8.6105012</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440.99202354</v>
      </c>
      <c r="F20" s="20" t="n">
        <v>4.82889807</v>
      </c>
      <c r="G20" s="18" t="n">
        <v>397.40860556</v>
      </c>
      <c r="H20" s="20" t="n">
        <v>13.48703465</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(677.0/B23*100)</f>
        <v/>
      </c>
      <c r="D23" s="19" t="n">
        <v>10906</v>
      </c>
      <c r="E23" s="18" t="n">
        <v>459.77684608</v>
      </c>
      <c r="F23" s="20" t="n">
        <v>4.3522623</v>
      </c>
      <c r="G23" s="18" t="n">
        <v>431.58523986</v>
      </c>
      <c r="H23" s="20" t="n">
        <v>7.98306548</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523.15430472</v>
      </c>
      <c r="F25" s="20" t="n">
        <v>4.25283482</v>
      </c>
      <c r="G25" s="18" t="n">
        <v>493.98368086</v>
      </c>
      <c r="H25" s="20" t="n">
        <v>10.96906129</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474.08133974</v>
      </c>
      <c r="F26" s="20" t="n">
        <v>2.75451238</v>
      </c>
      <c r="G26" s="18" t="n">
        <v>423.23244323</v>
      </c>
      <c r="H26" s="20" t="n">
        <v>5.72259284</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500.39933951</v>
      </c>
      <c r="F32" s="20" t="n">
        <v>3.1436445</v>
      </c>
      <c r="G32" s="18" t="n">
        <v>444.89842141</v>
      </c>
      <c r="H32" s="20" t="n">
        <v>6.63131919</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(130.0/B34*100)</f>
        <v/>
      </c>
      <c r="D34" s="19" t="n">
        <v>6220</v>
      </c>
      <c r="E34" s="18" t="n">
        <v>462.19244502</v>
      </c>
      <c r="F34" s="20" t="n">
        <v>3.38480455</v>
      </c>
      <c r="G34" s="18" t="n">
        <v>424.45952144</v>
      </c>
      <c r="H34" s="20" t="n">
        <v>4.6987539</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(96.0/B35*100)</f>
        <v/>
      </c>
      <c r="D35" s="19" t="n">
        <v>6310</v>
      </c>
      <c r="E35" s="18" t="n">
        <v>513.33705355</v>
      </c>
      <c r="F35" s="20" t="n">
        <v>2.40335219</v>
      </c>
      <c r="G35" s="18" t="n">
        <v>471.69561397</v>
      </c>
      <c r="H35" s="20" t="n">
        <v>6.3525635</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470.24951767</v>
      </c>
      <c r="F36" s="20" t="n">
        <v>2.98537893</v>
      </c>
      <c r="G36" s="18" t="n">
        <v>415.122957</v>
      </c>
      <c r="H36" s="20" t="n">
        <v>9.25375972</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489.56580969</v>
      </c>
      <c r="F40" s="20" t="n">
        <v>3.49701555</v>
      </c>
      <c r="G40" s="18" t="n">
        <v>433.15662601</v>
      </c>
      <c r="H40" s="20" t="n">
        <v>9.02607276</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(191.0/B47*100)</f>
        <v/>
      </c>
      <c r="D47" s="19" t="n">
        <v>5737</v>
      </c>
      <c r="E47" s="18" t="n">
        <v>452.61275049</v>
      </c>
      <c r="F47" s="20" t="n">
        <v>4.09717832</v>
      </c>
      <c r="G47" s="18" t="n">
        <v>396.21786431</v>
      </c>
      <c r="H47" s="20" t="n">
        <v>5.14434769</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529.43464424</v>
      </c>
      <c r="F48" s="20" t="n">
        <v>5.54987035</v>
      </c>
      <c r="G48" s="18" t="n">
        <v>456.30190437</v>
      </c>
      <c r="H48" s="20" t="n">
        <v>6.15464761</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451.50856597</v>
      </c>
      <c r="F52" s="20" t="n">
        <v>3.77889668</v>
      </c>
      <c r="G52" s="18" t="n">
        <v>417.35324604</v>
      </c>
      <c r="H52" s="20" t="n">
        <v>5.39928941</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550.79855109</v>
      </c>
      <c r="F56" s="20" t="n">
        <v>4.16648146</v>
      </c>
      <c r="G56" s="18" t="n">
        <v>505.42337508</v>
      </c>
      <c r="H56" s="20" t="n">
        <v>9.55931432</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464.79954146</v>
      </c>
      <c r="F61" s="20" t="n">
        <v>3.5837145</v>
      </c>
      <c r="G61" s="18" t="n">
        <v>417.61265304</v>
      </c>
      <c r="H61" s="20" t="n">
        <v>5.6631757</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(21.0/B67*100)</f>
        <v/>
      </c>
      <c r="D67" s="19" t="n">
        <v>6950</v>
      </c>
      <c r="E67" s="18" t="n">
        <v>370.95054247</v>
      </c>
      <c r="F67" s="20" t="n">
        <v>3.37314062</v>
      </c>
      <c r="G67" s="18" t="n">
        <v>334.70692186</v>
      </c>
      <c r="H67" s="20" t="n">
        <v>5.91025416</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(378.0/B73*100)</f>
        <v/>
      </c>
      <c r="D73" s="19" t="n">
        <v>7871</v>
      </c>
      <c r="E73" s="18" t="n">
        <v>420.96367685</v>
      </c>
      <c r="F73" s="20" t="n">
        <v>3.33572854</v>
      </c>
      <c r="G73" s="18" t="n">
        <v>388.14740992</v>
      </c>
      <c r="H73" s="20" t="n">
        <v>4.16440968</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475.25511535</v>
      </c>
      <c r="F7" s="20" t="n">
        <v>2.31228235</v>
      </c>
      <c r="G7" s="18" t="n">
        <v>444.55395538</v>
      </c>
      <c r="H7" s="20" t="n">
        <v>5.72732541</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(8424.0/B9*100)</f>
        <v/>
      </c>
      <c r="D9" s="19" t="n">
        <v>1227</v>
      </c>
      <c r="E9" s="18" t="n">
        <v>474.58914566</v>
      </c>
      <c r="F9" s="20" t="n">
        <v>5.5983886</v>
      </c>
      <c r="G9" s="18" t="n">
        <v>422.37366523</v>
      </c>
      <c r="H9" s="20" t="n">
        <v>11.92685481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479.46986201</v>
      </c>
      <c r="F13" s="20" t="n">
        <v>5.45782362</v>
      </c>
      <c r="G13" s="18" t="n">
        <v>446.03220506</v>
      </c>
      <c r="H13" s="20" t="n">
        <v>10.47686931</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(47.0/B18*100)</f>
        <v/>
      </c>
      <c r="D18" s="19" t="n">
        <v>5485</v>
      </c>
      <c r="E18" s="18" t="n">
        <v>465.12526357</v>
      </c>
      <c r="F18" s="20" t="n">
        <v>3.54581613</v>
      </c>
      <c r="G18" s="18" t="n">
        <v>402.96853673</v>
      </c>
      <c r="H18" s="20" t="n">
        <v>6.03504667</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452.37651834</v>
      </c>
      <c r="F19" s="20" t="n">
        <v>4.488789</v>
      </c>
      <c r="G19" s="18" t="n">
        <v>400.91492985</v>
      </c>
      <c r="H19" s="20" t="n">
        <v>7.56413135</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439.64692831</v>
      </c>
      <c r="F20" s="20" t="n">
        <v>5.18300822</v>
      </c>
      <c r="G20" s="18" t="n">
        <v>420.47183519</v>
      </c>
      <c r="H20" s="20" t="n">
        <v>10.4346861</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(677.0/B23*100)</f>
        <v/>
      </c>
      <c r="D23" s="19" t="n">
        <v>10906</v>
      </c>
      <c r="E23" s="18" t="n">
        <v>458.46229942</v>
      </c>
      <c r="F23" s="20" t="n">
        <v>4.40583977</v>
      </c>
      <c r="G23" s="18" t="n">
        <v>442.14088834</v>
      </c>
      <c r="H23" s="20" t="n">
        <v>6.5614923</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520.29814637</v>
      </c>
      <c r="F25" s="20" t="n">
        <v>4.65789994</v>
      </c>
      <c r="G25" s="18" t="n">
        <v>527.669909</v>
      </c>
      <c r="H25" s="20" t="n">
        <v>5.56917049</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470.29544236</v>
      </c>
      <c r="F26" s="20" t="n">
        <v>2.96617727</v>
      </c>
      <c r="G26" s="18" t="n">
        <v>460.25941206</v>
      </c>
      <c r="H26" s="20" t="n">
        <v>4.20414615</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503.18977906</v>
      </c>
      <c r="F32" s="20" t="n">
        <v>3.47171339</v>
      </c>
      <c r="G32" s="18" t="n">
        <v>476.44985818</v>
      </c>
      <c r="H32" s="20" t="n">
        <v>4.12596468</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(130.0/B34*100)</f>
        <v/>
      </c>
      <c r="D34" s="19" t="n">
        <v>6220</v>
      </c>
      <c r="E34" s="18" t="n">
        <v>460.45681105</v>
      </c>
      <c r="F34" s="20" t="n">
        <v>3.43031171</v>
      </c>
      <c r="G34" s="18" t="n">
        <v>433.15388241</v>
      </c>
      <c r="H34" s="20" t="n">
        <v>5.16897714</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(96.0/B35*100)</f>
        <v/>
      </c>
      <c r="D35" s="19" t="n">
        <v>6310</v>
      </c>
      <c r="E35" s="18" t="n">
        <v>511.19098033</v>
      </c>
      <c r="F35" s="20" t="n">
        <v>2.66714859</v>
      </c>
      <c r="G35" s="18" t="n">
        <v>500.18149107</v>
      </c>
      <c r="H35" s="20" t="n">
        <v>5.47067439</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469.10444748</v>
      </c>
      <c r="F36" s="20" t="n">
        <v>3.10426561</v>
      </c>
      <c r="G36" s="18" t="n">
        <v>430.09190849</v>
      </c>
      <c r="H36" s="20" t="n">
        <v>8.5735738</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488.17426778</v>
      </c>
      <c r="F40" s="20" t="n">
        <v>3.67510382</v>
      </c>
      <c r="G40" s="18" t="n">
        <v>465.28892178</v>
      </c>
      <c r="H40" s="20" t="n">
        <v>6.13920478</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(191.0/B47*100)</f>
        <v/>
      </c>
      <c r="D47" s="19" t="n">
        <v>5737</v>
      </c>
      <c r="E47" s="18" t="n">
        <v>447.86044866</v>
      </c>
      <c r="F47" s="20" t="n">
        <v>4.04751222</v>
      </c>
      <c r="G47" s="18" t="n">
        <v>418.13783821</v>
      </c>
      <c r="H47" s="20" t="n">
        <v>5.27899062</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522.96632573</v>
      </c>
      <c r="F48" s="20" t="n">
        <v>5.62222137</v>
      </c>
      <c r="G48" s="18" t="n">
        <v>472.86570551</v>
      </c>
      <c r="H48" s="20" t="n">
        <v>7.99234489</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447.24135293</v>
      </c>
      <c r="F52" s="20" t="n">
        <v>3.78678205</v>
      </c>
      <c r="G52" s="18" t="n">
        <v>436.94567705</v>
      </c>
      <c r="H52" s="20" t="n">
        <v>5.19747871</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550.56869799</v>
      </c>
      <c r="F56" s="20" t="n">
        <v>4.26664429</v>
      </c>
      <c r="G56" s="18" t="n">
        <v>538.10320452</v>
      </c>
      <c r="H56" s="20" t="n">
        <v>6.29802976</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464.24209946</v>
      </c>
      <c r="F61" s="20" t="n">
        <v>3.79177417</v>
      </c>
      <c r="G61" s="18" t="n">
        <v>441.32837914</v>
      </c>
      <c r="H61" s="20" t="n">
        <v>5.015893</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(21.0/B67*100)</f>
        <v/>
      </c>
      <c r="D67" s="19" t="n">
        <v>6950</v>
      </c>
      <c r="E67" s="18" t="n">
        <v>369.21968073</v>
      </c>
      <c r="F67" s="20" t="n">
        <v>3.39067382</v>
      </c>
      <c r="G67" s="18" t="n">
        <v>351.56986887</v>
      </c>
      <c r="H67" s="20" t="n">
        <v>5.53225755</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(378.0/B73*100)</f>
        <v/>
      </c>
      <c r="D73" s="19" t="n">
        <v>7871</v>
      </c>
      <c r="E73" s="18" t="n">
        <v>415.36679938</v>
      </c>
      <c r="F73" s="20" t="n">
        <v>3.17675528</v>
      </c>
      <c r="G73" s="18" t="n">
        <v>408.18341847</v>
      </c>
      <c r="H73" s="20" t="n">
        <v>4.45642461</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472.90381235</v>
      </c>
      <c r="F7" s="20" t="n">
        <v>2.50177812</v>
      </c>
      <c r="G7" s="18" t="n">
        <v>460.31969484</v>
      </c>
      <c r="H7" s="20" t="n">
        <v>4.44383902</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(8424.0/B9*100)</f>
        <v/>
      </c>
      <c r="D9" s="19" t="n">
        <v>1227</v>
      </c>
      <c r="E9" s="18" t="n">
        <v>469.96883101</v>
      </c>
      <c r="F9" s="20" t="n">
        <v>6.0215621</v>
      </c>
      <c r="G9" s="18" t="n">
        <v>463.21949367</v>
      </c>
      <c r="H9" s="20" t="n">
        <v>7.18899015</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476.09836492</v>
      </c>
      <c r="F13" s="20" t="n">
        <v>5.25316148</v>
      </c>
      <c r="G13" s="18" t="n">
        <v>451.04913873</v>
      </c>
      <c r="H13" s="20" t="n">
        <v>14.29136524</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(47.0/B18*100)</f>
        <v/>
      </c>
      <c r="D18" s="19" t="n">
        <v>5485</v>
      </c>
      <c r="E18" s="18" t="n">
        <v>448.87861519</v>
      </c>
      <c r="F18" s="20" t="n">
        <v>4.7870131</v>
      </c>
      <c r="G18" s="18" t="n">
        <v>464.62356133</v>
      </c>
      <c r="H18" s="20" t="n">
        <v>3.90184931</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443.14281151</v>
      </c>
      <c r="F19" s="20" t="n">
        <v>4.52876949</v>
      </c>
      <c r="G19" s="18" t="n">
        <v>432.62593349</v>
      </c>
      <c r="H19" s="20" t="n">
        <v>7.52214524</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437.76448645</v>
      </c>
      <c r="F20" s="20" t="n">
        <v>5.46516902</v>
      </c>
      <c r="G20" s="18" t="n">
        <v>432.55342134</v>
      </c>
      <c r="H20" s="20" t="n">
        <v>9.588830250000001</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(677.0/B23*100)</f>
        <v/>
      </c>
      <c r="D23" s="19" t="n">
        <v>10906</v>
      </c>
      <c r="E23" s="18" t="n">
        <v>452.95654058</v>
      </c>
      <c r="F23" s="20" t="n">
        <v>4.59171581</v>
      </c>
      <c r="G23" s="18" t="n">
        <v>459.75019406</v>
      </c>
      <c r="H23" s="20" t="n">
        <v>6.26911858</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513.31366493</v>
      </c>
      <c r="F25" s="20" t="n">
        <v>5.01686518</v>
      </c>
      <c r="G25" s="18" t="n">
        <v>528.79476231</v>
      </c>
      <c r="H25" s="20" t="n">
        <v>4.70192805</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467.17051371</v>
      </c>
      <c r="F26" s="20" t="n">
        <v>3.3573649</v>
      </c>
      <c r="G26" s="18" t="n">
        <v>466.07979961</v>
      </c>
      <c r="H26" s="20" t="n">
        <v>4.11616326</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482.99615032</v>
      </c>
      <c r="F32" s="20" t="n">
        <v>3.29328871</v>
      </c>
      <c r="G32" s="18" t="n">
        <v>508.11167055</v>
      </c>
      <c r="H32" s="20" t="n">
        <v>4.52547935</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(130.0/B34*100)</f>
        <v/>
      </c>
      <c r="D34" s="19" t="n">
        <v>6220</v>
      </c>
      <c r="E34" s="18" t="n">
        <v>458.23916701</v>
      </c>
      <c r="F34" s="20" t="n">
        <v>3.33015742</v>
      </c>
      <c r="G34" s="18" t="n">
        <v>434.47823597</v>
      </c>
      <c r="H34" s="20" t="n">
        <v>5.3242726</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(96.0/B35*100)</f>
        <v/>
      </c>
      <c r="D35" s="19" t="n">
        <v>6310</v>
      </c>
      <c r="E35" s="18" t="n">
        <v>514.45075575</v>
      </c>
      <c r="F35" s="20" t="n">
        <v>2.55163688</v>
      </c>
      <c r="G35" s="18" t="n">
        <v>470.93481232</v>
      </c>
      <c r="H35" s="20" t="n">
        <v>6.64281548</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463.94558004</v>
      </c>
      <c r="F36" s="20" t="n">
        <v>3.4403083</v>
      </c>
      <c r="G36" s="18" t="n">
        <v>469.99475657</v>
      </c>
      <c r="H36" s="20" t="n">
        <v>4.37082257</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484.65031552</v>
      </c>
      <c r="F40" s="20" t="n">
        <v>3.69922541</v>
      </c>
      <c r="G40" s="18" t="n">
        <v>484.29526279</v>
      </c>
      <c r="H40" s="20" t="n">
        <v>5.28365529</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(191.0/B47*100)</f>
        <v/>
      </c>
      <c r="D47" s="19" t="n">
        <v>5737</v>
      </c>
      <c r="E47" s="18" t="n">
        <v>443.0116893</v>
      </c>
      <c r="F47" s="20" t="n">
        <v>4.73601648</v>
      </c>
      <c r="G47" s="18" t="n">
        <v>434.57174465</v>
      </c>
      <c r="H47" s="20" t="n">
        <v>4.26471608</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507.71266693</v>
      </c>
      <c r="F48" s="20" t="n">
        <v>5.59029312</v>
      </c>
      <c r="G48" s="18" t="n">
        <v>520.87000076</v>
      </c>
      <c r="H48" s="20" t="n">
        <v>7.13652028</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439.97101321</v>
      </c>
      <c r="F52" s="20" t="n">
        <v>3.87215102</v>
      </c>
      <c r="G52" s="18" t="n">
        <v>448.53509749</v>
      </c>
      <c r="H52" s="20" t="n">
        <v>4.75710693</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543.46557103</v>
      </c>
      <c r="F56" s="20" t="n">
        <v>4.98407649</v>
      </c>
      <c r="G56" s="18" t="n">
        <v>552.04428072</v>
      </c>
      <c r="H56" s="20" t="n">
        <v>4.70806764</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459.57280522</v>
      </c>
      <c r="F61" s="20" t="n">
        <v>3.84308846</v>
      </c>
      <c r="G61" s="18" t="n">
        <v>454.40706361</v>
      </c>
      <c r="H61" s="20" t="n">
        <v>4.95183273</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(21.0/B67*100)</f>
        <v/>
      </c>
      <c r="D67" s="19" t="n">
        <v>6950</v>
      </c>
      <c r="E67" s="18" t="n">
        <v>366.2937616</v>
      </c>
      <c r="F67" s="20" t="n">
        <v>3.41128649</v>
      </c>
      <c r="G67" s="18" t="n">
        <v>364.16800283</v>
      </c>
      <c r="H67" s="20" t="n">
        <v>4.41063202</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(378.0/B73*100)</f>
        <v/>
      </c>
      <c r="D73" s="19" t="n">
        <v>7871</v>
      </c>
      <c r="E73" s="18" t="n">
        <v>421.3948371</v>
      </c>
      <c r="F73" s="20" t="n">
        <v>3.54697917</v>
      </c>
      <c r="G73" s="18" t="n">
        <v>399.88311336</v>
      </c>
      <c r="H73" s="20" t="n">
        <v>3.56746091</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472.83842727</v>
      </c>
      <c r="F7" s="20" t="n">
        <v>2.3859</v>
      </c>
      <c r="G7" s="18" t="n">
        <v>449.95679013</v>
      </c>
      <c r="H7" s="20" t="n">
        <v>6.20714758</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(8424.0/B9*100)</f>
        <v/>
      </c>
      <c r="D9" s="19" t="n">
        <v>1227</v>
      </c>
      <c r="E9" s="18" t="n">
        <v>472.06532385</v>
      </c>
      <c r="F9" s="20" t="n">
        <v>5.69759414</v>
      </c>
      <c r="G9" s="18" t="n">
        <v>435.28373814</v>
      </c>
      <c r="H9" s="20" t="n">
        <v>12.60695357</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475.41101977</v>
      </c>
      <c r="F13" s="20" t="n">
        <v>5.19360196</v>
      </c>
      <c r="G13" s="18" t="n">
        <v>450.81162649</v>
      </c>
      <c r="H13" s="20" t="n">
        <v>16.51553397</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(47.0/B18*100)</f>
        <v/>
      </c>
      <c r="D18" s="19" t="n">
        <v>5485</v>
      </c>
      <c r="E18" s="18" t="n">
        <v>462.62776178</v>
      </c>
      <c r="F18" s="20" t="n">
        <v>3.69689751</v>
      </c>
      <c r="G18" s="18" t="n">
        <v>404.73255936</v>
      </c>
      <c r="H18" s="20" t="n">
        <v>6.81870656</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451.14654101</v>
      </c>
      <c r="F19" s="20" t="n">
        <v>4.14311859</v>
      </c>
      <c r="G19" s="18" t="n">
        <v>392.81832668</v>
      </c>
      <c r="H19" s="20" t="n">
        <v>7.44779568</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441.0416255</v>
      </c>
      <c r="F20" s="20" t="n">
        <v>4.99995132</v>
      </c>
      <c r="G20" s="18" t="n">
        <v>415.16545566</v>
      </c>
      <c r="H20" s="20" t="n">
        <v>10.85951728</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(677.0/B23*100)</f>
        <v/>
      </c>
      <c r="D23" s="19" t="n">
        <v>10906</v>
      </c>
      <c r="E23" s="18" t="n">
        <v>456.60958751</v>
      </c>
      <c r="F23" s="20" t="n">
        <v>4.46954525</v>
      </c>
      <c r="G23" s="18" t="n">
        <v>446.98158465</v>
      </c>
      <c r="H23" s="20" t="n">
        <v>6.77586801</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520.42973081</v>
      </c>
      <c r="F25" s="20" t="n">
        <v>4.31129491</v>
      </c>
      <c r="G25" s="18" t="n">
        <v>533.3167656099999</v>
      </c>
      <c r="H25" s="20" t="n">
        <v>8.29012998</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471.96684368</v>
      </c>
      <c r="F26" s="20" t="n">
        <v>2.83002417</v>
      </c>
      <c r="G26" s="18" t="n">
        <v>433.81366738</v>
      </c>
      <c r="H26" s="20" t="n">
        <v>5.367425</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497.7081325</v>
      </c>
      <c r="F32" s="20" t="n">
        <v>3.24756012</v>
      </c>
      <c r="G32" s="18" t="n">
        <v>463.33990599</v>
      </c>
      <c r="H32" s="20" t="n">
        <v>6.9571373</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(130.0/B34*100)</f>
        <v/>
      </c>
      <c r="D34" s="19" t="n">
        <v>6220</v>
      </c>
      <c r="E34" s="18" t="n">
        <v>456.74751031</v>
      </c>
      <c r="F34" s="20" t="n">
        <v>3.40498616</v>
      </c>
      <c r="G34" s="18" t="n">
        <v>436.42039794</v>
      </c>
      <c r="H34" s="20" t="n">
        <v>5.28332854</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(96.0/B35*100)</f>
        <v/>
      </c>
      <c r="D35" s="19" t="n">
        <v>6310</v>
      </c>
      <c r="E35" s="18" t="n">
        <v>512.8691244300001</v>
      </c>
      <c r="F35" s="20" t="n">
        <v>2.38723703</v>
      </c>
      <c r="G35" s="18" t="n">
        <v>457.92338087</v>
      </c>
      <c r="H35" s="20" t="n">
        <v>8.29336451</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468.52560115</v>
      </c>
      <c r="F36" s="20" t="n">
        <v>2.97204768</v>
      </c>
      <c r="G36" s="18" t="n">
        <v>430.06426454</v>
      </c>
      <c r="H36" s="20" t="n">
        <v>10.24364004</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487.06060299</v>
      </c>
      <c r="F40" s="20" t="n">
        <v>3.60954404</v>
      </c>
      <c r="G40" s="18" t="n">
        <v>462.97444424</v>
      </c>
      <c r="H40" s="20" t="n">
        <v>7.36631827</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(191.0/B47*100)</f>
        <v/>
      </c>
      <c r="D47" s="19" t="n">
        <v>5737</v>
      </c>
      <c r="E47" s="18" t="n">
        <v>449.4102844</v>
      </c>
      <c r="F47" s="20" t="n">
        <v>4.06128677</v>
      </c>
      <c r="G47" s="18" t="n">
        <v>392.84459271</v>
      </c>
      <c r="H47" s="20" t="n">
        <v>5.74763367</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520.5395612999999</v>
      </c>
      <c r="F48" s="20" t="n">
        <v>5.49066869</v>
      </c>
      <c r="G48" s="18" t="n">
        <v>467.88066678</v>
      </c>
      <c r="H48" s="20" t="n">
        <v>8.668762060000001</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445.79955905</v>
      </c>
      <c r="F52" s="20" t="n">
        <v>3.82241743</v>
      </c>
      <c r="G52" s="18" t="n">
        <v>436.32638656</v>
      </c>
      <c r="H52" s="20" t="n">
        <v>6.02792994</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543.8708772799999</v>
      </c>
      <c r="F56" s="20" t="n">
        <v>4.55227614</v>
      </c>
      <c r="G56" s="18" t="n">
        <v>558.66079473</v>
      </c>
      <c r="H56" s="20" t="n">
        <v>6.03928189</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461.41480944</v>
      </c>
      <c r="F61" s="20" t="n">
        <v>3.70387474</v>
      </c>
      <c r="G61" s="18" t="n">
        <v>448.86718715</v>
      </c>
      <c r="H61" s="20" t="n">
        <v>4.96628262</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(21.0/B67*100)</f>
        <v/>
      </c>
      <c r="D67" s="19" t="n">
        <v>6950</v>
      </c>
      <c r="E67" s="18" t="n">
        <v>365.27082629</v>
      </c>
      <c r="F67" s="20" t="n">
        <v>3.36804943</v>
      </c>
      <c r="G67" s="18" t="n">
        <v>365.68158372</v>
      </c>
      <c r="H67" s="20" t="n">
        <v>4.5256483</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(378.0/B73*100)</f>
        <v/>
      </c>
      <c r="D73" s="19" t="n">
        <v>7871</v>
      </c>
      <c r="E73" s="18" t="n">
        <v>411.02833787</v>
      </c>
      <c r="F73" s="20" t="n">
        <v>2.73812049</v>
      </c>
      <c r="G73" s="18" t="n">
        <v>416.24724121</v>
      </c>
      <c r="H73" s="20" t="n">
        <v>5.3247822</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468.02013978</v>
      </c>
      <c r="F7" s="20" t="n">
        <v>2.36936085</v>
      </c>
      <c r="G7" s="18" t="n">
        <v>474.08808777</v>
      </c>
      <c r="H7" s="20" t="n">
        <v>3.94470788</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(8424.0/B9*100)</f>
        <v/>
      </c>
      <c r="D9" s="19" t="n">
        <v>1227</v>
      </c>
      <c r="E9" s="18" t="n">
        <v>470.7129124</v>
      </c>
      <c r="F9" s="20" t="n">
        <v>5.81590743</v>
      </c>
      <c r="G9" s="18" t="n">
        <v>456.61126982</v>
      </c>
      <c r="H9" s="20" t="n">
        <v>9.788219489999999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476.88002413</v>
      </c>
      <c r="F13" s="20" t="n">
        <v>5.41510677</v>
      </c>
      <c r="G13" s="18" t="n">
        <v>445.78647629</v>
      </c>
      <c r="H13" s="20" t="n">
        <v>13.11208059</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(47.0/B18*100)</f>
        <v/>
      </c>
      <c r="D18" s="19" t="n">
        <v>5485</v>
      </c>
      <c r="E18" s="18" t="n">
        <v>451.55644381</v>
      </c>
      <c r="F18" s="20" t="n">
        <v>4.12749102</v>
      </c>
      <c r="G18" s="18" t="n">
        <v>470.27242326</v>
      </c>
      <c r="H18" s="20" t="n">
        <v>4.96483885</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444.96560372</v>
      </c>
      <c r="F19" s="20" t="n">
        <v>4.33532354</v>
      </c>
      <c r="G19" s="18" t="n">
        <v>424.09509006</v>
      </c>
      <c r="H19" s="20" t="n">
        <v>7.70815372</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441.60158111</v>
      </c>
      <c r="F20" s="20" t="n">
        <v>5.19349545</v>
      </c>
      <c r="G20" s="18" t="n">
        <v>411.79569812</v>
      </c>
      <c r="H20" s="20" t="n">
        <v>8.796335210000001</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(677.0/B23*100)</f>
        <v/>
      </c>
      <c r="D23" s="19" t="n">
        <v>10906</v>
      </c>
      <c r="E23" s="18" t="n">
        <v>452.12242888</v>
      </c>
      <c r="F23" s="20" t="n">
        <v>4.39054296</v>
      </c>
      <c r="G23" s="18" t="n">
        <v>463.72904699</v>
      </c>
      <c r="H23" s="20" t="n">
        <v>5.99782032</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520.71903287</v>
      </c>
      <c r="F25" s="20" t="n">
        <v>4.24002971</v>
      </c>
      <c r="G25" s="18" t="n">
        <v>531.27483837</v>
      </c>
      <c r="H25" s="20" t="n">
        <v>9.584374240000001</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462.50253549</v>
      </c>
      <c r="F26" s="20" t="n">
        <v>3.13117612</v>
      </c>
      <c r="G26" s="18" t="n">
        <v>475.17201601</v>
      </c>
      <c r="H26" s="20" t="n">
        <v>4.00453851</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490.60638102</v>
      </c>
      <c r="F32" s="20" t="n">
        <v>3.55543867</v>
      </c>
      <c r="G32" s="18" t="n">
        <v>498.25768948</v>
      </c>
      <c r="H32" s="20" t="n">
        <v>4.85236733</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(130.0/B34*100)</f>
        <v/>
      </c>
      <c r="D34" s="19" t="n">
        <v>6220</v>
      </c>
      <c r="E34" s="18" t="n">
        <v>458.65741639</v>
      </c>
      <c r="F34" s="20" t="n">
        <v>3.33589025</v>
      </c>
      <c r="G34" s="18" t="n">
        <v>430.79273223</v>
      </c>
      <c r="H34" s="20" t="n">
        <v>5.15681448</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(96.0/B35*100)</f>
        <v/>
      </c>
      <c r="D35" s="19" t="n">
        <v>6310</v>
      </c>
      <c r="E35" s="18" t="n">
        <v>508.12843645</v>
      </c>
      <c r="F35" s="20" t="n">
        <v>2.68390795</v>
      </c>
      <c r="G35" s="18" t="n">
        <v>514.3431785</v>
      </c>
      <c r="H35" s="20" t="n">
        <v>5.74926026</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464.47832191</v>
      </c>
      <c r="F36" s="20" t="n">
        <v>3.53894481</v>
      </c>
      <c r="G36" s="18" t="n">
        <v>469.38720849</v>
      </c>
      <c r="H36" s="20" t="n">
        <v>4.78250974</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477.46958933</v>
      </c>
      <c r="F40" s="20" t="n">
        <v>4.30996327</v>
      </c>
      <c r="G40" s="18" t="n">
        <v>495.93855421</v>
      </c>
      <c r="H40" s="20" t="n">
        <v>3.97011464</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(191.0/B47*100)</f>
        <v/>
      </c>
      <c r="D47" s="19" t="n">
        <v>5737</v>
      </c>
      <c r="E47" s="18" t="n">
        <v>445.29014485</v>
      </c>
      <c r="F47" s="20" t="n">
        <v>4.13166509</v>
      </c>
      <c r="G47" s="18" t="n">
        <v>420.24356723</v>
      </c>
      <c r="H47" s="20" t="n">
        <v>6.09025887</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522.80728348</v>
      </c>
      <c r="F48" s="20" t="n">
        <v>6.56440447</v>
      </c>
      <c r="G48" s="18" t="n">
        <v>500.12162916</v>
      </c>
      <c r="H48" s="20" t="n">
        <v>5.69209831</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446.38629513</v>
      </c>
      <c r="F52" s="20" t="n">
        <v>3.77835066</v>
      </c>
      <c r="G52" s="18" t="n">
        <v>438.72125924</v>
      </c>
      <c r="H52" s="20" t="n">
        <v>5.69123779</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548.63762161</v>
      </c>
      <c r="F56" s="20" t="n">
        <v>4.01027869</v>
      </c>
      <c r="G56" s="18" t="n">
        <v>544.93695877</v>
      </c>
      <c r="H56" s="20" t="n">
        <v>6.35650433</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456.58281741</v>
      </c>
      <c r="F61" s="20" t="n">
        <v>3.4206171</v>
      </c>
      <c r="G61" s="18" t="n">
        <v>463.46362731</v>
      </c>
      <c r="H61" s="20" t="n">
        <v>5.40432293</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(21.0/B67*100)</f>
        <v/>
      </c>
      <c r="D67" s="19" t="n">
        <v>6950</v>
      </c>
      <c r="E67" s="18" t="n">
        <v>369.35831105</v>
      </c>
      <c r="F67" s="20" t="n">
        <v>3.46190845</v>
      </c>
      <c r="G67" s="18" t="n">
        <v>360.69266633</v>
      </c>
      <c r="H67" s="20" t="n">
        <v>3.98324989</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(378.0/B73*100)</f>
        <v/>
      </c>
      <c r="D73" s="19" t="n">
        <v>7871</v>
      </c>
      <c r="E73" s="18" t="n">
        <v>421.36368038</v>
      </c>
      <c r="F73" s="20" t="n">
        <v>3.59244384</v>
      </c>
      <c r="G73" s="18" t="n">
        <v>401.93868728</v>
      </c>
      <c r="H73" s="20" t="n">
        <v>3.59473129</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472.1027971</v>
      </c>
      <c r="F7" s="20" t="n">
        <v>2.27362412</v>
      </c>
      <c r="G7" s="18" t="n">
        <v>460.66875636</v>
      </c>
      <c r="H7" s="20" t="n">
        <v>5.05499555</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(8424.0/B9*100)</f>
        <v/>
      </c>
      <c r="D9" s="19" t="n">
        <v>1227</v>
      </c>
      <c r="E9" s="18" t="n">
        <v>469.85479337</v>
      </c>
      <c r="F9" s="20" t="n">
        <v>5.63475164</v>
      </c>
      <c r="G9" s="18" t="n">
        <v>459.64283317</v>
      </c>
      <c r="H9" s="20" t="n">
        <v>11.930253</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469.18223068</v>
      </c>
      <c r="F13" s="20" t="n">
        <v>4.68519962</v>
      </c>
      <c r="G13" s="18" t="n">
        <v>489.53313954</v>
      </c>
      <c r="H13" s="20" t="n">
        <v>14.33763023</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(47.0/B18*100)</f>
        <v/>
      </c>
      <c r="D18" s="19" t="n">
        <v>5485</v>
      </c>
      <c r="E18" s="18" t="n">
        <v>461.9604295</v>
      </c>
      <c r="F18" s="20" t="n">
        <v>3.61315011</v>
      </c>
      <c r="G18" s="18" t="n">
        <v>428.5749094</v>
      </c>
      <c r="H18" s="20" t="n">
        <v>7.87591665</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448.33522959</v>
      </c>
      <c r="F19" s="20" t="n">
        <v>4.07481495</v>
      </c>
      <c r="G19" s="18" t="n">
        <v>409.46507172</v>
      </c>
      <c r="H19" s="20" t="n">
        <v>8.98470947</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436.12996113</v>
      </c>
      <c r="F20" s="20" t="n">
        <v>4.87716999</v>
      </c>
      <c r="G20" s="18" t="n">
        <v>436.84190494</v>
      </c>
      <c r="H20" s="20" t="n">
        <v>11.69445001</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(677.0/B23*100)</f>
        <v/>
      </c>
      <c r="D23" s="19" t="n">
        <v>10906</v>
      </c>
      <c r="E23" s="18" t="n">
        <v>456.24445087</v>
      </c>
      <c r="F23" s="20" t="n">
        <v>4.51785081</v>
      </c>
      <c r="G23" s="18" t="n">
        <v>449.23001418</v>
      </c>
      <c r="H23" s="20" t="n">
        <v>7.17031748</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520.86992809</v>
      </c>
      <c r="F25" s="20" t="n">
        <v>4.15454081</v>
      </c>
      <c r="G25" s="18" t="n">
        <v>531.10181776</v>
      </c>
      <c r="H25" s="20" t="n">
        <v>10.93871298</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471.22053855</v>
      </c>
      <c r="F26" s="20" t="n">
        <v>2.8353424</v>
      </c>
      <c r="G26" s="18" t="n">
        <v>451.70793</v>
      </c>
      <c r="H26" s="20" t="n">
        <v>5.00026246</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489.9024408</v>
      </c>
      <c r="F32" s="20" t="n">
        <v>3.32202636</v>
      </c>
      <c r="G32" s="18" t="n">
        <v>501.55937797</v>
      </c>
      <c r="H32" s="20" t="n">
        <v>4.99862583</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(130.0/B34*100)</f>
        <v/>
      </c>
      <c r="D34" s="19" t="n">
        <v>6220</v>
      </c>
      <c r="E34" s="18" t="n">
        <v>458.61649927</v>
      </c>
      <c r="F34" s="20" t="n">
        <v>3.28088188</v>
      </c>
      <c r="G34" s="18" t="n">
        <v>430.35236833</v>
      </c>
      <c r="H34" s="20" t="n">
        <v>5.22787089</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(96.0/B35*100)</f>
        <v/>
      </c>
      <c r="D35" s="19" t="n">
        <v>6310</v>
      </c>
      <c r="E35" s="18" t="n">
        <v>512.05095312</v>
      </c>
      <c r="F35" s="20" t="n">
        <v>2.42762042</v>
      </c>
      <c r="G35" s="18" t="n">
        <v>480.1652205</v>
      </c>
      <c r="H35" s="20" t="n">
        <v>7.9736515</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468.33579605</v>
      </c>
      <c r="F36" s="20" t="n">
        <v>3.06046742</v>
      </c>
      <c r="G36" s="18" t="n">
        <v>445.91487515</v>
      </c>
      <c r="H36" s="20" t="n">
        <v>7.32957559</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476.16198995</v>
      </c>
      <c r="F40" s="20" t="n">
        <v>4.22396799</v>
      </c>
      <c r="G40" s="18" t="n">
        <v>499.60598733</v>
      </c>
      <c r="H40" s="20" t="n">
        <v>3.97865584</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(191.0/B47*100)</f>
        <v/>
      </c>
      <c r="D47" s="19" t="n">
        <v>5737</v>
      </c>
      <c r="E47" s="18" t="n">
        <v>446.53761679</v>
      </c>
      <c r="F47" s="20" t="n">
        <v>4.13277936</v>
      </c>
      <c r="G47" s="18" t="n">
        <v>412.32642532</v>
      </c>
      <c r="H47" s="20" t="n">
        <v>6.53770415</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517.35142272</v>
      </c>
      <c r="F48" s="20" t="n">
        <v>5.29373015</v>
      </c>
      <c r="G48" s="18" t="n">
        <v>503.92529139</v>
      </c>
      <c r="H48" s="20" t="n">
        <v>7.76498567</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448.42342792</v>
      </c>
      <c r="F52" s="20" t="n">
        <v>3.64297149</v>
      </c>
      <c r="G52" s="18" t="n">
        <v>426.44482324</v>
      </c>
      <c r="H52" s="20" t="n">
        <v>6.93496358</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546.65222435</v>
      </c>
      <c r="F56" s="20" t="n">
        <v>4.44434005</v>
      </c>
      <c r="G56" s="18" t="n">
        <v>550.4907220699999</v>
      </c>
      <c r="H56" s="20" t="n">
        <v>6.81902884</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462.01461797</v>
      </c>
      <c r="F61" s="20" t="n">
        <v>3.33998529</v>
      </c>
      <c r="G61" s="18" t="n">
        <v>440.1474978</v>
      </c>
      <c r="H61" s="20" t="n">
        <v>6.71837035</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(21.0/B67*100)</f>
        <v/>
      </c>
      <c r="D67" s="19" t="n">
        <v>6950</v>
      </c>
      <c r="E67" s="18" t="n">
        <v>367.31732398</v>
      </c>
      <c r="F67" s="20" t="n">
        <v>3.62551539</v>
      </c>
      <c r="G67" s="18" t="n">
        <v>360.9257638</v>
      </c>
      <c r="H67" s="20" t="n">
        <v>4.24014852</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(378.0/B73*100)</f>
        <v/>
      </c>
      <c r="D73" s="19" t="n">
        <v>7871</v>
      </c>
      <c r="E73" s="18" t="n">
        <v>418.90979615</v>
      </c>
      <c r="F73" s="20" t="n">
        <v>3.69452401</v>
      </c>
      <c r="G73" s="18" t="n">
        <v>403.4744013</v>
      </c>
      <c r="H73" s="20" t="n">
        <v>3.88537951</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474.1037939</v>
      </c>
      <c r="F7" s="20" t="n">
        <v>2.62341808</v>
      </c>
      <c r="G7" s="18" t="n">
        <v>453.55051005</v>
      </c>
      <c r="H7" s="20" t="n">
        <v>4.56722069</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(8424.0/B9*100)</f>
        <v/>
      </c>
      <c r="D9" s="19" t="n">
        <v>1227</v>
      </c>
      <c r="E9" s="18" t="n">
        <v>469.46808562</v>
      </c>
      <c r="F9" s="20" t="n">
        <v>5.57770115</v>
      </c>
      <c r="G9" s="18" t="n">
        <v>462.71126539</v>
      </c>
      <c r="H9" s="20" t="n">
        <v>11.06631267</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473.91333268</v>
      </c>
      <c r="F13" s="20" t="n">
        <v>5.21918558</v>
      </c>
      <c r="G13" s="18" t="n">
        <v>467.84804462</v>
      </c>
      <c r="H13" s="20" t="n">
        <v>12.65811488</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(47.0/B18*100)</f>
        <v/>
      </c>
      <c r="D18" s="19" t="n">
        <v>5485</v>
      </c>
      <c r="E18" s="18" t="n">
        <v>463.29083875</v>
      </c>
      <c r="F18" s="20" t="n">
        <v>3.61959003</v>
      </c>
      <c r="G18" s="18" t="n">
        <v>421.4900571</v>
      </c>
      <c r="H18" s="20" t="n">
        <v>6.85108353</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450.65137248</v>
      </c>
      <c r="F19" s="20" t="n">
        <v>4.60369869</v>
      </c>
      <c r="G19" s="18" t="n">
        <v>404.89401823</v>
      </c>
      <c r="H19" s="20" t="n">
        <v>7.05251404</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435.04606567</v>
      </c>
      <c r="F20" s="20" t="n">
        <v>4.94906535</v>
      </c>
      <c r="G20" s="18" t="n">
        <v>442.23391117</v>
      </c>
      <c r="H20" s="20" t="n">
        <v>10.58505765</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(677.0/B23*100)</f>
        <v/>
      </c>
      <c r="D23" s="19" t="n">
        <v>10906</v>
      </c>
      <c r="E23" s="18" t="n">
        <v>456.6635232</v>
      </c>
      <c r="F23" s="20" t="n">
        <v>4.5290311</v>
      </c>
      <c r="G23" s="18" t="n">
        <v>448.3887368</v>
      </c>
      <c r="H23" s="20" t="n">
        <v>6.00520716</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525.07884079</v>
      </c>
      <c r="F25" s="20" t="n">
        <v>4.31629255</v>
      </c>
      <c r="G25" s="18" t="n">
        <v>499.82815421</v>
      </c>
      <c r="H25" s="20" t="n">
        <v>6.59595509</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474.03456074</v>
      </c>
      <c r="F26" s="20" t="n">
        <v>2.70834787</v>
      </c>
      <c r="G26" s="18" t="n">
        <v>449.908284</v>
      </c>
      <c r="H26" s="20" t="n">
        <v>4.60323673</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500.72001781</v>
      </c>
      <c r="F32" s="20" t="n">
        <v>3.47876383</v>
      </c>
      <c r="G32" s="18" t="n">
        <v>473.34872232</v>
      </c>
      <c r="H32" s="20" t="n">
        <v>4.31411285</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(130.0/B34*100)</f>
        <v/>
      </c>
      <c r="D34" s="19" t="n">
        <v>6220</v>
      </c>
      <c r="E34" s="18" t="n">
        <v>460.68254409</v>
      </c>
      <c r="F34" s="20" t="n">
        <v>3.36191806</v>
      </c>
      <c r="G34" s="18" t="n">
        <v>428.73243841</v>
      </c>
      <c r="H34" s="20" t="n">
        <v>5.29648672</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(96.0/B35*100)</f>
        <v/>
      </c>
      <c r="D35" s="19" t="n">
        <v>6310</v>
      </c>
      <c r="E35" s="18" t="n">
        <v>504.09689941</v>
      </c>
      <c r="F35" s="20" t="n">
        <v>2.77800091</v>
      </c>
      <c r="G35" s="18" t="n">
        <v>523.30107016</v>
      </c>
      <c r="H35" s="20" t="n">
        <v>4.14326849</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469.73284122</v>
      </c>
      <c r="F36" s="20" t="n">
        <v>3.08620313</v>
      </c>
      <c r="G36" s="18" t="n">
        <v>434.56017064</v>
      </c>
      <c r="H36" s="20" t="n">
        <v>6.43082177</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486.56581905</v>
      </c>
      <c r="F40" s="20" t="n">
        <v>3.71217633</v>
      </c>
      <c r="G40" s="18" t="n">
        <v>475.15189788</v>
      </c>
      <c r="H40" s="20" t="n">
        <v>5.05873619</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(191.0/B47*100)</f>
        <v/>
      </c>
      <c r="D47" s="19" t="n">
        <v>5737</v>
      </c>
      <c r="E47" s="18" t="n">
        <v>442.8469326</v>
      </c>
      <c r="F47" s="20" t="n">
        <v>3.87550959</v>
      </c>
      <c r="G47" s="18" t="n">
        <v>429.82655238</v>
      </c>
      <c r="H47" s="20" t="n">
        <v>6.09868814</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526.86449408</v>
      </c>
      <c r="F48" s="20" t="n">
        <v>5.89955065</v>
      </c>
      <c r="G48" s="18" t="n">
        <v>488.5699096</v>
      </c>
      <c r="H48" s="20" t="n">
        <v>6.01019538</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447.5971524</v>
      </c>
      <c r="F52" s="20" t="n">
        <v>3.82443139</v>
      </c>
      <c r="G52" s="18" t="n">
        <v>432.30885996</v>
      </c>
      <c r="H52" s="20" t="n">
        <v>5.95076182</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550.4750196700001</v>
      </c>
      <c r="F56" s="20" t="n">
        <v>4.47427676</v>
      </c>
      <c r="G56" s="18" t="n">
        <v>530.0416638200001</v>
      </c>
      <c r="H56" s="20" t="n">
        <v>7.13920611</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460.51823966</v>
      </c>
      <c r="F61" s="20" t="n">
        <v>3.49674796</v>
      </c>
      <c r="G61" s="18" t="n">
        <v>451.55087065</v>
      </c>
      <c r="H61" s="20" t="n">
        <v>4.97459227</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(21.0/B67*100)</f>
        <v/>
      </c>
      <c r="D67" s="19" t="n">
        <v>6950</v>
      </c>
      <c r="E67" s="18" t="n">
        <v>370.91384136</v>
      </c>
      <c r="F67" s="20" t="n">
        <v>3.58357095</v>
      </c>
      <c r="G67" s="18" t="n">
        <v>359.35175654</v>
      </c>
      <c r="H67" s="20" t="n">
        <v>3.79845946</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(378.0/B73*100)</f>
        <v/>
      </c>
      <c r="D73" s="19" t="n">
        <v>7871</v>
      </c>
      <c r="E73" s="18" t="n">
        <v>425.3374188</v>
      </c>
      <c r="F73" s="20" t="n">
        <v>4.34799401</v>
      </c>
      <c r="G73" s="18" t="n">
        <v>402.05900483</v>
      </c>
      <c r="H73" s="20" t="n">
        <v>3.25839719</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(2168.0/B7*100)</f>
        <v/>
      </c>
      <c r="D7" s="19" t="n">
        <v>12362</v>
      </c>
      <c r="E7" s="18" t="n">
        <v>492.51162295</v>
      </c>
      <c r="F7" s="20" t="n">
        <v>3.32066114</v>
      </c>
      <c r="G7" s="18" t="n">
        <v>456.03302123</v>
      </c>
      <c r="H7" s="20" t="n">
        <v>2.70427116</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(8429.0/B9*100)</f>
        <v/>
      </c>
      <c r="D9" s="19" t="n">
        <v>1222</v>
      </c>
      <c r="E9" s="18" t="n">
        <v>477.61478234</v>
      </c>
      <c r="F9" s="20" t="n">
        <v>6.60513728</v>
      </c>
      <c r="G9" s="18" t="n">
        <v>457.82486882</v>
      </c>
      <c r="H9" s="20" t="n">
        <v>6.41928954</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472.13864246</v>
      </c>
      <c r="F13" s="20" t="n">
        <v>5.10726207</v>
      </c>
      <c r="G13" s="18" t="n">
        <v>474.6324742</v>
      </c>
      <c r="H13" s="20" t="n">
        <v>8.777101699999999</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(47.0/B18*100)</f>
        <v/>
      </c>
      <c r="D18" s="19" t="n">
        <v>5485</v>
      </c>
      <c r="E18" s="18" t="n">
        <v>476.1304981</v>
      </c>
      <c r="F18" s="20" t="n">
        <v>3.28598829</v>
      </c>
      <c r="G18" s="18" t="n">
        <v>410.28786264</v>
      </c>
      <c r="H18" s="20" t="n">
        <v>5.13179173</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(253.0/B19*100)</f>
        <v/>
      </c>
      <c r="D19" s="19" t="n">
        <v>5405</v>
      </c>
      <c r="E19" s="18" t="n">
        <v>452.01671396</v>
      </c>
      <c r="F19" s="20" t="n">
        <v>4.93582518</v>
      </c>
      <c r="G19" s="18" t="n">
        <v>424.76567388</v>
      </c>
      <c r="H19" s="20" t="n">
        <v>5.83299589</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441.48166029</v>
      </c>
      <c r="F20" s="20" t="n">
        <v>6.80177767</v>
      </c>
      <c r="G20" s="18" t="n">
        <v>430.47533163</v>
      </c>
      <c r="H20" s="20" t="n">
        <v>7.04532518</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(679.0/B23*100)</f>
        <v/>
      </c>
      <c r="D23" s="19" t="n">
        <v>10904</v>
      </c>
      <c r="E23" s="18" t="n">
        <v>471.15660242</v>
      </c>
      <c r="F23" s="20" t="n">
        <v>4.99133386</v>
      </c>
      <c r="G23" s="18" t="n">
        <v>439.65900109</v>
      </c>
      <c r="H23" s="20" t="n">
        <v>5.01665693</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533.0692444699999</v>
      </c>
      <c r="F25" s="20" t="n">
        <v>5.28580735</v>
      </c>
      <c r="G25" s="18" t="n">
        <v>512.86187065</v>
      </c>
      <c r="H25" s="20" t="n">
        <v>5.02528796</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467.8558414</v>
      </c>
      <c r="F26" s="20" t="n">
        <v>3.62446297</v>
      </c>
      <c r="G26" s="18" t="n">
        <v>466.12208139</v>
      </c>
      <c r="H26" s="20" t="n">
        <v>3.48807376</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490.80128086</v>
      </c>
      <c r="F32" s="20" t="n">
        <v>4.73074671</v>
      </c>
      <c r="G32" s="18" t="n">
        <v>494.49480071</v>
      </c>
      <c r="H32" s="20" t="n">
        <v>3.43297692</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(131.0/B34*100)</f>
        <v/>
      </c>
      <c r="D34" s="19" t="n">
        <v>6219</v>
      </c>
      <c r="E34" s="18" t="n">
        <v>469.98369864</v>
      </c>
      <c r="F34" s="20" t="n">
        <v>3.71732835</v>
      </c>
      <c r="G34" s="18" t="n">
        <v>429.60032922</v>
      </c>
      <c r="H34" s="20" t="n">
        <v>4.09778743</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(96.0/B35*100)</f>
        <v/>
      </c>
      <c r="D35" s="19" t="n">
        <v>6310</v>
      </c>
      <c r="E35" s="18" t="n">
        <v>509.32044193</v>
      </c>
      <c r="F35" s="20" t="n">
        <v>2.6591514</v>
      </c>
      <c r="G35" s="18" t="n">
        <v>508.87891535</v>
      </c>
      <c r="H35" s="20" t="n">
        <v>4.59278234</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(119.0/B36*100)</f>
        <v/>
      </c>
      <c r="D36" s="19" t="n">
        <v>6617</v>
      </c>
      <c r="E36" s="18" t="n">
        <v>476.50549989</v>
      </c>
      <c r="F36" s="20" t="n">
        <v>3.0602158</v>
      </c>
      <c r="G36" s="18" t="n">
        <v>423.35234635</v>
      </c>
      <c r="H36" s="20" t="n">
        <v>5.86915042</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479.83821372</v>
      </c>
      <c r="F40" s="20" t="n">
        <v>7.07933034</v>
      </c>
      <c r="G40" s="18" t="n">
        <v>485.73615546</v>
      </c>
      <c r="H40" s="20" t="n">
        <v>3.44547562</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(195.0/B47*100)</f>
        <v/>
      </c>
      <c r="D47" s="19" t="n">
        <v>5733</v>
      </c>
      <c r="E47" s="18" t="n">
        <v>456.75764813</v>
      </c>
      <c r="F47" s="20" t="n">
        <v>4.64553242</v>
      </c>
      <c r="G47" s="18" t="n">
        <v>427.67783773</v>
      </c>
      <c r="H47" s="20" t="n">
        <v>4.2746049</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(30.0/B48*100)</f>
        <v/>
      </c>
      <c r="D48" s="19" t="n">
        <v>9811</v>
      </c>
      <c r="E48" s="18" t="n">
        <v>534.3341483200001</v>
      </c>
      <c r="F48" s="20" t="n">
        <v>5.19619195</v>
      </c>
      <c r="G48" s="18" t="n">
        <v>496.3090405</v>
      </c>
      <c r="H48" s="20" t="n">
        <v>6.85925061</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(153.0/B52*100)</f>
        <v/>
      </c>
      <c r="D52" s="19" t="n">
        <v>5656</v>
      </c>
      <c r="E52" s="18" t="n">
        <v>455.8404888</v>
      </c>
      <c r="F52" s="20" t="n">
        <v>4.52792819</v>
      </c>
      <c r="G52" s="18" t="n">
        <v>432.64556572</v>
      </c>
      <c r="H52" s="20" t="n">
        <v>4.41973094</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(95.0/B56*100)</f>
        <v/>
      </c>
      <c r="D56" s="19" t="n">
        <v>5264</v>
      </c>
      <c r="E56" s="18" t="n">
        <v>568.06683974</v>
      </c>
      <c r="F56" s="20" t="n">
        <v>4.75347707</v>
      </c>
      <c r="G56" s="18" t="n">
        <v>531.22108316</v>
      </c>
      <c r="H56" s="20" t="n">
        <v>4.71534714</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(333.0/B61*100)</f>
        <v/>
      </c>
      <c r="D61" s="19" t="n">
        <v>6192</v>
      </c>
      <c r="E61" s="18" t="n">
        <v>460.26448857</v>
      </c>
      <c r="F61" s="20" t="n">
        <v>4.53543388</v>
      </c>
      <c r="G61" s="18" t="n">
        <v>456.67710608</v>
      </c>
      <c r="H61" s="20" t="n">
        <v>3.38630057</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409.56102032</v>
      </c>
      <c r="F67" s="20" t="n">
        <v>5.73705408</v>
      </c>
      <c r="G67" s="18" t="n">
        <v>353.86148952</v>
      </c>
      <c r="H67" s="20" t="n">
        <v>3.16505583</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(380.0/B73*100)</f>
        <v/>
      </c>
      <c r="D73" s="19" t="n">
        <v>7869</v>
      </c>
      <c r="E73" s="18" t="n">
        <v>448.62985204</v>
      </c>
      <c r="F73" s="20" t="n">
        <v>5.8032921</v>
      </c>
      <c r="G73" s="18" t="n">
        <v>405.79864059</v>
      </c>
      <c r="H73" s="20" t="n">
        <v>3.12069409</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(2168.0/B7*100)</f>
        <v/>
      </c>
      <c r="D7" s="19" t="n">
        <v>12362</v>
      </c>
      <c r="E7" s="18" t="n">
        <v>463.91326091</v>
      </c>
      <c r="F7" s="20" t="n">
        <v>2.4892224</v>
      </c>
      <c r="G7" s="18" t="n">
        <v>486.3551218</v>
      </c>
      <c r="H7" s="20" t="n">
        <v>4.57862078</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(8429.0/B9*100)</f>
        <v/>
      </c>
      <c r="D9" s="19" t="n">
        <v>1222</v>
      </c>
      <c r="E9" s="18" t="n">
        <v>464.21388959</v>
      </c>
      <c r="F9" s="20" t="n">
        <v>5.44725433</v>
      </c>
      <c r="G9" s="18" t="n">
        <v>480.06703037</v>
      </c>
      <c r="H9" s="20" t="n">
        <v>8.43630815</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474.23175447</v>
      </c>
      <c r="F13" s="20" t="n">
        <v>5.24606459</v>
      </c>
      <c r="G13" s="18" t="n">
        <v>468.01388774</v>
      </c>
      <c r="H13" s="20" t="n">
        <v>12.30180087</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(47.0/B18*100)</f>
        <v/>
      </c>
      <c r="D18" s="19" t="n">
        <v>5485</v>
      </c>
      <c r="E18" s="18" t="n">
        <v>407.89680215</v>
      </c>
      <c r="F18" s="20" t="n">
        <v>5.13504947</v>
      </c>
      <c r="G18" s="18" t="n">
        <v>474.86880242</v>
      </c>
      <c r="H18" s="20" t="n">
        <v>3.42501834</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(253.0/B19*100)</f>
        <v/>
      </c>
      <c r="D19" s="19" t="n">
        <v>5405</v>
      </c>
      <c r="E19" s="18" t="n">
        <v>432.59691259</v>
      </c>
      <c r="F19" s="20" t="n">
        <v>4.90106772</v>
      </c>
      <c r="G19" s="18" t="n">
        <v>450.68706263</v>
      </c>
      <c r="H19" s="20" t="n">
        <v>6.47037813</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437.64546064</v>
      </c>
      <c r="F20" s="20" t="n">
        <v>4.57401805</v>
      </c>
      <c r="G20" s="18" t="n">
        <v>431.55276968</v>
      </c>
      <c r="H20" s="20" t="n">
        <v>10.08342602</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(679.0/B23*100)</f>
        <v/>
      </c>
      <c r="D23" s="19" t="n">
        <v>10904</v>
      </c>
      <c r="E23" s="18" t="n">
        <v>440.86280204</v>
      </c>
      <c r="F23" s="20" t="n">
        <v>4.96890065</v>
      </c>
      <c r="G23" s="18" t="n">
        <v>479.10967195</v>
      </c>
      <c r="H23" s="20" t="n">
        <v>5.76479589</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504.36992149</v>
      </c>
      <c r="F25" s="20" t="n">
        <v>5.15701333</v>
      </c>
      <c r="G25" s="18" t="n">
        <v>547.77479284</v>
      </c>
      <c r="H25" s="20" t="n">
        <v>4.9792994</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466.65625676</v>
      </c>
      <c r="F26" s="20" t="n">
        <v>3.29060977</v>
      </c>
      <c r="G26" s="18" t="n">
        <v>467.04509678</v>
      </c>
      <c r="H26" s="20" t="n">
        <v>3.98753427</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493.69612956</v>
      </c>
      <c r="F32" s="20" t="n">
        <v>3.29104585</v>
      </c>
      <c r="G32" s="18" t="n">
        <v>493.56375834</v>
      </c>
      <c r="H32" s="20" t="n">
        <v>5.03419505</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(131.0/B34*100)</f>
        <v/>
      </c>
      <c r="D34" s="19" t="n">
        <v>6219</v>
      </c>
      <c r="E34" s="18" t="n">
        <v>449.92967692</v>
      </c>
      <c r="F34" s="20" t="n">
        <v>3.2654649</v>
      </c>
      <c r="G34" s="18" t="n">
        <v>455.9344538</v>
      </c>
      <c r="H34" s="20" t="n">
        <v>5.4063989</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(96.0/B35*100)</f>
        <v/>
      </c>
      <c r="D35" s="19" t="n">
        <v>6310</v>
      </c>
      <c r="E35" s="18" t="n">
        <v>514.6374451</v>
      </c>
      <c r="F35" s="20" t="n">
        <v>3.4423877</v>
      </c>
      <c r="G35" s="18" t="n">
        <v>501.08296773</v>
      </c>
      <c r="H35" s="20" t="n">
        <v>3.25516104</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(119.0/B36*100)</f>
        <v/>
      </c>
      <c r="D36" s="19" t="n">
        <v>6617</v>
      </c>
      <c r="E36" s="18" t="n">
        <v>445.73979815</v>
      </c>
      <c r="F36" s="20" t="n">
        <v>4.62344363</v>
      </c>
      <c r="G36" s="18" t="n">
        <v>477.39905762</v>
      </c>
      <c r="H36" s="20" t="n">
        <v>3.50624915</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484.61452764</v>
      </c>
      <c r="F40" s="20" t="n">
        <v>3.53222795</v>
      </c>
      <c r="G40" s="18" t="n">
        <v>484.38003054</v>
      </c>
      <c r="H40" s="20" t="n">
        <v>5.75603994</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(195.0/B47*100)</f>
        <v/>
      </c>
      <c r="D47" s="19" t="n">
        <v>5733</v>
      </c>
      <c r="E47" s="18" t="n">
        <v>436.50823041</v>
      </c>
      <c r="F47" s="20" t="n">
        <v>4.146325</v>
      </c>
      <c r="G47" s="18" t="n">
        <v>443.66547154</v>
      </c>
      <c r="H47" s="20" t="n">
        <v>5.03071833</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(30.0/B48*100)</f>
        <v/>
      </c>
      <c r="D48" s="19" t="n">
        <v>9811</v>
      </c>
      <c r="E48" s="18" t="n">
        <v>494.34816584</v>
      </c>
      <c r="F48" s="20" t="n">
        <v>6.24472341</v>
      </c>
      <c r="G48" s="18" t="n">
        <v>528.9626964</v>
      </c>
      <c r="H48" s="20" t="n">
        <v>6.28743862</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(153.0/B52*100)</f>
        <v/>
      </c>
      <c r="D52" s="19" t="n">
        <v>5656</v>
      </c>
      <c r="E52" s="18" t="n">
        <v>433.64774706</v>
      </c>
      <c r="F52" s="20" t="n">
        <v>4.29844959</v>
      </c>
      <c r="G52" s="18" t="n">
        <v>454.97753505</v>
      </c>
      <c r="H52" s="20" t="n">
        <v>4.981913</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(95.0/B56*100)</f>
        <v/>
      </c>
      <c r="D56" s="19" t="n">
        <v>5264</v>
      </c>
      <c r="E56" s="18" t="n">
        <v>514.2445085000001</v>
      </c>
      <c r="F56" s="20" t="n">
        <v>6.19173288</v>
      </c>
      <c r="G56" s="18" t="n">
        <v>569.48472538</v>
      </c>
      <c r="H56" s="20" t="n">
        <v>3.68979572</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(333.0/B61*100)</f>
        <v/>
      </c>
      <c r="D61" s="19" t="n">
        <v>6192</v>
      </c>
      <c r="E61" s="18" t="n">
        <v>455.8677417</v>
      </c>
      <c r="F61" s="20" t="n">
        <v>3.54517552</v>
      </c>
      <c r="G61" s="18" t="n">
        <v>464.70106169</v>
      </c>
      <c r="H61" s="20" t="n">
        <v>4.71010325</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353.72166967</v>
      </c>
      <c r="F67" s="20" t="n">
        <v>3.17993938</v>
      </c>
      <c r="G67" s="18" t="n">
        <v>394.05972997</v>
      </c>
      <c r="H67" s="20" t="n">
        <v>5.26799442</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(380.0/B73*100)</f>
        <v/>
      </c>
      <c r="D73" s="19" t="n">
        <v>7869</v>
      </c>
      <c r="E73" s="18" t="n">
        <v>404.1348215</v>
      </c>
      <c r="F73" s="20" t="n">
        <v>3.32602374</v>
      </c>
      <c r="G73" s="18" t="n">
        <v>421.00373509</v>
      </c>
      <c r="H73" s="20" t="n">
        <v>4.29261451</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484.19935717</v>
      </c>
      <c r="F7" s="20" t="n">
        <v>3.32815424</v>
      </c>
      <c r="G7" s="18" t="n">
        <v>458.98772774</v>
      </c>
      <c r="H7" s="20" t="n">
        <v>2.84127802</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(8431.0/B9*100)</f>
        <v/>
      </c>
      <c r="D9" s="19" t="n">
        <v>1220</v>
      </c>
      <c r="E9" s="18" t="n">
        <v>474.15929941</v>
      </c>
      <c r="F9" s="20" t="n">
        <v>5.74640982</v>
      </c>
      <c r="G9" s="18" t="n">
        <v>456.69911341</v>
      </c>
      <c r="H9" s="20" t="n">
        <v>7.91125904</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481.00114012</v>
      </c>
      <c r="F13" s="20" t="n">
        <v>5.88914137</v>
      </c>
      <c r="G13" s="18" t="n">
        <v>463.28596575</v>
      </c>
      <c r="H13" s="20" t="n">
        <v>7.31149462</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(47.0/B18*100)</f>
        <v/>
      </c>
      <c r="D18" s="19" t="n">
        <v>5485</v>
      </c>
      <c r="E18" s="18" t="n">
        <v>475.78860026</v>
      </c>
      <c r="F18" s="20" t="n">
        <v>3.58944721</v>
      </c>
      <c r="G18" s="18" t="n">
        <v>417.84637327</v>
      </c>
      <c r="H18" s="20" t="n">
        <v>4.82024663</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(254.0/B19*100)</f>
        <v/>
      </c>
      <c r="D19" s="19" t="n">
        <v>5404</v>
      </c>
      <c r="E19" s="18" t="n">
        <v>447.58358271</v>
      </c>
      <c r="F19" s="20" t="n">
        <v>4.98563985</v>
      </c>
      <c r="G19" s="18" t="n">
        <v>429.05522341</v>
      </c>
      <c r="H19" s="20" t="n">
        <v>6.15360674</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440.9470441</v>
      </c>
      <c r="F20" s="20" t="n">
        <v>6.77434402</v>
      </c>
      <c r="G20" s="18" t="n">
        <v>430.60194951</v>
      </c>
      <c r="H20" s="20" t="n">
        <v>7.31324669</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(681.0/B23*100)</f>
        <v/>
      </c>
      <c r="D23" s="19" t="n">
        <v>10902</v>
      </c>
      <c r="E23" s="18" t="n">
        <v>464.32504781</v>
      </c>
      <c r="F23" s="20" t="n">
        <v>4.64190157</v>
      </c>
      <c r="G23" s="18" t="n">
        <v>441.15763938</v>
      </c>
      <c r="H23" s="20" t="n">
        <v>5.30853812</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529.11452105</v>
      </c>
      <c r="F25" s="20" t="n">
        <v>5.24184159</v>
      </c>
      <c r="G25" s="18" t="n">
        <v>515.1309178499999</v>
      </c>
      <c r="H25" s="20" t="n">
        <v>5.07296954</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462.49899145</v>
      </c>
      <c r="F26" s="20" t="n">
        <v>3.78072395</v>
      </c>
      <c r="G26" s="18" t="n">
        <v>469.79765861</v>
      </c>
      <c r="H26" s="20" t="n">
        <v>3.35247786</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474.70228698</v>
      </c>
      <c r="F32" s="20" t="n">
        <v>4.6903807</v>
      </c>
      <c r="G32" s="18" t="n">
        <v>502.42718074</v>
      </c>
      <c r="H32" s="20" t="n">
        <v>3.51669674</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(131.0/B34*100)</f>
        <v/>
      </c>
      <c r="D34" s="19" t="n">
        <v>6219</v>
      </c>
      <c r="E34" s="18" t="n">
        <v>463.94724688</v>
      </c>
      <c r="F34" s="20" t="n">
        <v>3.93082077</v>
      </c>
      <c r="G34" s="18" t="n">
        <v>437.49462855</v>
      </c>
      <c r="H34" s="20" t="n">
        <v>4.10609415</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(96.0/B35*100)</f>
        <v/>
      </c>
      <c r="D35" s="19" t="n">
        <v>6310</v>
      </c>
      <c r="E35" s="18" t="n">
        <v>512.5979711799999</v>
      </c>
      <c r="F35" s="20" t="n">
        <v>2.72921067</v>
      </c>
      <c r="G35" s="18" t="n">
        <v>503.80401506</v>
      </c>
      <c r="H35" s="20" t="n">
        <v>3.79488435</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(120.0/B36*100)</f>
        <v/>
      </c>
      <c r="D36" s="19" t="n">
        <v>6616</v>
      </c>
      <c r="E36" s="18" t="n">
        <v>477.86337237</v>
      </c>
      <c r="F36" s="20" t="n">
        <v>3.49409693</v>
      </c>
      <c r="G36" s="18" t="n">
        <v>435.19896782</v>
      </c>
      <c r="H36" s="20" t="n">
        <v>4.42456178</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(5809.0/B40*100)</f>
        <v/>
      </c>
      <c r="D40" s="19" t="n">
        <v>8348</v>
      </c>
      <c r="E40" s="18" t="n">
        <v>473.3768834</v>
      </c>
      <c r="F40" s="20" t="n">
        <v>5.80307977</v>
      </c>
      <c r="G40" s="18" t="n">
        <v>489.0744207</v>
      </c>
      <c r="H40" s="20" t="n">
        <v>3.69628529</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(199.0/B47*100)</f>
        <v/>
      </c>
      <c r="D47" s="19" t="n">
        <v>5729</v>
      </c>
      <c r="E47" s="18" t="n">
        <v>448.80473403</v>
      </c>
      <c r="F47" s="20" t="n">
        <v>4.57982618</v>
      </c>
      <c r="G47" s="18" t="n">
        <v>431.64860811</v>
      </c>
      <c r="H47" s="20" t="n">
        <v>4.62051708</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(30.0/B48*100)</f>
        <v/>
      </c>
      <c r="D48" s="19" t="n">
        <v>9811</v>
      </c>
      <c r="E48" s="18" t="n">
        <v>531.97966448</v>
      </c>
      <c r="F48" s="20" t="n">
        <v>6.80809953</v>
      </c>
      <c r="G48" s="18" t="n">
        <v>499.62436242</v>
      </c>
      <c r="H48" s="20" t="n">
        <v>5.66071732</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(153.0/B52*100)</f>
        <v/>
      </c>
      <c r="D52" s="19" t="n">
        <v>5656</v>
      </c>
      <c r="E52" s="18" t="n">
        <v>451.34821667</v>
      </c>
      <c r="F52" s="20" t="n">
        <v>4.66105152</v>
      </c>
      <c r="G52" s="18" t="n">
        <v>437.58352937</v>
      </c>
      <c r="H52" s="20" t="n">
        <v>4.54723567</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(96.0/B56*100)</f>
        <v/>
      </c>
      <c r="D56" s="19" t="n">
        <v>5263</v>
      </c>
      <c r="E56" s="18" t="n">
        <v>564.4827411700001</v>
      </c>
      <c r="F56" s="20" t="n">
        <v>3.96192829</v>
      </c>
      <c r="G56" s="18" t="n">
        <v>526.60377189</v>
      </c>
      <c r="H56" s="20" t="n">
        <v>5.81905699</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(333.0/B61*100)</f>
        <v/>
      </c>
      <c r="D61" s="19" t="n">
        <v>6192</v>
      </c>
      <c r="E61" s="18" t="n">
        <v>452.86055802</v>
      </c>
      <c r="F61" s="20" t="n">
        <v>4.14543298</v>
      </c>
      <c r="G61" s="18" t="n">
        <v>463.22489372</v>
      </c>
      <c r="H61" s="20" t="n">
        <v>3.72394651</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385.45366864</v>
      </c>
      <c r="F67" s="20" t="n">
        <v>4.99291133</v>
      </c>
      <c r="G67" s="18" t="n">
        <v>358.8923818</v>
      </c>
      <c r="H67" s="20" t="n">
        <v>3.35939551</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(385.0/B73*100)</f>
        <v/>
      </c>
      <c r="D73" s="19" t="n">
        <v>7864</v>
      </c>
      <c r="E73" s="18" t="n">
        <v>437.06057286</v>
      </c>
      <c r="F73" s="20" t="n">
        <v>6.03222603</v>
      </c>
      <c r="G73" s="18" t="n">
        <v>406.3893032</v>
      </c>
      <c r="H73" s="20" t="n">
        <v>3.13653804</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477.4399805</v>
      </c>
      <c r="F7" s="20" t="n">
        <v>2.57289191</v>
      </c>
      <c r="G7" s="18" t="n">
        <v>449.40851431</v>
      </c>
      <c r="H7" s="20" t="n">
        <v>4.45875416</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(8431.0/B9*100)</f>
        <v/>
      </c>
      <c r="D9" s="19" t="n">
        <v>1220</v>
      </c>
      <c r="E9" s="18" t="n">
        <v>469.52102311</v>
      </c>
      <c r="F9" s="20" t="n">
        <v>5.45211092</v>
      </c>
      <c r="G9" s="18" t="n">
        <v>463.46635392</v>
      </c>
      <c r="H9" s="20" t="n">
        <v>10.04127189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475.80818247</v>
      </c>
      <c r="F13" s="20" t="n">
        <v>5.2823859</v>
      </c>
      <c r="G13" s="18" t="n">
        <v>462.05315886</v>
      </c>
      <c r="H13" s="20" t="n">
        <v>10.59601688</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(47.0/B18*100)</f>
        <v/>
      </c>
      <c r="D18" s="19" t="n">
        <v>5485</v>
      </c>
      <c r="E18" s="18" t="n">
        <v>462.87202716</v>
      </c>
      <c r="F18" s="20" t="n">
        <v>3.75238729</v>
      </c>
      <c r="G18" s="18" t="n">
        <v>438.63927103</v>
      </c>
      <c r="H18" s="20" t="n">
        <v>5.30979686</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(254.0/B19*100)</f>
        <v/>
      </c>
      <c r="D19" s="19" t="n">
        <v>5404</v>
      </c>
      <c r="E19" s="18" t="n">
        <v>446.47930336</v>
      </c>
      <c r="F19" s="20" t="n">
        <v>4.45601545</v>
      </c>
      <c r="G19" s="18" t="n">
        <v>424.64822565</v>
      </c>
      <c r="H19" s="20" t="n">
        <v>7.37053145</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442.81910805</v>
      </c>
      <c r="F20" s="20" t="n">
        <v>5.30809402</v>
      </c>
      <c r="G20" s="18" t="n">
        <v>413.903885</v>
      </c>
      <c r="H20" s="20" t="n">
        <v>8.498028079999999</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(681.0/B23*100)</f>
        <v/>
      </c>
      <c r="D23" s="19" t="n">
        <v>10902</v>
      </c>
      <c r="E23" s="18" t="n">
        <v>451.5881019</v>
      </c>
      <c r="F23" s="20" t="n">
        <v>4.50537054</v>
      </c>
      <c r="G23" s="18" t="n">
        <v>463.2394986</v>
      </c>
      <c r="H23" s="20" t="n">
        <v>6.26847004</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525.05912091</v>
      </c>
      <c r="F25" s="20" t="n">
        <v>4.36231335</v>
      </c>
      <c r="G25" s="18" t="n">
        <v>493.07858657</v>
      </c>
      <c r="H25" s="20" t="n">
        <v>8.39474585</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473.05722002</v>
      </c>
      <c r="F26" s="20" t="n">
        <v>2.92567699</v>
      </c>
      <c r="G26" s="18" t="n">
        <v>451.24911622</v>
      </c>
      <c r="H26" s="20" t="n">
        <v>4.19005283</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503.05339196</v>
      </c>
      <c r="F32" s="20" t="n">
        <v>3.30031723</v>
      </c>
      <c r="G32" s="18" t="n">
        <v>465.55244307</v>
      </c>
      <c r="H32" s="20" t="n">
        <v>5.01715271</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(131.0/B34*100)</f>
        <v/>
      </c>
      <c r="D34" s="19" t="n">
        <v>6219</v>
      </c>
      <c r="E34" s="18" t="n">
        <v>461.73862041</v>
      </c>
      <c r="F34" s="20" t="n">
        <v>3.39580802</v>
      </c>
      <c r="G34" s="18" t="n">
        <v>429.00976061</v>
      </c>
      <c r="H34" s="20" t="n">
        <v>4.43527019</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(96.0/B35*100)</f>
        <v/>
      </c>
      <c r="D35" s="19" t="n">
        <v>6310</v>
      </c>
      <c r="E35" s="18" t="n">
        <v>515.7663605</v>
      </c>
      <c r="F35" s="20" t="n">
        <v>2.59102523</v>
      </c>
      <c r="G35" s="18" t="n">
        <v>485.54539851</v>
      </c>
      <c r="H35" s="20" t="n">
        <v>4.93324296</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(120.0/B36*100)</f>
        <v/>
      </c>
      <c r="D36" s="19" t="n">
        <v>6616</v>
      </c>
      <c r="E36" s="18" t="n">
        <v>465.10966136</v>
      </c>
      <c r="F36" s="20" t="n">
        <v>3.30708393</v>
      </c>
      <c r="G36" s="18" t="n">
        <v>467.87372528</v>
      </c>
      <c r="H36" s="20" t="n">
        <v>5.24582403</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(5809.0/B40*100)</f>
        <v/>
      </c>
      <c r="D40" s="19" t="n">
        <v>8348</v>
      </c>
      <c r="E40" s="18" t="n">
        <v>491.65671882</v>
      </c>
      <c r="F40" s="20" t="n">
        <v>3.78012214</v>
      </c>
      <c r="G40" s="18" t="n">
        <v>463.33988744</v>
      </c>
      <c r="H40" s="20" t="n">
        <v>5.77110957</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(199.0/B47*100)</f>
        <v/>
      </c>
      <c r="D47" s="19" t="n">
        <v>5729</v>
      </c>
      <c r="E47" s="18" t="n">
        <v>452.81358209</v>
      </c>
      <c r="F47" s="20" t="n">
        <v>4.1365828</v>
      </c>
      <c r="G47" s="18" t="n">
        <v>400.47223198</v>
      </c>
      <c r="H47" s="20" t="n">
        <v>5.1782596</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(30.0/B48*100)</f>
        <v/>
      </c>
      <c r="D48" s="19" t="n">
        <v>9811</v>
      </c>
      <c r="E48" s="18" t="n">
        <v>523.26548079</v>
      </c>
      <c r="F48" s="20" t="n">
        <v>5.24779418</v>
      </c>
      <c r="G48" s="18" t="n">
        <v>495.23160552</v>
      </c>
      <c r="H48" s="20" t="n">
        <v>7.01017683</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(153.0/B52*100)</f>
        <v/>
      </c>
      <c r="D52" s="19" t="n">
        <v>5656</v>
      </c>
      <c r="E52" s="18" t="n">
        <v>448.28967917</v>
      </c>
      <c r="F52" s="20" t="n">
        <v>3.96066408</v>
      </c>
      <c r="G52" s="18" t="n">
        <v>433.82604991</v>
      </c>
      <c r="H52" s="20" t="n">
        <v>4.9569181</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(96.0/B56*100)</f>
        <v/>
      </c>
      <c r="D56" s="19" t="n">
        <v>5263</v>
      </c>
      <c r="E56" s="18" t="n">
        <v>554.10330516</v>
      </c>
      <c r="F56" s="20" t="n">
        <v>4.13931805</v>
      </c>
      <c r="G56" s="18" t="n">
        <v>517.95728637</v>
      </c>
      <c r="H56" s="20" t="n">
        <v>7.45930217</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(333.0/B61*100)</f>
        <v/>
      </c>
      <c r="D61" s="19" t="n">
        <v>6192</v>
      </c>
      <c r="E61" s="18" t="n">
        <v>464.67192341</v>
      </c>
      <c r="F61" s="20" t="n">
        <v>3.64943435</v>
      </c>
      <c r="G61" s="18" t="n">
        <v>435.93899035</v>
      </c>
      <c r="H61" s="20" t="n">
        <v>5.55911212</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372.43541598</v>
      </c>
      <c r="F67" s="20" t="n">
        <v>3.7185506</v>
      </c>
      <c r="G67" s="18" t="n">
        <v>352.54428137</v>
      </c>
      <c r="H67" s="20" t="n">
        <v>3.78864837</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(385.0/B73*100)</f>
        <v/>
      </c>
      <c r="D73" s="19" t="n">
        <v>7864</v>
      </c>
      <c r="E73" s="18" t="n">
        <v>422.91232832</v>
      </c>
      <c r="F73" s="20" t="n">
        <v>3.73458504</v>
      </c>
      <c r="G73" s="18" t="n">
        <v>399.83458797</v>
      </c>
      <c r="H73" s="20" t="n">
        <v>3.66233393</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474.4815354</v>
      </c>
      <c r="F7" s="20" t="n">
        <v>2.53982155</v>
      </c>
      <c r="G7" s="18" t="n">
        <v>447.72408671</v>
      </c>
      <c r="H7" s="20" t="n">
        <v>5.64906411</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(8431.0/B9*100)</f>
        <v/>
      </c>
      <c r="D9" s="19" t="n">
        <v>1220</v>
      </c>
      <c r="E9" s="18" t="n">
        <v>470.51577417</v>
      </c>
      <c r="F9" s="20" t="n">
        <v>5.60232738</v>
      </c>
      <c r="G9" s="18" t="n">
        <v>455.65747427</v>
      </c>
      <c r="H9" s="20" t="n">
        <v>11.36086091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477.0888885</v>
      </c>
      <c r="F13" s="20" t="n">
        <v>5.28393433</v>
      </c>
      <c r="G13" s="18" t="n">
        <v>440.06447553</v>
      </c>
      <c r="H13" s="20" t="n">
        <v>15.14818578</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(47.0/B18*100)</f>
        <v/>
      </c>
      <c r="D18" s="19" t="n">
        <v>5485</v>
      </c>
      <c r="E18" s="18" t="n">
        <v>441.48732932</v>
      </c>
      <c r="F18" s="20" t="n">
        <v>4.31941236</v>
      </c>
      <c r="G18" s="18" t="n">
        <v>471.93399665</v>
      </c>
      <c r="H18" s="20" t="n">
        <v>4.02680412</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(254.0/B19*100)</f>
        <v/>
      </c>
      <c r="D19" s="19" t="n">
        <v>5404</v>
      </c>
      <c r="E19" s="18" t="n">
        <v>448.18500331</v>
      </c>
      <c r="F19" s="20" t="n">
        <v>4.21804261</v>
      </c>
      <c r="G19" s="18" t="n">
        <v>419.59862072</v>
      </c>
      <c r="H19" s="20" t="n">
        <v>7.37831359</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445.70491896</v>
      </c>
      <c r="F20" s="20" t="n">
        <v>5.11258934</v>
      </c>
      <c r="G20" s="18" t="n">
        <v>402.57145325</v>
      </c>
      <c r="H20" s="20" t="n">
        <v>10.22683907</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(681.0/B23*100)</f>
        <v/>
      </c>
      <c r="D23" s="19" t="n">
        <v>10902</v>
      </c>
      <c r="E23" s="18" t="n">
        <v>458.37657781</v>
      </c>
      <c r="F23" s="20" t="n">
        <v>4.62806407</v>
      </c>
      <c r="G23" s="18" t="n">
        <v>444.25417714</v>
      </c>
      <c r="H23" s="20" t="n">
        <v>6.50207129</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509.25852519</v>
      </c>
      <c r="F25" s="20" t="n">
        <v>4.55877556</v>
      </c>
      <c r="G25" s="18" t="n">
        <v>549.8015408</v>
      </c>
      <c r="H25" s="20" t="n">
        <v>5.91003611</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476.25080927</v>
      </c>
      <c r="F26" s="20" t="n">
        <v>2.79575383</v>
      </c>
      <c r="G26" s="18" t="n">
        <v>440.31822168</v>
      </c>
      <c r="H26" s="20" t="n">
        <v>4.14523033</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501.60375041</v>
      </c>
      <c r="F32" s="20" t="n">
        <v>3.36494751</v>
      </c>
      <c r="G32" s="18" t="n">
        <v>456.87375459</v>
      </c>
      <c r="H32" s="20" t="n">
        <v>5.30783012</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(131.0/B34*100)</f>
        <v/>
      </c>
      <c r="D34" s="19" t="n">
        <v>6219</v>
      </c>
      <c r="E34" s="18" t="n">
        <v>459.78218508</v>
      </c>
      <c r="F34" s="20" t="n">
        <v>3.39340319</v>
      </c>
      <c r="G34" s="18" t="n">
        <v>428.44236915</v>
      </c>
      <c r="H34" s="20" t="n">
        <v>4.92022465</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(96.0/B35*100)</f>
        <v/>
      </c>
      <c r="D35" s="19" t="n">
        <v>6310</v>
      </c>
      <c r="E35" s="18" t="n">
        <v>516.39895861</v>
      </c>
      <c r="F35" s="20" t="n">
        <v>2.80889214</v>
      </c>
      <c r="G35" s="18" t="n">
        <v>474.71445575</v>
      </c>
      <c r="H35" s="20" t="n">
        <v>5.09068515</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(120.0/B36*100)</f>
        <v/>
      </c>
      <c r="D36" s="19" t="n">
        <v>6616</v>
      </c>
      <c r="E36" s="18" t="n">
        <v>465.97224337</v>
      </c>
      <c r="F36" s="20" t="n">
        <v>3.23719721</v>
      </c>
      <c r="G36" s="18" t="n">
        <v>465.58987338</v>
      </c>
      <c r="H36" s="20" t="n">
        <v>5.0087601</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(5809.0/B40*100)</f>
        <v/>
      </c>
      <c r="D40" s="19" t="n">
        <v>8348</v>
      </c>
      <c r="E40" s="18" t="n">
        <v>489.22967502</v>
      </c>
      <c r="F40" s="20" t="n">
        <v>3.43402926</v>
      </c>
      <c r="G40" s="18" t="n">
        <v>448.9428174</v>
      </c>
      <c r="H40" s="20" t="n">
        <v>6.50191384</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(199.0/B47*100)</f>
        <v/>
      </c>
      <c r="D47" s="19" t="n">
        <v>5729</v>
      </c>
      <c r="E47" s="18" t="n">
        <v>448.57041333</v>
      </c>
      <c r="F47" s="20" t="n">
        <v>4.25974609</v>
      </c>
      <c r="G47" s="18" t="n">
        <v>419.21196108</v>
      </c>
      <c r="H47" s="20" t="n">
        <v>4.63869038</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(30.0/B48*100)</f>
        <v/>
      </c>
      <c r="D48" s="19" t="n">
        <v>9811</v>
      </c>
      <c r="E48" s="18" t="n">
        <v>519.83016001</v>
      </c>
      <c r="F48" s="20" t="n">
        <v>5.20736285</v>
      </c>
      <c r="G48" s="18" t="n">
        <v>502.41654313</v>
      </c>
      <c r="H48" s="20" t="n">
        <v>7.93975845</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(153.0/B52*100)</f>
        <v/>
      </c>
      <c r="D52" s="19" t="n">
        <v>5656</v>
      </c>
      <c r="E52" s="18" t="n">
        <v>448.13905673</v>
      </c>
      <c r="F52" s="20" t="n">
        <v>3.90870454</v>
      </c>
      <c r="G52" s="18" t="n">
        <v>427.57088464</v>
      </c>
      <c r="H52" s="20" t="n">
        <v>6.41004569</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(96.0/B56*100)</f>
        <v/>
      </c>
      <c r="D56" s="19" t="n">
        <v>5263</v>
      </c>
      <c r="E56" s="18" t="n">
        <v>536.45679077</v>
      </c>
      <c r="F56" s="20" t="n">
        <v>4.94601882</v>
      </c>
      <c r="G56" s="18" t="n">
        <v>564.10391535</v>
      </c>
      <c r="H56" s="20" t="n">
        <v>4.70787976</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(333.0/B61*100)</f>
        <v/>
      </c>
      <c r="D61" s="19" t="n">
        <v>6192</v>
      </c>
      <c r="E61" s="18" t="n">
        <v>466.10754083</v>
      </c>
      <c r="F61" s="20" t="n">
        <v>3.53156018</v>
      </c>
      <c r="G61" s="18" t="n">
        <v>431.13426117</v>
      </c>
      <c r="H61" s="20" t="n">
        <v>5.06881689</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366.15239713</v>
      </c>
      <c r="F67" s="20" t="n">
        <v>3.23767188</v>
      </c>
      <c r="G67" s="18" t="n">
        <v>363.77423493</v>
      </c>
      <c r="H67" s="20" t="n">
        <v>5.21322441</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(385.0/B73*100)</f>
        <v/>
      </c>
      <c r="D73" s="19" t="n">
        <v>7864</v>
      </c>
      <c r="E73" s="18" t="n">
        <v>418.40712196</v>
      </c>
      <c r="F73" s="20" t="n">
        <v>3.06459455</v>
      </c>
      <c r="G73" s="18" t="n">
        <v>406.22722888</v>
      </c>
      <c r="H73" s="20" t="n">
        <v>4.2665894</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470.96410458</v>
      </c>
      <c r="F7" s="20" t="n">
        <v>2.41556188</v>
      </c>
      <c r="G7" s="18" t="n">
        <v>464.55289595</v>
      </c>
      <c r="H7" s="20" t="n">
        <v>5.5820561</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(8431.0/B9*100)</f>
        <v/>
      </c>
      <c r="D9" s="19" t="n">
        <v>1220</v>
      </c>
      <c r="E9" s="18" t="n">
        <v>469.68582606</v>
      </c>
      <c r="F9" s="20" t="n">
        <v>5.55668946</v>
      </c>
      <c r="G9" s="18" t="n">
        <v>460.39303198</v>
      </c>
      <c r="H9" s="20" t="n">
        <v>9.222192229999999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(191.0/B13*100)</f>
        <v/>
      </c>
      <c r="D13" s="19" t="n">
        <v>6970</v>
      </c>
      <c r="E13" s="18" t="n">
        <v>474.46281089</v>
      </c>
      <c r="F13" s="20" t="n">
        <v>5.64220476</v>
      </c>
      <c r="G13" s="18" t="n">
        <v>460.13916953</v>
      </c>
      <c r="H13" s="20" t="n">
        <v>15.73266457</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(47.0/B18*100)</f>
        <v/>
      </c>
      <c r="D18" s="19" t="n">
        <v>5485</v>
      </c>
      <c r="E18" s="18" t="n">
        <v>462.99461326</v>
      </c>
      <c r="F18" s="20" t="n">
        <v>3.62169841</v>
      </c>
      <c r="G18" s="18" t="n">
        <v>434.8014792</v>
      </c>
      <c r="H18" s="20" t="n">
        <v>6.51186928</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(254.0/B19*100)</f>
        <v/>
      </c>
      <c r="D19" s="19" t="n">
        <v>5404</v>
      </c>
      <c r="E19" s="18" t="n">
        <v>445.20861776</v>
      </c>
      <c r="F19" s="20" t="n">
        <v>4.14195242</v>
      </c>
      <c r="G19" s="18" t="n">
        <v>418.83252468</v>
      </c>
      <c r="H19" s="20" t="n">
        <v>7.75804902</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439.28778024</v>
      </c>
      <c r="F20" s="20" t="n">
        <v>4.97497003</v>
      </c>
      <c r="G20" s="18" t="n">
        <v>421.24350732</v>
      </c>
      <c r="H20" s="20" t="n">
        <v>11.03178839</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(681.0/B23*100)</f>
        <v/>
      </c>
      <c r="D23" s="19" t="n">
        <v>10902</v>
      </c>
      <c r="E23" s="18" t="n">
        <v>451.5050622</v>
      </c>
      <c r="F23" s="20" t="n">
        <v>4.63920783</v>
      </c>
      <c r="G23" s="18" t="n">
        <v>468.57628415</v>
      </c>
      <c r="H23" s="20" t="n">
        <v>5.66468309</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522.94416481</v>
      </c>
      <c r="F25" s="20" t="n">
        <v>4.2923174</v>
      </c>
      <c r="G25" s="18" t="n">
        <v>504.42923488</v>
      </c>
      <c r="H25" s="20" t="n">
        <v>8.59093661</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473.03317898</v>
      </c>
      <c r="F26" s="20" t="n">
        <v>2.56968578</v>
      </c>
      <c r="G26" s="18" t="n">
        <v>436.8940488</v>
      </c>
      <c r="H26" s="20" t="n">
        <v>5.71217463</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499.12341504</v>
      </c>
      <c r="F32" s="20" t="n">
        <v>3.31655344</v>
      </c>
      <c r="G32" s="18" t="n">
        <v>467.19717485</v>
      </c>
      <c r="H32" s="20" t="n">
        <v>5.63256735</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(131.0/B34*100)</f>
        <v/>
      </c>
      <c r="D34" s="19" t="n">
        <v>6219</v>
      </c>
      <c r="E34" s="18" t="n">
        <v>454.84515856</v>
      </c>
      <c r="F34" s="20" t="n">
        <v>3.1409453</v>
      </c>
      <c r="G34" s="18" t="n">
        <v>443.33619835</v>
      </c>
      <c r="H34" s="20" t="n">
        <v>5.58964841</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(96.0/B35*100)</f>
        <v/>
      </c>
      <c r="D35" s="19" t="n">
        <v>6310</v>
      </c>
      <c r="E35" s="18" t="n">
        <v>509.44097685</v>
      </c>
      <c r="F35" s="20" t="n">
        <v>2.46150694</v>
      </c>
      <c r="G35" s="18" t="n">
        <v>507.81599143</v>
      </c>
      <c r="H35" s="20" t="n">
        <v>5.51365447</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(120.0/B36*100)</f>
        <v/>
      </c>
      <c r="D36" s="19" t="n">
        <v>6616</v>
      </c>
      <c r="E36" s="18" t="n">
        <v>465.55413344</v>
      </c>
      <c r="F36" s="20" t="n">
        <v>3.08243905</v>
      </c>
      <c r="G36" s="18" t="n">
        <v>467.3453134</v>
      </c>
      <c r="H36" s="20" t="n">
        <v>6.39887767</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(5809.0/B40*100)</f>
        <v/>
      </c>
      <c r="D40" s="19" t="n">
        <v>8348</v>
      </c>
      <c r="E40" s="18" t="n">
        <v>487.99419994</v>
      </c>
      <c r="F40" s="20" t="n">
        <v>3.42359448</v>
      </c>
      <c r="G40" s="18" t="n">
        <v>453.2584633</v>
      </c>
      <c r="H40" s="20" t="n">
        <v>9.3023582</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(199.0/B47*100)</f>
        <v/>
      </c>
      <c r="D47" s="19" t="n">
        <v>5729</v>
      </c>
      <c r="E47" s="18" t="n">
        <v>448.61422711</v>
      </c>
      <c r="F47" s="20" t="n">
        <v>3.96115663</v>
      </c>
      <c r="G47" s="18" t="n">
        <v>398.7565187</v>
      </c>
      <c r="H47" s="20" t="n">
        <v>5.95339108</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(30.0/B48*100)</f>
        <v/>
      </c>
      <c r="D48" s="19" t="n">
        <v>9811</v>
      </c>
      <c r="E48" s="18" t="n">
        <v>522.13348191</v>
      </c>
      <c r="F48" s="20" t="n">
        <v>5.23222895</v>
      </c>
      <c r="G48" s="18" t="n">
        <v>472.95873114</v>
      </c>
      <c r="H48" s="20" t="n">
        <v>8.91487699</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(153.0/B52*100)</f>
        <v/>
      </c>
      <c r="D52" s="19" t="n">
        <v>5656</v>
      </c>
      <c r="E52" s="18" t="n">
        <v>442.63049469</v>
      </c>
      <c r="F52" s="20" t="n">
        <v>3.53262069</v>
      </c>
      <c r="G52" s="18" t="n">
        <v>449.7482555</v>
      </c>
      <c r="H52" s="20" t="n">
        <v>7.16446952</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(96.0/B56*100)</f>
        <v/>
      </c>
      <c r="D56" s="19" t="n">
        <v>5263</v>
      </c>
      <c r="E56" s="18" t="n">
        <v>548.57811553</v>
      </c>
      <c r="F56" s="20" t="n">
        <v>4.52839386</v>
      </c>
      <c r="G56" s="18" t="n">
        <v>544.26069377</v>
      </c>
      <c r="H56" s="20" t="n">
        <v>6.51323716</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(333.0/B61*100)</f>
        <v/>
      </c>
      <c r="D61" s="19" t="n">
        <v>6192</v>
      </c>
      <c r="E61" s="18" t="n">
        <v>462.1166216</v>
      </c>
      <c r="F61" s="20" t="n">
        <v>3.60418733</v>
      </c>
      <c r="G61" s="18" t="n">
        <v>437.22614987</v>
      </c>
      <c r="H61" s="20" t="n">
        <v>5.45195744</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371.50371449</v>
      </c>
      <c r="F67" s="20" t="n">
        <v>3.44091631</v>
      </c>
      <c r="G67" s="18" t="n">
        <v>338.2060469</v>
      </c>
      <c r="H67" s="20" t="n">
        <v>5.13078544</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(385.0/B73*100)</f>
        <v/>
      </c>
      <c r="D73" s="19" t="n">
        <v>7864</v>
      </c>
      <c r="E73" s="18" t="n">
        <v>422.83221671</v>
      </c>
      <c r="F73" s="20" t="n">
        <v>3.80556933</v>
      </c>
      <c r="G73" s="18" t="n">
        <v>398.8435689</v>
      </c>
      <c r="H73" s="20" t="n">
        <v>3.72493068</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439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459.89677394</v>
      </c>
      <c r="F7" s="20" t="n">
        <v>3.52275244</v>
      </c>
      <c r="G7" s="18" t="n">
        <v>467.64468548</v>
      </c>
      <c r="H7" s="20" t="n">
        <v>3.41922962</v>
      </c>
      <c r="I7" s="18" t="n">
        <v>496.88046562</v>
      </c>
      <c r="J7" s="20" t="n">
        <v>6.72046953</v>
      </c>
      <c r="K7" s="18" t="n">
        <v>510.0985357</v>
      </c>
      <c r="L7" s="20" t="n">
        <v>1.93913302</v>
      </c>
      <c r="M7" s="18" t="s">
        <v>327</v>
      </c>
      <c r="N7" s="20" t="s">
        <v>327</v>
      </c>
      <c r="O7" s="18" t="s">
        <v>327</v>
      </c>
      <c r="P7" s="20" t="s">
        <v>327</v>
      </c>
      <c r="Q7" s="18" t="s">
        <v>327</v>
      </c>
      <c r="R7" s="20" t="s">
        <v>327</v>
      </c>
      <c r="S7" s="18" t="n">
        <v>479.51025769</v>
      </c>
      <c r="T7" s="20" t="n">
        <v>4.82451008</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(8433.0/B9*100)</f>
        <v/>
      </c>
      <c r="D9" s="19" t="n">
        <v>1218</v>
      </c>
      <c r="E9" s="18" t="n">
        <v>449.06447279</v>
      </c>
      <c r="F9" s="20" t="n">
        <v>7.48160188</v>
      </c>
      <c r="G9" s="18" t="n">
        <v>471.59849664</v>
      </c>
      <c r="H9" s="20" t="n">
        <v>7.50261111</v>
      </c>
      <c r="I9" s="18" t="n">
        <v>490.50784589</v>
      </c>
      <c r="J9" s="20" t="n">
        <v>10.42089445</v>
      </c>
      <c r="K9" s="18" t="s">
        <v>327</v>
      </c>
      <c r="L9" s="20" t="s">
        <v>327</v>
      </c>
      <c r="M9" s="18" t="s">
        <v>327</v>
      </c>
      <c r="N9" s="20" t="s">
        <v>327</v>
      </c>
      <c r="O9" s="18" t="n">
        <v>357.98454354</v>
      </c>
      <c r="P9" s="20" t="n">
        <v>11.51846445</v>
      </c>
      <c r="Q9" s="18" t="s">
        <v>327</v>
      </c>
      <c r="R9" s="20" t="s">
        <v>327</v>
      </c>
      <c r="S9" s="18" t="n">
        <v>471.42804891</v>
      </c>
      <c r="T9" s="20" t="n">
        <v>7.05101528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(192.0/B13*100)</f>
        <v/>
      </c>
      <c r="D13" s="19" t="n">
        <v>6969</v>
      </c>
      <c r="E13" s="18" t="n">
        <v>453.56987821</v>
      </c>
      <c r="F13" s="20" t="n">
        <v>7.03728232</v>
      </c>
      <c r="G13" s="18" t="n">
        <v>488.9218697</v>
      </c>
      <c r="H13" s="20" t="n">
        <v>9.19005052</v>
      </c>
      <c r="I13" s="18" t="n">
        <v>499.2555239</v>
      </c>
      <c r="J13" s="20" t="n">
        <v>22.21780971</v>
      </c>
      <c r="K13" s="18" t="n">
        <v>519.29238314</v>
      </c>
      <c r="L13" s="20" t="n">
        <v>2.17378327</v>
      </c>
      <c r="M13" s="18" t="s">
        <v>327</v>
      </c>
      <c r="N13" s="20" t="s">
        <v>327</v>
      </c>
      <c r="O13" s="18" t="n">
        <v>447.51533769</v>
      </c>
      <c r="P13" s="20" t="n">
        <v>5.97365007</v>
      </c>
      <c r="Q13" s="18" t="s">
        <v>327</v>
      </c>
      <c r="R13" s="20" t="s">
        <v>327</v>
      </c>
      <c r="S13" s="18" t="n">
        <v>472.78996182</v>
      </c>
      <c r="T13" s="20" t="n">
        <v>7.69294906</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(47.0/B18*100)</f>
        <v/>
      </c>
      <c r="D18" s="19" t="n">
        <v>5485</v>
      </c>
      <c r="E18" s="18" t="n">
        <v>412.92668743</v>
      </c>
      <c r="F18" s="20" t="n">
        <v>4.67450862</v>
      </c>
      <c r="G18" s="18" t="n">
        <v>451.6688519</v>
      </c>
      <c r="H18" s="20" t="n">
        <v>5.95538983</v>
      </c>
      <c r="I18" s="18" t="n">
        <v>488.66949938</v>
      </c>
      <c r="J18" s="20" t="n">
        <v>3.32640008</v>
      </c>
      <c r="K18" s="18" t="n">
        <v>448.22474158</v>
      </c>
      <c r="L18" s="20" t="n">
        <v>4.87738532</v>
      </c>
      <c r="M18" s="18" t="s">
        <v>327</v>
      </c>
      <c r="N18" s="20" t="s">
        <v>327</v>
      </c>
      <c r="O18" s="18" t="s">
        <v>327</v>
      </c>
      <c r="P18" s="20" t="s">
        <v>327</v>
      </c>
      <c r="Q18" s="18" t="s">
        <v>327</v>
      </c>
      <c r="R18" s="20" t="s">
        <v>327</v>
      </c>
      <c r="S18" s="18" t="n">
        <v>424.08945391</v>
      </c>
      <c r="T18" s="20" t="n">
        <v>7.71427711</v>
      </c>
    </row>
    <row r="19" spans="1:20">
      <c r="A19" s="15" t="s">
        <v>339</v>
      </c>
      <c r="B19" s="17" t="n">
        <v>5658</v>
      </c>
      <c r="C19" s="18">
        <f>(257.0/B19*100)</f>
        <v/>
      </c>
      <c r="D19" s="19" t="n">
        <v>5401</v>
      </c>
      <c r="E19" s="18" t="n">
        <v>407.93077</v>
      </c>
      <c r="F19" s="20" t="n">
        <v>7.0460986</v>
      </c>
      <c r="G19" s="18" t="n">
        <v>446.96512454</v>
      </c>
      <c r="H19" s="20" t="n">
        <v>5.01517348</v>
      </c>
      <c r="I19" s="18" t="n">
        <v>477.82526424</v>
      </c>
      <c r="J19" s="20" t="n">
        <v>9.308565379999999</v>
      </c>
      <c r="K19" s="18" t="n">
        <v>491.72830002</v>
      </c>
      <c r="L19" s="20" t="n">
        <v>2.71224274</v>
      </c>
      <c r="M19" s="18" t="s">
        <v>327</v>
      </c>
      <c r="N19" s="20" t="s">
        <v>327</v>
      </c>
      <c r="O19" s="18" t="s">
        <v>327</v>
      </c>
      <c r="P19" s="20" t="s">
        <v>327</v>
      </c>
      <c r="Q19" s="18" t="s">
        <v>327</v>
      </c>
      <c r="R19" s="20" t="s">
        <v>327</v>
      </c>
      <c r="S19" s="18" t="n">
        <v>441.5603706</v>
      </c>
      <c r="T19" s="20" t="n">
        <v>7.82320735</v>
      </c>
    </row>
    <row r="20" spans="1:20">
      <c r="A20" s="15" t="s">
        <v>340</v>
      </c>
      <c r="B20" s="17" t="n">
        <v>3371</v>
      </c>
      <c r="C20" s="18">
        <f>(82.0/B20*100)</f>
        <v/>
      </c>
      <c r="D20" s="19" t="n">
        <v>3289</v>
      </c>
      <c r="E20" s="18" t="n">
        <v>420.88367484</v>
      </c>
      <c r="F20" s="20" t="n">
        <v>6.83847808</v>
      </c>
      <c r="G20" s="18" t="n">
        <v>445.21842915</v>
      </c>
      <c r="H20" s="20" t="n">
        <v>9.483135750000001</v>
      </c>
      <c r="I20" s="18" t="n">
        <v>441.74302409</v>
      </c>
      <c r="J20" s="20" t="n">
        <v>15.76878874</v>
      </c>
      <c r="K20" s="18" t="n">
        <v>498.64771195</v>
      </c>
      <c r="L20" s="20" t="n">
        <v>1.98488247</v>
      </c>
      <c r="M20" s="18" t="s">
        <v>327</v>
      </c>
      <c r="N20" s="20" t="s">
        <v>327</v>
      </c>
      <c r="O20" s="18" t="s">
        <v>327</v>
      </c>
      <c r="P20" s="20" t="s">
        <v>327</v>
      </c>
      <c r="Q20" s="18" t="s">
        <v>327</v>
      </c>
      <c r="R20" s="20" t="s">
        <v>327</v>
      </c>
      <c r="S20" s="18" t="n">
        <v>446.02283801</v>
      </c>
      <c r="T20" s="20" t="n">
        <v>9.29154115</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(683.0/B23*100)</f>
        <v/>
      </c>
      <c r="D23" s="19" t="n">
        <v>10900</v>
      </c>
      <c r="E23" s="18" t="n">
        <v>440.9300854</v>
      </c>
      <c r="F23" s="20" t="n">
        <v>5.44974425</v>
      </c>
      <c r="G23" s="18" t="n">
        <v>468.20354973</v>
      </c>
      <c r="H23" s="20" t="n">
        <v>5.78546219</v>
      </c>
      <c r="I23" s="18" t="n">
        <v>473.23185123</v>
      </c>
      <c r="J23" s="20" t="n">
        <v>8.32278359</v>
      </c>
      <c r="K23" s="18" t="n">
        <v>509.45581964</v>
      </c>
      <c r="L23" s="20" t="n">
        <v>3.05353617</v>
      </c>
      <c r="M23" s="18" t="s">
        <v>327</v>
      </c>
      <c r="N23" s="20" t="s">
        <v>327</v>
      </c>
      <c r="O23" s="18" t="s">
        <v>327</v>
      </c>
      <c r="P23" s="20" t="s">
        <v>327</v>
      </c>
      <c r="Q23" s="18" t="s">
        <v>327</v>
      </c>
      <c r="R23" s="20" t="s">
        <v>327</v>
      </c>
      <c r="S23" s="18" t="n">
        <v>446.74720986</v>
      </c>
      <c r="T23" s="20" t="n">
        <v>7.08945901</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510.56477913</v>
      </c>
      <c r="F25" s="20" t="n">
        <v>6.14250296</v>
      </c>
      <c r="G25" s="18" t="n">
        <v>515.38183041</v>
      </c>
      <c r="H25" s="20" t="n">
        <v>4.71549002</v>
      </c>
      <c r="I25" s="18" t="n">
        <v>567.82802951</v>
      </c>
      <c r="J25" s="20" t="n">
        <v>9.344331970000001</v>
      </c>
      <c r="K25" s="18" t="n">
        <v>526.48147568</v>
      </c>
      <c r="L25" s="20" t="n">
        <v>4.13840438</v>
      </c>
      <c r="M25" s="18" t="s">
        <v>327</v>
      </c>
      <c r="N25" s="20" t="s">
        <v>327</v>
      </c>
      <c r="O25" s="18" t="s">
        <v>327</v>
      </c>
      <c r="P25" s="20" t="s">
        <v>327</v>
      </c>
      <c r="Q25" s="18" t="s">
        <v>327</v>
      </c>
      <c r="R25" s="20" t="s">
        <v>327</v>
      </c>
      <c r="S25" s="18" t="n">
        <v>518.69307683</v>
      </c>
      <c r="T25" s="20" t="n">
        <v>11.38393411</v>
      </c>
    </row>
    <row r="26" spans="1:20">
      <c r="A26" s="15" t="s">
        <v>346</v>
      </c>
      <c r="B26" s="17" t="n">
        <v>4869</v>
      </c>
      <c r="C26" s="18">
        <f>(185.0/B26*100)</f>
        <v/>
      </c>
      <c r="D26" s="19" t="n">
        <v>4684</v>
      </c>
      <c r="E26" s="18" t="n">
        <v>460.89085</v>
      </c>
      <c r="F26" s="20" t="n">
        <v>4.29275753</v>
      </c>
      <c r="G26" s="18" t="n">
        <v>465.34736026</v>
      </c>
      <c r="H26" s="20" t="n">
        <v>3.70220961</v>
      </c>
      <c r="I26" s="18" t="n">
        <v>482.91831338</v>
      </c>
      <c r="J26" s="20" t="n">
        <v>7.4758731</v>
      </c>
      <c r="K26" s="18" t="n">
        <v>493.78116778</v>
      </c>
      <c r="L26" s="20" t="n">
        <v>2.2407215</v>
      </c>
      <c r="M26" s="18" t="s">
        <v>327</v>
      </c>
      <c r="N26" s="20" t="s">
        <v>327</v>
      </c>
      <c r="O26" s="18" t="s">
        <v>327</v>
      </c>
      <c r="P26" s="20" t="s">
        <v>327</v>
      </c>
      <c r="Q26" s="18" t="s">
        <v>327</v>
      </c>
      <c r="R26" s="20" t="s">
        <v>327</v>
      </c>
      <c r="S26" s="18" t="n">
        <v>464.3595517</v>
      </c>
      <c r="T26" s="20" t="n">
        <v>8.75502328</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(34.0/B32*100)</f>
        <v/>
      </c>
      <c r="D32" s="19" t="n">
        <v>4444</v>
      </c>
      <c r="E32" s="18" t="n">
        <v>475.19315175</v>
      </c>
      <c r="F32" s="20" t="n">
        <v>4.41837055</v>
      </c>
      <c r="G32" s="18" t="n">
        <v>496.7427288</v>
      </c>
      <c r="H32" s="20" t="n">
        <v>4.44750058</v>
      </c>
      <c r="I32" s="18" t="n">
        <v>514.2276866</v>
      </c>
      <c r="J32" s="20" t="n">
        <v>4.88464355</v>
      </c>
      <c r="K32" s="18" t="n">
        <v>514.64774014</v>
      </c>
      <c r="L32" s="20" t="n">
        <v>2.6739271</v>
      </c>
      <c r="M32" s="18" t="s">
        <v>327</v>
      </c>
      <c r="N32" s="20" t="s">
        <v>327</v>
      </c>
      <c r="O32" s="18" t="s">
        <v>327</v>
      </c>
      <c r="P32" s="20" t="s">
        <v>327</v>
      </c>
      <c r="Q32" s="18" t="s">
        <v>327</v>
      </c>
      <c r="R32" s="20" t="s">
        <v>327</v>
      </c>
      <c r="S32" s="18" t="n">
        <v>470.72237056</v>
      </c>
      <c r="T32" s="20" t="n">
        <v>9.24979349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(133.0/B34*100)</f>
        <v/>
      </c>
      <c r="D34" s="19" t="n">
        <v>6217</v>
      </c>
      <c r="E34" s="18" t="n">
        <v>432.91545712</v>
      </c>
      <c r="F34" s="20" t="n">
        <v>3.70028686</v>
      </c>
      <c r="G34" s="18" t="n">
        <v>465.77495083</v>
      </c>
      <c r="H34" s="20" t="n">
        <v>4.96739257</v>
      </c>
      <c r="I34" s="18" t="n">
        <v>468.6094297</v>
      </c>
      <c r="J34" s="20" t="n">
        <v>8.020030759999999</v>
      </c>
      <c r="K34" s="18" t="n">
        <v>497.72373837</v>
      </c>
      <c r="L34" s="20" t="n">
        <v>2.77188834</v>
      </c>
      <c r="M34" s="18" t="s">
        <v>327</v>
      </c>
      <c r="N34" s="20" t="s">
        <v>327</v>
      </c>
      <c r="O34" s="18" t="n">
        <v>336.51078337</v>
      </c>
      <c r="P34" s="20" t="n">
        <v>12.24828707</v>
      </c>
      <c r="Q34" s="18" t="s">
        <v>327</v>
      </c>
      <c r="R34" s="20" t="s">
        <v>327</v>
      </c>
      <c r="S34" s="18" t="n">
        <v>453.81709537</v>
      </c>
      <c r="T34" s="20" t="n">
        <v>5.9846834</v>
      </c>
    </row>
    <row r="35" spans="1:20">
      <c r="A35" s="15" t="s">
        <v>355</v>
      </c>
      <c r="B35" s="17" t="n">
        <v>6406</v>
      </c>
      <c r="C35" s="18">
        <f>(98.0/B35*100)</f>
        <v/>
      </c>
      <c r="D35" s="19" t="n">
        <v>6308</v>
      </c>
      <c r="E35" s="18" t="n">
        <v>489.162389</v>
      </c>
      <c r="F35" s="20" t="n">
        <v>4.03599316</v>
      </c>
      <c r="G35" s="18" t="n">
        <v>514.78343754</v>
      </c>
      <c r="H35" s="20" t="n">
        <v>4.11714623</v>
      </c>
      <c r="I35" s="18" t="n">
        <v>525.04479429</v>
      </c>
      <c r="J35" s="20" t="n">
        <v>5.06898285</v>
      </c>
      <c r="K35" s="18" t="n">
        <v>514.76319718</v>
      </c>
      <c r="L35" s="20" t="n">
        <v>2.09340219</v>
      </c>
      <c r="M35" s="18" t="s">
        <v>327</v>
      </c>
      <c r="N35" s="20" t="s">
        <v>327</v>
      </c>
      <c r="O35" s="18" t="n">
        <v>349.78970242</v>
      </c>
      <c r="P35" s="20" t="n">
        <v>6.90672373</v>
      </c>
      <c r="Q35" s="18" t="s">
        <v>327</v>
      </c>
      <c r="R35" s="20" t="s">
        <v>327</v>
      </c>
      <c r="S35" s="18" t="n">
        <v>510.83830721</v>
      </c>
      <c r="T35" s="20" t="n">
        <v>5.95177734</v>
      </c>
    </row>
    <row r="36" spans="1:20">
      <c r="A36" s="15" t="s">
        <v>356</v>
      </c>
      <c r="B36" s="17" t="n">
        <v>6736</v>
      </c>
      <c r="C36" s="18">
        <f>(122.0/B36*100)</f>
        <v/>
      </c>
      <c r="D36" s="19" t="n">
        <v>6614</v>
      </c>
      <c r="E36" s="18" t="n">
        <v>437.14394208</v>
      </c>
      <c r="F36" s="20" t="n">
        <v>4.74995185</v>
      </c>
      <c r="G36" s="18" t="n">
        <v>459.81451602</v>
      </c>
      <c r="H36" s="20" t="n">
        <v>5.2600742</v>
      </c>
      <c r="I36" s="18" t="n">
        <v>487.66674748</v>
      </c>
      <c r="J36" s="20" t="n">
        <v>4.2261697</v>
      </c>
      <c r="K36" s="18" t="n">
        <v>495.4344186</v>
      </c>
      <c r="L36" s="20" t="n">
        <v>2.34735289</v>
      </c>
      <c r="M36" s="18" t="s">
        <v>327</v>
      </c>
      <c r="N36" s="20" t="s">
        <v>327</v>
      </c>
      <c r="O36" s="18" t="s">
        <v>327</v>
      </c>
      <c r="P36" s="20" t="s">
        <v>327</v>
      </c>
      <c r="Q36" s="18" t="s">
        <v>327</v>
      </c>
      <c r="R36" s="20" t="s">
        <v>327</v>
      </c>
      <c r="S36" s="18" t="n">
        <v>470.19275211</v>
      </c>
      <c r="T36" s="20" t="n">
        <v>6.57504107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(5810.0/B40*100)</f>
        <v/>
      </c>
      <c r="D40" s="19" t="n">
        <v>8347</v>
      </c>
      <c r="E40" s="18" t="n">
        <v>461.08791964</v>
      </c>
      <c r="F40" s="20" t="n">
        <v>4.27741778</v>
      </c>
      <c r="G40" s="18" t="n">
        <v>495.42028801</v>
      </c>
      <c r="H40" s="20" t="n">
        <v>4.01767891</v>
      </c>
      <c r="I40" s="18" t="n">
        <v>516.45651362</v>
      </c>
      <c r="J40" s="20" t="n">
        <v>7.05097958</v>
      </c>
      <c r="K40" s="18" t="n">
        <v>504.86821859</v>
      </c>
      <c r="L40" s="20" t="n">
        <v>4.18215401</v>
      </c>
      <c r="M40" s="18" t="s">
        <v>327</v>
      </c>
      <c r="N40" s="20" t="s">
        <v>327</v>
      </c>
      <c r="O40" s="18" t="n">
        <v>491.16464222</v>
      </c>
      <c r="P40" s="20" t="n">
        <v>2.5540442</v>
      </c>
      <c r="Q40" s="18" t="s">
        <v>327</v>
      </c>
      <c r="R40" s="20" t="s">
        <v>327</v>
      </c>
      <c r="S40" s="18" t="n">
        <v>456.96296857</v>
      </c>
      <c r="T40" s="20" t="n">
        <v>9.44175592</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(204.0/B47*100)</f>
        <v/>
      </c>
      <c r="D47" s="19" t="n">
        <v>5724</v>
      </c>
      <c r="E47" s="18" t="n">
        <v>426.20403278</v>
      </c>
      <c r="F47" s="20" t="n">
        <v>4.28402738</v>
      </c>
      <c r="G47" s="18" t="n">
        <v>452.12768175</v>
      </c>
      <c r="H47" s="20" t="n">
        <v>5.25648356</v>
      </c>
      <c r="I47" s="18" t="n">
        <v>453.30023207</v>
      </c>
      <c r="J47" s="20" t="n">
        <v>6.43139118</v>
      </c>
      <c r="K47" s="18" t="n">
        <v>447.18264945</v>
      </c>
      <c r="L47" s="20" t="n">
        <v>5.18174538</v>
      </c>
      <c r="M47" s="18" t="s">
        <v>327</v>
      </c>
      <c r="N47" s="20" t="s">
        <v>327</v>
      </c>
      <c r="O47" s="18" t="s">
        <v>327</v>
      </c>
      <c r="P47" s="20" t="s">
        <v>327</v>
      </c>
      <c r="Q47" s="18" t="s">
        <v>327</v>
      </c>
      <c r="R47" s="20" t="s">
        <v>327</v>
      </c>
      <c r="S47" s="18" t="n">
        <v>434.62872264</v>
      </c>
      <c r="T47" s="20" t="n">
        <v>5.37730767</v>
      </c>
    </row>
    <row r="48" spans="1:20">
      <c r="A48" s="15" t="s">
        <v>368</v>
      </c>
      <c r="B48" s="17" t="n">
        <v>9841</v>
      </c>
      <c r="C48" s="18">
        <f>(30.0/B48*100)</f>
        <v/>
      </c>
      <c r="D48" s="19" t="n">
        <v>9811</v>
      </c>
      <c r="E48" s="18" t="n">
        <v>514.6432645</v>
      </c>
      <c r="F48" s="20" t="n">
        <v>5.27102218</v>
      </c>
      <c r="G48" s="18" t="n">
        <v>516.52112631</v>
      </c>
      <c r="H48" s="20" t="n">
        <v>6.29639986</v>
      </c>
      <c r="I48" s="18" t="n">
        <v>509.88208522</v>
      </c>
      <c r="J48" s="20" t="n">
        <v>10.29203359</v>
      </c>
      <c r="K48" s="18" t="n">
        <v>549.03170952</v>
      </c>
      <c r="L48" s="20" t="n">
        <v>4.93257665</v>
      </c>
      <c r="M48" s="18" t="s">
        <v>327</v>
      </c>
      <c r="N48" s="20" t="s">
        <v>327</v>
      </c>
      <c r="O48" s="18" t="s">
        <v>327</v>
      </c>
      <c r="P48" s="20" t="s">
        <v>327</v>
      </c>
      <c r="Q48" s="18" t="s">
        <v>327</v>
      </c>
      <c r="R48" s="20" t="s">
        <v>327</v>
      </c>
      <c r="S48" s="18" t="n">
        <v>454.92997031</v>
      </c>
      <c r="T48" s="20" t="n">
        <v>17.16689671</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(153.0/B52*100)</f>
        <v/>
      </c>
      <c r="D52" s="19" t="n">
        <v>5656</v>
      </c>
      <c r="E52" s="18" t="n">
        <v>420.83767579</v>
      </c>
      <c r="F52" s="20" t="n">
        <v>4.41122205</v>
      </c>
      <c r="G52" s="18" t="n">
        <v>444.37737944</v>
      </c>
      <c r="H52" s="20" t="n">
        <v>4.99715557</v>
      </c>
      <c r="I52" s="18" t="n">
        <v>484.27170918</v>
      </c>
      <c r="J52" s="20" t="n">
        <v>6.32320832</v>
      </c>
      <c r="K52" s="18" t="n">
        <v>472.57329289</v>
      </c>
      <c r="L52" s="20" t="n">
        <v>2.84232096</v>
      </c>
      <c r="M52" s="18" t="s">
        <v>327</v>
      </c>
      <c r="N52" s="20" t="s">
        <v>327</v>
      </c>
      <c r="O52" s="18" t="s">
        <v>327</v>
      </c>
      <c r="P52" s="20" t="s">
        <v>327</v>
      </c>
      <c r="Q52" s="18" t="s">
        <v>327</v>
      </c>
      <c r="R52" s="20" t="s">
        <v>327</v>
      </c>
      <c r="S52" s="18" t="n">
        <v>432.73577277</v>
      </c>
      <c r="T52" s="20" t="n">
        <v>8.16576965</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(96.0/B56*100)</f>
        <v/>
      </c>
      <c r="D56" s="19" t="n">
        <v>5263</v>
      </c>
      <c r="E56" s="18" t="n">
        <v>543.81587101</v>
      </c>
      <c r="F56" s="20" t="n">
        <v>5.39641993</v>
      </c>
      <c r="G56" s="18" t="n">
        <v>543.67308311</v>
      </c>
      <c r="H56" s="20" t="n">
        <v>5.4375009</v>
      </c>
      <c r="I56" s="18" t="n">
        <v>564.62843616</v>
      </c>
      <c r="J56" s="20" t="n">
        <v>6.11373558</v>
      </c>
      <c r="K56" s="18" t="n">
        <v>547.70457915</v>
      </c>
      <c r="L56" s="20" t="n">
        <v>3.12902586</v>
      </c>
      <c r="M56" s="18" t="s">
        <v>327</v>
      </c>
      <c r="N56" s="20" t="s">
        <v>327</v>
      </c>
      <c r="O56" s="18" t="s">
        <v>327</v>
      </c>
      <c r="P56" s="20" t="s">
        <v>327</v>
      </c>
      <c r="Q56" s="18" t="s">
        <v>327</v>
      </c>
      <c r="R56" s="20" t="s">
        <v>327</v>
      </c>
      <c r="S56" s="18" t="n">
        <v>536.42415944</v>
      </c>
      <c r="T56" s="20" t="n">
        <v>13.38691332</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(334.0/B61*100)</f>
        <v/>
      </c>
      <c r="D61" s="19" t="n">
        <v>6191</v>
      </c>
      <c r="E61" s="18" t="n">
        <v>443.93735576</v>
      </c>
      <c r="F61" s="20" t="n">
        <v>3.56278682</v>
      </c>
      <c r="G61" s="18" t="n">
        <v>468.30103194</v>
      </c>
      <c r="H61" s="20" t="n">
        <v>4.69372611</v>
      </c>
      <c r="I61" s="18" t="n">
        <v>480.14020872</v>
      </c>
      <c r="J61" s="20" t="n">
        <v>6.92653239</v>
      </c>
      <c r="K61" s="18" t="n">
        <v>494.38548253</v>
      </c>
      <c r="L61" s="20" t="n">
        <v>2.43964281</v>
      </c>
      <c r="M61" s="18" t="s">
        <v>327</v>
      </c>
      <c r="N61" s="20" t="s">
        <v>327</v>
      </c>
      <c r="O61" s="18" t="s">
        <v>327</v>
      </c>
      <c r="P61" s="20" t="s">
        <v>327</v>
      </c>
      <c r="Q61" s="18" t="s">
        <v>327</v>
      </c>
      <c r="R61" s="20" t="s">
        <v>327</v>
      </c>
      <c r="S61" s="18" t="n">
        <v>443.4608792</v>
      </c>
      <c r="T61" s="20" t="n">
        <v>7.62506422</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(29.0/B67*100)</f>
        <v/>
      </c>
      <c r="D67" s="19" t="n">
        <v>6942</v>
      </c>
      <c r="E67" s="18" t="n">
        <v>354.80282917</v>
      </c>
      <c r="F67" s="20" t="n">
        <v>2.99731339</v>
      </c>
      <c r="G67" s="18" t="n">
        <v>397.4913435</v>
      </c>
      <c r="H67" s="20" t="n">
        <v>5.36079453</v>
      </c>
      <c r="I67" s="18" t="n">
        <v>387.74073014</v>
      </c>
      <c r="J67" s="20" t="n">
        <v>8.22551786</v>
      </c>
      <c r="K67" s="18" t="n">
        <v>409.64245077</v>
      </c>
      <c r="L67" s="20" t="n">
        <v>3.50586303</v>
      </c>
      <c r="M67" s="18" t="s">
        <v>327</v>
      </c>
      <c r="N67" s="20" t="s">
        <v>327</v>
      </c>
      <c r="O67" s="18" t="s">
        <v>327</v>
      </c>
      <c r="P67" s="20" t="s">
        <v>327</v>
      </c>
      <c r="Q67" s="18" t="s">
        <v>327</v>
      </c>
      <c r="R67" s="20" t="s">
        <v>327</v>
      </c>
      <c r="S67" s="18" t="n">
        <v>284.71207648</v>
      </c>
      <c r="T67" s="20" t="n">
        <v>12.76535244</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(388.0/B73*100)</f>
        <v/>
      </c>
      <c r="D73" s="19" t="n">
        <v>7861</v>
      </c>
      <c r="E73" s="18" t="n">
        <v>405.02905681</v>
      </c>
      <c r="F73" s="20" t="n">
        <v>3.57861371</v>
      </c>
      <c r="G73" s="18" t="n">
        <v>422.46248154</v>
      </c>
      <c r="H73" s="20" t="n">
        <v>4.05019735</v>
      </c>
      <c r="I73" s="18" t="n">
        <v>415.07523852</v>
      </c>
      <c r="J73" s="20" t="n">
        <v>4.35951419</v>
      </c>
      <c r="K73" s="18" t="n">
        <v>427.33450432</v>
      </c>
      <c r="L73" s="20" t="n">
        <v>3.72065536</v>
      </c>
      <c r="M73" s="18" t="s">
        <v>327</v>
      </c>
      <c r="N73" s="20" t="s">
        <v>327</v>
      </c>
      <c r="O73" s="18" t="s">
        <v>327</v>
      </c>
      <c r="P73" s="20" t="s">
        <v>327</v>
      </c>
      <c r="Q73" s="18" t="s">
        <v>327</v>
      </c>
      <c r="R73" s="20" t="s">
        <v>327</v>
      </c>
      <c r="S73" s="18" t="n">
        <v>391.77310462</v>
      </c>
      <c r="T73" s="20" t="n">
        <v>11.9004001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443</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461.34428782</v>
      </c>
      <c r="F7" s="20" t="n">
        <v>3.83618504</v>
      </c>
      <c r="G7" s="18" t="n">
        <v>470.09782701</v>
      </c>
      <c r="H7" s="20" t="n">
        <v>3.00244276</v>
      </c>
      <c r="I7" s="18" t="n">
        <v>484.64354942</v>
      </c>
      <c r="J7" s="20" t="n">
        <v>7.7085645</v>
      </c>
      <c r="K7" s="18" t="n">
        <v>510.0985357</v>
      </c>
      <c r="L7" s="20" t="n">
        <v>1.93913302</v>
      </c>
      <c r="M7" s="18" t="s">
        <v>327</v>
      </c>
      <c r="N7" s="20" t="s">
        <v>327</v>
      </c>
      <c r="O7" s="18" t="s">
        <v>327</v>
      </c>
      <c r="P7" s="20" t="s">
        <v>327</v>
      </c>
      <c r="Q7" s="18" t="s">
        <v>327</v>
      </c>
      <c r="R7" s="20" t="s">
        <v>327</v>
      </c>
      <c r="S7" s="18" t="n">
        <v>478.87463139</v>
      </c>
      <c r="T7" s="20" t="n">
        <v>4.80530956</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(8433.0/B9*100)</f>
        <v/>
      </c>
      <c r="D9" s="19" t="n">
        <v>1218</v>
      </c>
      <c r="E9" s="18" t="n">
        <v>457.68111258</v>
      </c>
      <c r="F9" s="20" t="n">
        <v>7.99213137</v>
      </c>
      <c r="G9" s="18" t="n">
        <v>467.75755677</v>
      </c>
      <c r="H9" s="20" t="n">
        <v>7.26526339</v>
      </c>
      <c r="I9" s="18" t="n">
        <v>491.87654895</v>
      </c>
      <c r="J9" s="20" t="n">
        <v>12.62443894</v>
      </c>
      <c r="K9" s="18" t="s">
        <v>327</v>
      </c>
      <c r="L9" s="20" t="s">
        <v>327</v>
      </c>
      <c r="M9" s="18" t="s">
        <v>327</v>
      </c>
      <c r="N9" s="20" t="s">
        <v>327</v>
      </c>
      <c r="O9" s="18" t="n">
        <v>357.98454354</v>
      </c>
      <c r="P9" s="20" t="n">
        <v>11.51846445</v>
      </c>
      <c r="Q9" s="18" t="s">
        <v>327</v>
      </c>
      <c r="R9" s="20" t="s">
        <v>327</v>
      </c>
      <c r="S9" s="18" t="n">
        <v>468.21724417</v>
      </c>
      <c r="T9" s="20" t="n">
        <v>7.40229138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(192.0/B13*100)</f>
        <v/>
      </c>
      <c r="D13" s="19" t="n">
        <v>6969</v>
      </c>
      <c r="E13" s="18" t="n">
        <v>460.80098663</v>
      </c>
      <c r="F13" s="20" t="n">
        <v>6.53934599</v>
      </c>
      <c r="G13" s="18" t="n">
        <v>484.1497581</v>
      </c>
      <c r="H13" s="20" t="n">
        <v>9.579202329999999</v>
      </c>
      <c r="I13" s="18" t="n">
        <v>490.7677718</v>
      </c>
      <c r="J13" s="20" t="n">
        <v>19.79473065</v>
      </c>
      <c r="K13" s="18" t="n">
        <v>519.29238314</v>
      </c>
      <c r="L13" s="20" t="n">
        <v>2.17378327</v>
      </c>
      <c r="M13" s="18" t="s">
        <v>327</v>
      </c>
      <c r="N13" s="20" t="s">
        <v>327</v>
      </c>
      <c r="O13" s="18" t="n">
        <v>447.51533769</v>
      </c>
      <c r="P13" s="20" t="n">
        <v>5.97365007</v>
      </c>
      <c r="Q13" s="18" t="s">
        <v>327</v>
      </c>
      <c r="R13" s="20" t="s">
        <v>327</v>
      </c>
      <c r="S13" s="18" t="n">
        <v>472.27707107</v>
      </c>
      <c r="T13" s="20" t="n">
        <v>7.34925256</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(47.0/B18*100)</f>
        <v/>
      </c>
      <c r="D18" s="19" t="n">
        <v>5485</v>
      </c>
      <c r="E18" s="18" t="n">
        <v>413.24232947</v>
      </c>
      <c r="F18" s="20" t="n">
        <v>5.44623724</v>
      </c>
      <c r="G18" s="18" t="n">
        <v>467.14614041</v>
      </c>
      <c r="H18" s="20" t="n">
        <v>4.50035753</v>
      </c>
      <c r="I18" s="18" t="n">
        <v>483.68785131</v>
      </c>
      <c r="J18" s="20" t="n">
        <v>3.69732545</v>
      </c>
      <c r="K18" s="18" t="n">
        <v>448.22474158</v>
      </c>
      <c r="L18" s="20" t="n">
        <v>4.87738532</v>
      </c>
      <c r="M18" s="18" t="s">
        <v>327</v>
      </c>
      <c r="N18" s="20" t="s">
        <v>327</v>
      </c>
      <c r="O18" s="18" t="s">
        <v>327</v>
      </c>
      <c r="P18" s="20" t="s">
        <v>327</v>
      </c>
      <c r="Q18" s="18" t="s">
        <v>327</v>
      </c>
      <c r="R18" s="20" t="s">
        <v>327</v>
      </c>
      <c r="S18" s="18" t="n">
        <v>420.88429473</v>
      </c>
      <c r="T18" s="20" t="n">
        <v>7.76427641</v>
      </c>
    </row>
    <row r="19" spans="1:20">
      <c r="A19" s="15" t="s">
        <v>339</v>
      </c>
      <c r="B19" s="17" t="n">
        <v>5658</v>
      </c>
      <c r="C19" s="18">
        <f>(257.0/B19*100)</f>
        <v/>
      </c>
      <c r="D19" s="19" t="n">
        <v>5401</v>
      </c>
      <c r="E19" s="18" t="n">
        <v>419.56364527</v>
      </c>
      <c r="F19" s="20" t="n">
        <v>7.50617253</v>
      </c>
      <c r="G19" s="18" t="n">
        <v>441.28734399</v>
      </c>
      <c r="H19" s="20" t="n">
        <v>5.21462873</v>
      </c>
      <c r="I19" s="18" t="n">
        <v>475.34421689</v>
      </c>
      <c r="J19" s="20" t="n">
        <v>10.13105546</v>
      </c>
      <c r="K19" s="18" t="n">
        <v>491.72830002</v>
      </c>
      <c r="L19" s="20" t="n">
        <v>2.71224274</v>
      </c>
      <c r="M19" s="18" t="s">
        <v>327</v>
      </c>
      <c r="N19" s="20" t="s">
        <v>327</v>
      </c>
      <c r="O19" s="18" t="s">
        <v>327</v>
      </c>
      <c r="P19" s="20" t="s">
        <v>327</v>
      </c>
      <c r="Q19" s="18" t="s">
        <v>327</v>
      </c>
      <c r="R19" s="20" t="s">
        <v>327</v>
      </c>
      <c r="S19" s="18" t="n">
        <v>433.67552642</v>
      </c>
      <c r="T19" s="20" t="n">
        <v>8.09855209</v>
      </c>
    </row>
    <row r="20" spans="1:20">
      <c r="A20" s="15" t="s">
        <v>340</v>
      </c>
      <c r="B20" s="17" t="n">
        <v>3371</v>
      </c>
      <c r="C20" s="18">
        <f>(82.0/B20*100)</f>
        <v/>
      </c>
      <c r="D20" s="19" t="n">
        <v>3289</v>
      </c>
      <c r="E20" s="18" t="n">
        <v>419.45742433</v>
      </c>
      <c r="F20" s="20" t="n">
        <v>6.73216623</v>
      </c>
      <c r="G20" s="18" t="n">
        <v>443.98302611</v>
      </c>
      <c r="H20" s="20" t="n">
        <v>8.111850779999999</v>
      </c>
      <c r="I20" s="18" t="n">
        <v>435.31427173</v>
      </c>
      <c r="J20" s="20" t="n">
        <v>20.45341692</v>
      </c>
      <c r="K20" s="18" t="n">
        <v>498.64771195</v>
      </c>
      <c r="L20" s="20" t="n">
        <v>1.98488247</v>
      </c>
      <c r="M20" s="18" t="s">
        <v>327</v>
      </c>
      <c r="N20" s="20" t="s">
        <v>327</v>
      </c>
      <c r="O20" s="18" t="s">
        <v>327</v>
      </c>
      <c r="P20" s="20" t="s">
        <v>327</v>
      </c>
      <c r="Q20" s="18" t="s">
        <v>327</v>
      </c>
      <c r="R20" s="20" t="s">
        <v>327</v>
      </c>
      <c r="S20" s="18" t="n">
        <v>444.73756788</v>
      </c>
      <c r="T20" s="20" t="n">
        <v>9.363386200000001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(683.0/B23*100)</f>
        <v/>
      </c>
      <c r="D23" s="19" t="n">
        <v>10900</v>
      </c>
      <c r="E23" s="18" t="n">
        <v>453.02155244</v>
      </c>
      <c r="F23" s="20" t="n">
        <v>5.69549067</v>
      </c>
      <c r="G23" s="18" t="n">
        <v>463.56717054</v>
      </c>
      <c r="H23" s="20" t="n">
        <v>5.70187512</v>
      </c>
      <c r="I23" s="18" t="n">
        <v>453.43191129</v>
      </c>
      <c r="J23" s="20" t="n">
        <v>10.06877073</v>
      </c>
      <c r="K23" s="18" t="n">
        <v>509.45581964</v>
      </c>
      <c r="L23" s="20" t="n">
        <v>3.05353617</v>
      </c>
      <c r="M23" s="18" t="s">
        <v>327</v>
      </c>
      <c r="N23" s="20" t="s">
        <v>327</v>
      </c>
      <c r="O23" s="18" t="s">
        <v>327</v>
      </c>
      <c r="P23" s="20" t="s">
        <v>327</v>
      </c>
      <c r="Q23" s="18" t="s">
        <v>327</v>
      </c>
      <c r="R23" s="20" t="s">
        <v>327</v>
      </c>
      <c r="S23" s="18" t="n">
        <v>443.01778344</v>
      </c>
      <c r="T23" s="20" t="n">
        <v>6.53123218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502.24288664</v>
      </c>
      <c r="F25" s="20" t="n">
        <v>5.54817554</v>
      </c>
      <c r="G25" s="18" t="n">
        <v>521.78006651</v>
      </c>
      <c r="H25" s="20" t="n">
        <v>4.84727545</v>
      </c>
      <c r="I25" s="18" t="n">
        <v>557.02054674</v>
      </c>
      <c r="J25" s="20" t="n">
        <v>10.10231918</v>
      </c>
      <c r="K25" s="18" t="n">
        <v>526.48147568</v>
      </c>
      <c r="L25" s="20" t="n">
        <v>4.13840438</v>
      </c>
      <c r="M25" s="18" t="s">
        <v>327</v>
      </c>
      <c r="N25" s="20" t="s">
        <v>327</v>
      </c>
      <c r="O25" s="18" t="s">
        <v>327</v>
      </c>
      <c r="P25" s="20" t="s">
        <v>327</v>
      </c>
      <c r="Q25" s="18" t="s">
        <v>327</v>
      </c>
      <c r="R25" s="20" t="s">
        <v>327</v>
      </c>
      <c r="S25" s="18" t="n">
        <v>518.01335761</v>
      </c>
      <c r="T25" s="20" t="n">
        <v>11.10737702</v>
      </c>
    </row>
    <row r="26" spans="1:20">
      <c r="A26" s="15" t="s">
        <v>346</v>
      </c>
      <c r="B26" s="17" t="n">
        <v>4869</v>
      </c>
      <c r="C26" s="18">
        <f>(185.0/B26*100)</f>
        <v/>
      </c>
      <c r="D26" s="19" t="n">
        <v>4684</v>
      </c>
      <c r="E26" s="18" t="n">
        <v>460.83787927</v>
      </c>
      <c r="F26" s="20" t="n">
        <v>4.5064956</v>
      </c>
      <c r="G26" s="18" t="n">
        <v>470.85896179</v>
      </c>
      <c r="H26" s="20" t="n">
        <v>3.47038283</v>
      </c>
      <c r="I26" s="18" t="n">
        <v>468.54275334</v>
      </c>
      <c r="J26" s="20" t="n">
        <v>7.08041296</v>
      </c>
      <c r="K26" s="18" t="n">
        <v>493.78116778</v>
      </c>
      <c r="L26" s="20" t="n">
        <v>2.2407215</v>
      </c>
      <c r="M26" s="18" t="s">
        <v>327</v>
      </c>
      <c r="N26" s="20" t="s">
        <v>327</v>
      </c>
      <c r="O26" s="18" t="s">
        <v>327</v>
      </c>
      <c r="P26" s="20" t="s">
        <v>327</v>
      </c>
      <c r="Q26" s="18" t="s">
        <v>327</v>
      </c>
      <c r="R26" s="20" t="s">
        <v>327</v>
      </c>
      <c r="S26" s="18" t="n">
        <v>456.68748005</v>
      </c>
      <c r="T26" s="20" t="n">
        <v>7.70460817</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(34.0/B32*100)</f>
        <v/>
      </c>
      <c r="D32" s="19" t="n">
        <v>4444</v>
      </c>
      <c r="E32" s="18" t="n">
        <v>480.01921444</v>
      </c>
      <c r="F32" s="20" t="n">
        <v>4.82787082</v>
      </c>
      <c r="G32" s="18" t="n">
        <v>496.45551197</v>
      </c>
      <c r="H32" s="20" t="n">
        <v>3.87014115</v>
      </c>
      <c r="I32" s="18" t="n">
        <v>514.72902644</v>
      </c>
      <c r="J32" s="20" t="n">
        <v>5.32925382</v>
      </c>
      <c r="K32" s="18" t="n">
        <v>514.64774014</v>
      </c>
      <c r="L32" s="20" t="n">
        <v>2.6739271</v>
      </c>
      <c r="M32" s="18" t="s">
        <v>327</v>
      </c>
      <c r="N32" s="20" t="s">
        <v>327</v>
      </c>
      <c r="O32" s="18" t="s">
        <v>327</v>
      </c>
      <c r="P32" s="20" t="s">
        <v>327</v>
      </c>
      <c r="Q32" s="18" t="s">
        <v>327</v>
      </c>
      <c r="R32" s="20" t="s">
        <v>327</v>
      </c>
      <c r="S32" s="18" t="n">
        <v>465.57323568</v>
      </c>
      <c r="T32" s="20" t="n">
        <v>8.10402055</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(133.0/B34*100)</f>
        <v/>
      </c>
      <c r="D34" s="19" t="n">
        <v>6217</v>
      </c>
      <c r="E34" s="18" t="n">
        <v>443.12814476</v>
      </c>
      <c r="F34" s="20" t="n">
        <v>4.26192214</v>
      </c>
      <c r="G34" s="18" t="n">
        <v>464.23062173</v>
      </c>
      <c r="H34" s="20" t="n">
        <v>4.42858954</v>
      </c>
      <c r="I34" s="18" t="n">
        <v>453.31792585</v>
      </c>
      <c r="J34" s="20" t="n">
        <v>6.49255702</v>
      </c>
      <c r="K34" s="18" t="n">
        <v>497.72373837</v>
      </c>
      <c r="L34" s="20" t="n">
        <v>2.77188834</v>
      </c>
      <c r="M34" s="18" t="s">
        <v>327</v>
      </c>
      <c r="N34" s="20" t="s">
        <v>327</v>
      </c>
      <c r="O34" s="18" t="n">
        <v>336.51078337</v>
      </c>
      <c r="P34" s="20" t="n">
        <v>12.24828707</v>
      </c>
      <c r="Q34" s="18" t="s">
        <v>327</v>
      </c>
      <c r="R34" s="20" t="s">
        <v>327</v>
      </c>
      <c r="S34" s="18" t="n">
        <v>440.34233116</v>
      </c>
      <c r="T34" s="20" t="n">
        <v>5.39658194</v>
      </c>
    </row>
    <row r="35" spans="1:20">
      <c r="A35" s="15" t="s">
        <v>355</v>
      </c>
      <c r="B35" s="17" t="n">
        <v>6406</v>
      </c>
      <c r="C35" s="18">
        <f>(98.0/B35*100)</f>
        <v/>
      </c>
      <c r="D35" s="19" t="n">
        <v>6308</v>
      </c>
      <c r="E35" s="18" t="n">
        <v>497.32296692</v>
      </c>
      <c r="F35" s="20" t="n">
        <v>4.23823779</v>
      </c>
      <c r="G35" s="18" t="n">
        <v>515.44176653</v>
      </c>
      <c r="H35" s="20" t="n">
        <v>3.60568719</v>
      </c>
      <c r="I35" s="18" t="n">
        <v>519.85477889</v>
      </c>
      <c r="J35" s="20" t="n">
        <v>5.97893493</v>
      </c>
      <c r="K35" s="18" t="n">
        <v>514.76319718</v>
      </c>
      <c r="L35" s="20" t="n">
        <v>2.09340219</v>
      </c>
      <c r="M35" s="18" t="s">
        <v>327</v>
      </c>
      <c r="N35" s="20" t="s">
        <v>327</v>
      </c>
      <c r="O35" s="18" t="n">
        <v>349.78970242</v>
      </c>
      <c r="P35" s="20" t="n">
        <v>6.90672373</v>
      </c>
      <c r="Q35" s="18" t="s">
        <v>327</v>
      </c>
      <c r="R35" s="20" t="s">
        <v>327</v>
      </c>
      <c r="S35" s="18" t="n">
        <v>504.92705324</v>
      </c>
      <c r="T35" s="20" t="n">
        <v>6.36036049</v>
      </c>
    </row>
    <row r="36" spans="1:20">
      <c r="A36" s="15" t="s">
        <v>356</v>
      </c>
      <c r="B36" s="17" t="n">
        <v>6736</v>
      </c>
      <c r="C36" s="18">
        <f>(122.0/B36*100)</f>
        <v/>
      </c>
      <c r="D36" s="19" t="n">
        <v>6614</v>
      </c>
      <c r="E36" s="18" t="n">
        <v>440.23049811</v>
      </c>
      <c r="F36" s="20" t="n">
        <v>4.55235943</v>
      </c>
      <c r="G36" s="18" t="n">
        <v>465.58674025</v>
      </c>
      <c r="H36" s="20" t="n">
        <v>4.87198973</v>
      </c>
      <c r="I36" s="18" t="n">
        <v>484.56494032</v>
      </c>
      <c r="J36" s="20" t="n">
        <v>4.97374082</v>
      </c>
      <c r="K36" s="18" t="n">
        <v>495.4344186</v>
      </c>
      <c r="L36" s="20" t="n">
        <v>2.34735289</v>
      </c>
      <c r="M36" s="18" t="s">
        <v>327</v>
      </c>
      <c r="N36" s="20" t="s">
        <v>327</v>
      </c>
      <c r="O36" s="18" t="s">
        <v>327</v>
      </c>
      <c r="P36" s="20" t="s">
        <v>327</v>
      </c>
      <c r="Q36" s="18" t="s">
        <v>327</v>
      </c>
      <c r="R36" s="20" t="s">
        <v>327</v>
      </c>
      <c r="S36" s="18" t="n">
        <v>463.93409482</v>
      </c>
      <c r="T36" s="20" t="n">
        <v>6.97728759</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(5810.0/B40*100)</f>
        <v/>
      </c>
      <c r="D40" s="19" t="n">
        <v>8347</v>
      </c>
      <c r="E40" s="18" t="n">
        <v>465.87199855</v>
      </c>
      <c r="F40" s="20" t="n">
        <v>4.30413362</v>
      </c>
      <c r="G40" s="18" t="n">
        <v>500.86347168</v>
      </c>
      <c r="H40" s="20" t="n">
        <v>3.48674378</v>
      </c>
      <c r="I40" s="18" t="n">
        <v>498.55200048</v>
      </c>
      <c r="J40" s="20" t="n">
        <v>8.666498280000001</v>
      </c>
      <c r="K40" s="18" t="n">
        <v>504.86821859</v>
      </c>
      <c r="L40" s="20" t="n">
        <v>4.18215401</v>
      </c>
      <c r="M40" s="18" t="s">
        <v>327</v>
      </c>
      <c r="N40" s="20" t="s">
        <v>327</v>
      </c>
      <c r="O40" s="18" t="n">
        <v>491.16464222</v>
      </c>
      <c r="P40" s="20" t="n">
        <v>2.5540442</v>
      </c>
      <c r="Q40" s="18" t="s">
        <v>327</v>
      </c>
      <c r="R40" s="20" t="s">
        <v>327</v>
      </c>
      <c r="S40" s="18" t="n">
        <v>449.88413037</v>
      </c>
      <c r="T40" s="20" t="n">
        <v>8.84695174</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(204.0/B47*100)</f>
        <v/>
      </c>
      <c r="D47" s="19" t="n">
        <v>5724</v>
      </c>
      <c r="E47" s="18" t="n">
        <v>432.56833263</v>
      </c>
      <c r="F47" s="20" t="n">
        <v>4.30520409</v>
      </c>
      <c r="G47" s="18" t="n">
        <v>447.18918831</v>
      </c>
      <c r="H47" s="20" t="n">
        <v>5.4497029</v>
      </c>
      <c r="I47" s="18" t="n">
        <v>442.76746404</v>
      </c>
      <c r="J47" s="20" t="n">
        <v>6.02653529</v>
      </c>
      <c r="K47" s="18" t="n">
        <v>447.18264945</v>
      </c>
      <c r="L47" s="20" t="n">
        <v>5.18174538</v>
      </c>
      <c r="M47" s="18" t="s">
        <v>327</v>
      </c>
      <c r="N47" s="20" t="s">
        <v>327</v>
      </c>
      <c r="O47" s="18" t="s">
        <v>327</v>
      </c>
      <c r="P47" s="20" t="s">
        <v>327</v>
      </c>
      <c r="Q47" s="18" t="s">
        <v>327</v>
      </c>
      <c r="R47" s="20" t="s">
        <v>327</v>
      </c>
      <c r="S47" s="18" t="n">
        <v>434.22950225</v>
      </c>
      <c r="T47" s="20" t="n">
        <v>5.21641664</v>
      </c>
    </row>
    <row r="48" spans="1:20">
      <c r="A48" s="15" t="s">
        <v>368</v>
      </c>
      <c r="B48" s="17" t="n">
        <v>9841</v>
      </c>
      <c r="C48" s="18">
        <f>(30.0/B48*100)</f>
        <v/>
      </c>
      <c r="D48" s="19" t="n">
        <v>9811</v>
      </c>
      <c r="E48" s="18" t="n">
        <v>514.58421208</v>
      </c>
      <c r="F48" s="20" t="n">
        <v>5.18303485</v>
      </c>
      <c r="G48" s="18" t="n">
        <v>524.31228692</v>
      </c>
      <c r="H48" s="20" t="n">
        <v>6.38745067</v>
      </c>
      <c r="I48" s="18" t="n">
        <v>493.86930338</v>
      </c>
      <c r="J48" s="20" t="n">
        <v>10.34046699</v>
      </c>
      <c r="K48" s="18" t="n">
        <v>549.03170952</v>
      </c>
      <c r="L48" s="20" t="n">
        <v>4.93257665</v>
      </c>
      <c r="M48" s="18" t="s">
        <v>327</v>
      </c>
      <c r="N48" s="20" t="s">
        <v>327</v>
      </c>
      <c r="O48" s="18" t="s">
        <v>327</v>
      </c>
      <c r="P48" s="20" t="s">
        <v>327</v>
      </c>
      <c r="Q48" s="18" t="s">
        <v>327</v>
      </c>
      <c r="R48" s="20" t="s">
        <v>327</v>
      </c>
      <c r="S48" s="18" t="n">
        <v>446.39896808</v>
      </c>
      <c r="T48" s="20" t="n">
        <v>14.07792045</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(153.0/B52*100)</f>
        <v/>
      </c>
      <c r="D52" s="19" t="n">
        <v>5656</v>
      </c>
      <c r="E52" s="18" t="n">
        <v>424.36460031</v>
      </c>
      <c r="F52" s="20" t="n">
        <v>4.86456207</v>
      </c>
      <c r="G52" s="18" t="n">
        <v>446.74255708</v>
      </c>
      <c r="H52" s="20" t="n">
        <v>5.31072433</v>
      </c>
      <c r="I52" s="18" t="n">
        <v>484.1204438</v>
      </c>
      <c r="J52" s="20" t="n">
        <v>6.55489696</v>
      </c>
      <c r="K52" s="18" t="n">
        <v>472.57329289</v>
      </c>
      <c r="L52" s="20" t="n">
        <v>2.84232096</v>
      </c>
      <c r="M52" s="18" t="s">
        <v>327</v>
      </c>
      <c r="N52" s="20" t="s">
        <v>327</v>
      </c>
      <c r="O52" s="18" t="s">
        <v>327</v>
      </c>
      <c r="P52" s="20" t="s">
        <v>327</v>
      </c>
      <c r="Q52" s="18" t="s">
        <v>327</v>
      </c>
      <c r="R52" s="20" t="s">
        <v>327</v>
      </c>
      <c r="S52" s="18" t="n">
        <v>428.77850765</v>
      </c>
      <c r="T52" s="20" t="n">
        <v>7.64114902</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(96.0/B56*100)</f>
        <v/>
      </c>
      <c r="D56" s="19" t="n">
        <v>5263</v>
      </c>
      <c r="E56" s="18" t="n">
        <v>544.75122503</v>
      </c>
      <c r="F56" s="20" t="n">
        <v>5.77416205</v>
      </c>
      <c r="G56" s="18" t="n">
        <v>547.8015179</v>
      </c>
      <c r="H56" s="20" t="n">
        <v>5.27894734</v>
      </c>
      <c r="I56" s="18" t="n">
        <v>554.94740668</v>
      </c>
      <c r="J56" s="20" t="n">
        <v>6.66824089</v>
      </c>
      <c r="K56" s="18" t="n">
        <v>547.70457915</v>
      </c>
      <c r="L56" s="20" t="n">
        <v>3.12902586</v>
      </c>
      <c r="M56" s="18" t="s">
        <v>327</v>
      </c>
      <c r="N56" s="20" t="s">
        <v>327</v>
      </c>
      <c r="O56" s="18" t="s">
        <v>327</v>
      </c>
      <c r="P56" s="20" t="s">
        <v>327</v>
      </c>
      <c r="Q56" s="18" t="s">
        <v>327</v>
      </c>
      <c r="R56" s="20" t="s">
        <v>327</v>
      </c>
      <c r="S56" s="18" t="n">
        <v>532.77431732</v>
      </c>
      <c r="T56" s="20" t="n">
        <v>12.49494495</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(334.0/B61*100)</f>
        <v/>
      </c>
      <c r="D61" s="19" t="n">
        <v>6191</v>
      </c>
      <c r="E61" s="18" t="n">
        <v>451.09988573</v>
      </c>
      <c r="F61" s="20" t="n">
        <v>4.02982638</v>
      </c>
      <c r="G61" s="18" t="n">
        <v>465.96051491</v>
      </c>
      <c r="H61" s="20" t="n">
        <v>3.74817721</v>
      </c>
      <c r="I61" s="18" t="n">
        <v>469.56043621</v>
      </c>
      <c r="J61" s="20" t="n">
        <v>9.03329999</v>
      </c>
      <c r="K61" s="18" t="n">
        <v>494.38548253</v>
      </c>
      <c r="L61" s="20" t="n">
        <v>2.43964281</v>
      </c>
      <c r="M61" s="18" t="s">
        <v>327</v>
      </c>
      <c r="N61" s="20" t="s">
        <v>327</v>
      </c>
      <c r="O61" s="18" t="s">
        <v>327</v>
      </c>
      <c r="P61" s="20" t="s">
        <v>327</v>
      </c>
      <c r="Q61" s="18" t="s">
        <v>327</v>
      </c>
      <c r="R61" s="20" t="s">
        <v>327</v>
      </c>
      <c r="S61" s="18" t="n">
        <v>439.29427769</v>
      </c>
      <c r="T61" s="20" t="n">
        <v>7.25013379</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(29.0/B67*100)</f>
        <v/>
      </c>
      <c r="D67" s="19" t="n">
        <v>6942</v>
      </c>
      <c r="E67" s="18" t="n">
        <v>358.33900956</v>
      </c>
      <c r="F67" s="20" t="n">
        <v>3.26671181</v>
      </c>
      <c r="G67" s="18" t="n">
        <v>390.81898494</v>
      </c>
      <c r="H67" s="20" t="n">
        <v>5.2123049</v>
      </c>
      <c r="I67" s="18" t="n">
        <v>379.89817166</v>
      </c>
      <c r="J67" s="20" t="n">
        <v>8.19072437</v>
      </c>
      <c r="K67" s="18" t="n">
        <v>409.64245077</v>
      </c>
      <c r="L67" s="20" t="n">
        <v>3.50586303</v>
      </c>
      <c r="M67" s="18" t="s">
        <v>327</v>
      </c>
      <c r="N67" s="20" t="s">
        <v>327</v>
      </c>
      <c r="O67" s="18" t="s">
        <v>327</v>
      </c>
      <c r="P67" s="20" t="s">
        <v>327</v>
      </c>
      <c r="Q67" s="18" t="s">
        <v>327</v>
      </c>
      <c r="R67" s="20" t="s">
        <v>327</v>
      </c>
      <c r="S67" s="18" t="n">
        <v>298.70406488</v>
      </c>
      <c r="T67" s="20" t="n">
        <v>9.798446070000001</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(388.0/B73*100)</f>
        <v/>
      </c>
      <c r="D73" s="19" t="n">
        <v>7861</v>
      </c>
      <c r="E73" s="18" t="n">
        <v>407.17677803</v>
      </c>
      <c r="F73" s="20" t="n">
        <v>3.59357279</v>
      </c>
      <c r="G73" s="18" t="n">
        <v>421.38955539</v>
      </c>
      <c r="H73" s="20" t="n">
        <v>4.09298121</v>
      </c>
      <c r="I73" s="18" t="n">
        <v>413.05141465</v>
      </c>
      <c r="J73" s="20" t="n">
        <v>4.84974596</v>
      </c>
      <c r="K73" s="18" t="n">
        <v>427.33450432</v>
      </c>
      <c r="L73" s="20" t="n">
        <v>3.72065536</v>
      </c>
      <c r="M73" s="18" t="s">
        <v>327</v>
      </c>
      <c r="N73" s="20" t="s">
        <v>327</v>
      </c>
      <c r="O73" s="18" t="s">
        <v>327</v>
      </c>
      <c r="P73" s="20" t="s">
        <v>327</v>
      </c>
      <c r="Q73" s="18" t="s">
        <v>327</v>
      </c>
      <c r="R73" s="20" t="s">
        <v>327</v>
      </c>
      <c r="S73" s="18" t="n">
        <v>386.14261391</v>
      </c>
      <c r="T73" s="20" t="n">
        <v>9.51183312</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444</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458.55018133</v>
      </c>
      <c r="F7" s="20" t="n">
        <v>3.71716407</v>
      </c>
      <c r="G7" s="18" t="n">
        <v>467.58185661</v>
      </c>
      <c r="H7" s="20" t="n">
        <v>3.43127323</v>
      </c>
      <c r="I7" s="18" t="n">
        <v>500.49579226</v>
      </c>
      <c r="J7" s="20" t="n">
        <v>6.0539939</v>
      </c>
      <c r="K7" s="18" t="n">
        <v>510.0985357</v>
      </c>
      <c r="L7" s="20" t="n">
        <v>1.93913302</v>
      </c>
      <c r="M7" s="18" t="s">
        <v>327</v>
      </c>
      <c r="N7" s="20" t="s">
        <v>327</v>
      </c>
      <c r="O7" s="18" t="s">
        <v>327</v>
      </c>
      <c r="P7" s="20" t="s">
        <v>327</v>
      </c>
      <c r="Q7" s="18" t="s">
        <v>327</v>
      </c>
      <c r="R7" s="20" t="s">
        <v>327</v>
      </c>
      <c r="S7" s="18" t="n">
        <v>477.24859152</v>
      </c>
      <c r="T7" s="20" t="n">
        <v>4.63044414</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(8433.0/B9*100)</f>
        <v/>
      </c>
      <c r="D9" s="19" t="n">
        <v>1218</v>
      </c>
      <c r="E9" s="18" t="n">
        <v>450.47114529</v>
      </c>
      <c r="F9" s="20" t="n">
        <v>7.94366196</v>
      </c>
      <c r="G9" s="18" t="n">
        <v>476.71328362</v>
      </c>
      <c r="H9" s="20" t="n">
        <v>7.35320933</v>
      </c>
      <c r="I9" s="18" t="n">
        <v>484.14449802</v>
      </c>
      <c r="J9" s="20" t="n">
        <v>12.43993605</v>
      </c>
      <c r="K9" s="18" t="s">
        <v>327</v>
      </c>
      <c r="L9" s="20" t="s">
        <v>327</v>
      </c>
      <c r="M9" s="18" t="s">
        <v>327</v>
      </c>
      <c r="N9" s="20" t="s">
        <v>327</v>
      </c>
      <c r="O9" s="18" t="n">
        <v>357.98454354</v>
      </c>
      <c r="P9" s="20" t="n">
        <v>11.51846445</v>
      </c>
      <c r="Q9" s="18" t="s">
        <v>327</v>
      </c>
      <c r="R9" s="20" t="s">
        <v>327</v>
      </c>
      <c r="S9" s="18" t="n">
        <v>467.12312054</v>
      </c>
      <c r="T9" s="20" t="n">
        <v>7.64131598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(192.0/B13*100)</f>
        <v/>
      </c>
      <c r="D13" s="19" t="n">
        <v>6969</v>
      </c>
      <c r="E13" s="18" t="n">
        <v>457.8765926</v>
      </c>
      <c r="F13" s="20" t="n">
        <v>7.05311587</v>
      </c>
      <c r="G13" s="18" t="n">
        <v>488.11586526</v>
      </c>
      <c r="H13" s="20" t="n">
        <v>9.66060152</v>
      </c>
      <c r="I13" s="18" t="n">
        <v>486.2277973</v>
      </c>
      <c r="J13" s="20" t="n">
        <v>16.60346883</v>
      </c>
      <c r="K13" s="18" t="n">
        <v>519.29238314</v>
      </c>
      <c r="L13" s="20" t="n">
        <v>2.17378327</v>
      </c>
      <c r="M13" s="18" t="s">
        <v>327</v>
      </c>
      <c r="N13" s="20" t="s">
        <v>327</v>
      </c>
      <c r="O13" s="18" t="n">
        <v>447.51533769</v>
      </c>
      <c r="P13" s="20" t="n">
        <v>5.97365007</v>
      </c>
      <c r="Q13" s="18" t="s">
        <v>327</v>
      </c>
      <c r="R13" s="20" t="s">
        <v>327</v>
      </c>
      <c r="S13" s="18" t="n">
        <v>470.8454648</v>
      </c>
      <c r="T13" s="20" t="n">
        <v>7.41436342</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(47.0/B18*100)</f>
        <v/>
      </c>
      <c r="D18" s="19" t="n">
        <v>5485</v>
      </c>
      <c r="E18" s="18" t="n">
        <v>411.49471937</v>
      </c>
      <c r="F18" s="20" t="n">
        <v>5.49857169</v>
      </c>
      <c r="G18" s="18" t="n">
        <v>451.19161203</v>
      </c>
      <c r="H18" s="20" t="n">
        <v>5.43944213</v>
      </c>
      <c r="I18" s="18" t="n">
        <v>487.04637022</v>
      </c>
      <c r="J18" s="20" t="n">
        <v>3.33037837</v>
      </c>
      <c r="K18" s="18" t="n">
        <v>448.22474158</v>
      </c>
      <c r="L18" s="20" t="n">
        <v>4.87738532</v>
      </c>
      <c r="M18" s="18" t="s">
        <v>327</v>
      </c>
      <c r="N18" s="20" t="s">
        <v>327</v>
      </c>
      <c r="O18" s="18" t="s">
        <v>327</v>
      </c>
      <c r="P18" s="20" t="s">
        <v>327</v>
      </c>
      <c r="Q18" s="18" t="s">
        <v>327</v>
      </c>
      <c r="R18" s="20" t="s">
        <v>327</v>
      </c>
      <c r="S18" s="18" t="n">
        <v>420.01819589</v>
      </c>
      <c r="T18" s="20" t="n">
        <v>7.57672189</v>
      </c>
    </row>
    <row r="19" spans="1:20">
      <c r="A19" s="15" t="s">
        <v>339</v>
      </c>
      <c r="B19" s="17" t="n">
        <v>5658</v>
      </c>
      <c r="C19" s="18">
        <f>(257.0/B19*100)</f>
        <v/>
      </c>
      <c r="D19" s="19" t="n">
        <v>5401</v>
      </c>
      <c r="E19" s="18" t="n">
        <v>419.21958662</v>
      </c>
      <c r="F19" s="20" t="n">
        <v>6.44198832</v>
      </c>
      <c r="G19" s="18" t="n">
        <v>441.45689188</v>
      </c>
      <c r="H19" s="20" t="n">
        <v>5.96467827</v>
      </c>
      <c r="I19" s="18" t="n">
        <v>459.91334707</v>
      </c>
      <c r="J19" s="20" t="n">
        <v>8.415508300000001</v>
      </c>
      <c r="K19" s="18" t="n">
        <v>491.72830002</v>
      </c>
      <c r="L19" s="20" t="n">
        <v>2.71224274</v>
      </c>
      <c r="M19" s="18" t="s">
        <v>327</v>
      </c>
      <c r="N19" s="20" t="s">
        <v>327</v>
      </c>
      <c r="O19" s="18" t="s">
        <v>327</v>
      </c>
      <c r="P19" s="20" t="s">
        <v>327</v>
      </c>
      <c r="Q19" s="18" t="s">
        <v>327</v>
      </c>
      <c r="R19" s="20" t="s">
        <v>327</v>
      </c>
      <c r="S19" s="18" t="n">
        <v>439.44315439</v>
      </c>
      <c r="T19" s="20" t="n">
        <v>7.20907388</v>
      </c>
    </row>
    <row r="20" spans="1:20">
      <c r="A20" s="15" t="s">
        <v>340</v>
      </c>
      <c r="B20" s="17" t="n">
        <v>3371</v>
      </c>
      <c r="C20" s="18">
        <f>(82.0/B20*100)</f>
        <v/>
      </c>
      <c r="D20" s="19" t="n">
        <v>3289</v>
      </c>
      <c r="E20" s="18" t="n">
        <v>421.79345905</v>
      </c>
      <c r="F20" s="20" t="n">
        <v>6.54696824</v>
      </c>
      <c r="G20" s="18" t="n">
        <v>442.28616093</v>
      </c>
      <c r="H20" s="20" t="n">
        <v>8.81439323</v>
      </c>
      <c r="I20" s="18" t="n">
        <v>442.27569877</v>
      </c>
      <c r="J20" s="20" t="n">
        <v>18.31515157</v>
      </c>
      <c r="K20" s="18" t="n">
        <v>498.64771195</v>
      </c>
      <c r="L20" s="20" t="n">
        <v>1.98488247</v>
      </c>
      <c r="M20" s="18" t="s">
        <v>327</v>
      </c>
      <c r="N20" s="20" t="s">
        <v>327</v>
      </c>
      <c r="O20" s="18" t="s">
        <v>327</v>
      </c>
      <c r="P20" s="20" t="s">
        <v>327</v>
      </c>
      <c r="Q20" s="18" t="s">
        <v>327</v>
      </c>
      <c r="R20" s="20" t="s">
        <v>327</v>
      </c>
      <c r="S20" s="18" t="n">
        <v>443.35582943</v>
      </c>
      <c r="T20" s="20" t="n">
        <v>9.12719375</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(683.0/B23*100)</f>
        <v/>
      </c>
      <c r="D23" s="19" t="n">
        <v>10900</v>
      </c>
      <c r="E23" s="18" t="n">
        <v>443.00988243</v>
      </c>
      <c r="F23" s="20" t="n">
        <v>5.06616477</v>
      </c>
      <c r="G23" s="18" t="n">
        <v>460.56869569</v>
      </c>
      <c r="H23" s="20" t="n">
        <v>6.26852433</v>
      </c>
      <c r="I23" s="18" t="n">
        <v>471.08097603</v>
      </c>
      <c r="J23" s="20" t="n">
        <v>8.11744054</v>
      </c>
      <c r="K23" s="18" t="n">
        <v>509.45581964</v>
      </c>
      <c r="L23" s="20" t="n">
        <v>3.05353617</v>
      </c>
      <c r="M23" s="18" t="s">
        <v>327</v>
      </c>
      <c r="N23" s="20" t="s">
        <v>327</v>
      </c>
      <c r="O23" s="18" t="s">
        <v>327</v>
      </c>
      <c r="P23" s="20" t="s">
        <v>327</v>
      </c>
      <c r="Q23" s="18" t="s">
        <v>327</v>
      </c>
      <c r="R23" s="20" t="s">
        <v>327</v>
      </c>
      <c r="S23" s="18" t="n">
        <v>445.48617302</v>
      </c>
      <c r="T23" s="20" t="n">
        <v>6.89121471</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505.01171899</v>
      </c>
      <c r="F25" s="20" t="n">
        <v>6.085599</v>
      </c>
      <c r="G25" s="18" t="n">
        <v>515.140614</v>
      </c>
      <c r="H25" s="20" t="n">
        <v>4.96536529</v>
      </c>
      <c r="I25" s="18" t="n">
        <v>571.21334595</v>
      </c>
      <c r="J25" s="20" t="n">
        <v>9.001612639999999</v>
      </c>
      <c r="K25" s="18" t="n">
        <v>526.48147568</v>
      </c>
      <c r="L25" s="20" t="n">
        <v>4.13840438</v>
      </c>
      <c r="M25" s="18" t="s">
        <v>327</v>
      </c>
      <c r="N25" s="20" t="s">
        <v>327</v>
      </c>
      <c r="O25" s="18" t="s">
        <v>327</v>
      </c>
      <c r="P25" s="20" t="s">
        <v>327</v>
      </c>
      <c r="Q25" s="18" t="s">
        <v>327</v>
      </c>
      <c r="R25" s="20" t="s">
        <v>327</v>
      </c>
      <c r="S25" s="18" t="n">
        <v>516.50823066</v>
      </c>
      <c r="T25" s="20" t="n">
        <v>11.05107588</v>
      </c>
    </row>
    <row r="26" spans="1:20">
      <c r="A26" s="15" t="s">
        <v>346</v>
      </c>
      <c r="B26" s="17" t="n">
        <v>4869</v>
      </c>
      <c r="C26" s="18">
        <f>(185.0/B26*100)</f>
        <v/>
      </c>
      <c r="D26" s="19" t="n">
        <v>4684</v>
      </c>
      <c r="E26" s="18" t="n">
        <v>465.88865291</v>
      </c>
      <c r="F26" s="20" t="n">
        <v>3.97038508</v>
      </c>
      <c r="G26" s="18" t="n">
        <v>463.93666706</v>
      </c>
      <c r="H26" s="20" t="n">
        <v>3.86663315</v>
      </c>
      <c r="I26" s="18" t="n">
        <v>477.19046637</v>
      </c>
      <c r="J26" s="20" t="n">
        <v>6.19771694</v>
      </c>
      <c r="K26" s="18" t="n">
        <v>493.78116778</v>
      </c>
      <c r="L26" s="20" t="n">
        <v>2.2407215</v>
      </c>
      <c r="M26" s="18" t="s">
        <v>327</v>
      </c>
      <c r="N26" s="20" t="s">
        <v>327</v>
      </c>
      <c r="O26" s="18" t="s">
        <v>327</v>
      </c>
      <c r="P26" s="20" t="s">
        <v>327</v>
      </c>
      <c r="Q26" s="18" t="s">
        <v>327</v>
      </c>
      <c r="R26" s="20" t="s">
        <v>327</v>
      </c>
      <c r="S26" s="18" t="n">
        <v>463.93363376</v>
      </c>
      <c r="T26" s="20" t="n">
        <v>8.19425161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(34.0/B32*100)</f>
        <v/>
      </c>
      <c r="D32" s="19" t="n">
        <v>4444</v>
      </c>
      <c r="E32" s="18" t="n">
        <v>475.53564246</v>
      </c>
      <c r="F32" s="20" t="n">
        <v>4.19526679</v>
      </c>
      <c r="G32" s="18" t="n">
        <v>492.84423984</v>
      </c>
      <c r="H32" s="20" t="n">
        <v>3.87030802</v>
      </c>
      <c r="I32" s="18" t="n">
        <v>522.61552309</v>
      </c>
      <c r="J32" s="20" t="n">
        <v>5.30086029</v>
      </c>
      <c r="K32" s="18" t="n">
        <v>514.64774014</v>
      </c>
      <c r="L32" s="20" t="n">
        <v>2.6739271</v>
      </c>
      <c r="M32" s="18" t="s">
        <v>327</v>
      </c>
      <c r="N32" s="20" t="s">
        <v>327</v>
      </c>
      <c r="O32" s="18" t="s">
        <v>327</v>
      </c>
      <c r="P32" s="20" t="s">
        <v>327</v>
      </c>
      <c r="Q32" s="18" t="s">
        <v>327</v>
      </c>
      <c r="R32" s="20" t="s">
        <v>327</v>
      </c>
      <c r="S32" s="18" t="n">
        <v>470.38077043</v>
      </c>
      <c r="T32" s="20" t="n">
        <v>8.52042546</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(133.0/B34*100)</f>
        <v/>
      </c>
      <c r="D34" s="19" t="n">
        <v>6217</v>
      </c>
      <c r="E34" s="18" t="n">
        <v>438.58373006</v>
      </c>
      <c r="F34" s="20" t="n">
        <v>4.4964087</v>
      </c>
      <c r="G34" s="18" t="n">
        <v>460.54849841</v>
      </c>
      <c r="H34" s="20" t="n">
        <v>4.76374162</v>
      </c>
      <c r="I34" s="18" t="n">
        <v>465.61064254</v>
      </c>
      <c r="J34" s="20" t="n">
        <v>7.19596798</v>
      </c>
      <c r="K34" s="18" t="n">
        <v>497.72373837</v>
      </c>
      <c r="L34" s="20" t="n">
        <v>2.77188834</v>
      </c>
      <c r="M34" s="18" t="s">
        <v>327</v>
      </c>
      <c r="N34" s="20" t="s">
        <v>327</v>
      </c>
      <c r="O34" s="18" t="n">
        <v>336.51078337</v>
      </c>
      <c r="P34" s="20" t="n">
        <v>12.24828707</v>
      </c>
      <c r="Q34" s="18" t="s">
        <v>327</v>
      </c>
      <c r="R34" s="20" t="s">
        <v>327</v>
      </c>
      <c r="S34" s="18" t="n">
        <v>444.54213271</v>
      </c>
      <c r="T34" s="20" t="n">
        <v>5.67062628</v>
      </c>
    </row>
    <row r="35" spans="1:20">
      <c r="A35" s="15" t="s">
        <v>355</v>
      </c>
      <c r="B35" s="17" t="n">
        <v>6406</v>
      </c>
      <c r="C35" s="18">
        <f>(98.0/B35*100)</f>
        <v/>
      </c>
      <c r="D35" s="19" t="n">
        <v>6308</v>
      </c>
      <c r="E35" s="18" t="n">
        <v>488.1072384</v>
      </c>
      <c r="F35" s="20" t="n">
        <v>3.8939676</v>
      </c>
      <c r="G35" s="18" t="n">
        <v>514.57679673</v>
      </c>
      <c r="H35" s="20" t="n">
        <v>3.94258748</v>
      </c>
      <c r="I35" s="18" t="n">
        <v>526.46365832</v>
      </c>
      <c r="J35" s="20" t="n">
        <v>5.20063422</v>
      </c>
      <c r="K35" s="18" t="n">
        <v>514.76319718</v>
      </c>
      <c r="L35" s="20" t="n">
        <v>2.09340219</v>
      </c>
      <c r="M35" s="18" t="s">
        <v>327</v>
      </c>
      <c r="N35" s="20" t="s">
        <v>327</v>
      </c>
      <c r="O35" s="18" t="n">
        <v>349.78970242</v>
      </c>
      <c r="P35" s="20" t="n">
        <v>6.90672373</v>
      </c>
      <c r="Q35" s="18" t="s">
        <v>327</v>
      </c>
      <c r="R35" s="20" t="s">
        <v>327</v>
      </c>
      <c r="S35" s="18" t="n">
        <v>507.56096094</v>
      </c>
      <c r="T35" s="20" t="n">
        <v>5.71902956</v>
      </c>
    </row>
    <row r="36" spans="1:20">
      <c r="A36" s="15" t="s">
        <v>356</v>
      </c>
      <c r="B36" s="17" t="n">
        <v>6736</v>
      </c>
      <c r="C36" s="18">
        <f>(122.0/B36*100)</f>
        <v/>
      </c>
      <c r="D36" s="19" t="n">
        <v>6614</v>
      </c>
      <c r="E36" s="18" t="n">
        <v>436.26234453</v>
      </c>
      <c r="F36" s="20" t="n">
        <v>4.97984481</v>
      </c>
      <c r="G36" s="18" t="n">
        <v>451.58099335</v>
      </c>
      <c r="H36" s="20" t="n">
        <v>5.1544039</v>
      </c>
      <c r="I36" s="18" t="n">
        <v>490.88681423</v>
      </c>
      <c r="J36" s="20" t="n">
        <v>4.06622869</v>
      </c>
      <c r="K36" s="18" t="n">
        <v>495.4344186</v>
      </c>
      <c r="L36" s="20" t="n">
        <v>2.34735289</v>
      </c>
      <c r="M36" s="18" t="s">
        <v>327</v>
      </c>
      <c r="N36" s="20" t="s">
        <v>327</v>
      </c>
      <c r="O36" s="18" t="s">
        <v>327</v>
      </c>
      <c r="P36" s="20" t="s">
        <v>327</v>
      </c>
      <c r="Q36" s="18" t="s">
        <v>327</v>
      </c>
      <c r="R36" s="20" t="s">
        <v>327</v>
      </c>
      <c r="S36" s="18" t="n">
        <v>467.76355517</v>
      </c>
      <c r="T36" s="20" t="n">
        <v>7.10542363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(5810.0/B40*100)</f>
        <v/>
      </c>
      <c r="D40" s="19" t="n">
        <v>8347</v>
      </c>
      <c r="E40" s="18" t="n">
        <v>459.63066945</v>
      </c>
      <c r="F40" s="20" t="n">
        <v>4.50190962</v>
      </c>
      <c r="G40" s="18" t="n">
        <v>500.68326545</v>
      </c>
      <c r="H40" s="20" t="n">
        <v>3.69759239</v>
      </c>
      <c r="I40" s="18" t="n">
        <v>508.60780156</v>
      </c>
      <c r="J40" s="20" t="n">
        <v>6.32444574</v>
      </c>
      <c r="K40" s="18" t="n">
        <v>504.86821859</v>
      </c>
      <c r="L40" s="20" t="n">
        <v>4.18215401</v>
      </c>
      <c r="M40" s="18" t="s">
        <v>327</v>
      </c>
      <c r="N40" s="20" t="s">
        <v>327</v>
      </c>
      <c r="O40" s="18" t="n">
        <v>491.16464222</v>
      </c>
      <c r="P40" s="20" t="n">
        <v>2.5540442</v>
      </c>
      <c r="Q40" s="18" t="s">
        <v>327</v>
      </c>
      <c r="R40" s="20" t="s">
        <v>327</v>
      </c>
      <c r="S40" s="18" t="n">
        <v>454.04983491</v>
      </c>
      <c r="T40" s="20" t="n">
        <v>8.3876493</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(204.0/B47*100)</f>
        <v/>
      </c>
      <c r="D47" s="19" t="n">
        <v>5724</v>
      </c>
      <c r="E47" s="18" t="n">
        <v>430.01925204</v>
      </c>
      <c r="F47" s="20" t="n">
        <v>4.53395778</v>
      </c>
      <c r="G47" s="18" t="n">
        <v>447.35112967</v>
      </c>
      <c r="H47" s="20" t="n">
        <v>5.14330988</v>
      </c>
      <c r="I47" s="18" t="n">
        <v>449.96832116</v>
      </c>
      <c r="J47" s="20" t="n">
        <v>6.02979796</v>
      </c>
      <c r="K47" s="18" t="n">
        <v>447.18264945</v>
      </c>
      <c r="L47" s="20" t="n">
        <v>5.18174538</v>
      </c>
      <c r="M47" s="18" t="s">
        <v>327</v>
      </c>
      <c r="N47" s="20" t="s">
        <v>327</v>
      </c>
      <c r="O47" s="18" t="s">
        <v>327</v>
      </c>
      <c r="P47" s="20" t="s">
        <v>327</v>
      </c>
      <c r="Q47" s="18" t="s">
        <v>327</v>
      </c>
      <c r="R47" s="20" t="s">
        <v>327</v>
      </c>
      <c r="S47" s="18" t="n">
        <v>431.56969496</v>
      </c>
      <c r="T47" s="20" t="n">
        <v>4.85715677</v>
      </c>
    </row>
    <row r="48" spans="1:20">
      <c r="A48" s="15" t="s">
        <v>368</v>
      </c>
      <c r="B48" s="17" t="n">
        <v>9841</v>
      </c>
      <c r="C48" s="18">
        <f>(30.0/B48*100)</f>
        <v/>
      </c>
      <c r="D48" s="19" t="n">
        <v>9811</v>
      </c>
      <c r="E48" s="18" t="n">
        <v>512.12546718</v>
      </c>
      <c r="F48" s="20" t="n">
        <v>5.21109221</v>
      </c>
      <c r="G48" s="18" t="n">
        <v>522.36932949</v>
      </c>
      <c r="H48" s="20" t="n">
        <v>6.77341659</v>
      </c>
      <c r="I48" s="18" t="n">
        <v>510.2442749</v>
      </c>
      <c r="J48" s="20" t="n">
        <v>10.55725127</v>
      </c>
      <c r="K48" s="18" t="n">
        <v>549.03170952</v>
      </c>
      <c r="L48" s="20" t="n">
        <v>4.93257665</v>
      </c>
      <c r="M48" s="18" t="s">
        <v>327</v>
      </c>
      <c r="N48" s="20" t="s">
        <v>327</v>
      </c>
      <c r="O48" s="18" t="s">
        <v>327</v>
      </c>
      <c r="P48" s="20" t="s">
        <v>327</v>
      </c>
      <c r="Q48" s="18" t="s">
        <v>327</v>
      </c>
      <c r="R48" s="20" t="s">
        <v>327</v>
      </c>
      <c r="S48" s="18" t="n">
        <v>443.31708889</v>
      </c>
      <c r="T48" s="20" t="n">
        <v>12.90689388</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(153.0/B52*100)</f>
        <v/>
      </c>
      <c r="D52" s="19" t="n">
        <v>5656</v>
      </c>
      <c r="E52" s="18" t="n">
        <v>422.74799826</v>
      </c>
      <c r="F52" s="20" t="n">
        <v>4.36500363</v>
      </c>
      <c r="G52" s="18" t="n">
        <v>446.57896326</v>
      </c>
      <c r="H52" s="20" t="n">
        <v>5.79651811</v>
      </c>
      <c r="I52" s="18" t="n">
        <v>480.43562154</v>
      </c>
      <c r="J52" s="20" t="n">
        <v>6.05434957</v>
      </c>
      <c r="K52" s="18" t="n">
        <v>472.57329289</v>
      </c>
      <c r="L52" s="20" t="n">
        <v>2.84232096</v>
      </c>
      <c r="M52" s="18" t="s">
        <v>327</v>
      </c>
      <c r="N52" s="20" t="s">
        <v>327</v>
      </c>
      <c r="O52" s="18" t="s">
        <v>327</v>
      </c>
      <c r="P52" s="20" t="s">
        <v>327</v>
      </c>
      <c r="Q52" s="18" t="s">
        <v>327</v>
      </c>
      <c r="R52" s="20" t="s">
        <v>327</v>
      </c>
      <c r="S52" s="18" t="n">
        <v>426.70254512</v>
      </c>
      <c r="T52" s="20" t="n">
        <v>7.59843824</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(96.0/B56*100)</f>
        <v/>
      </c>
      <c r="D56" s="19" t="n">
        <v>5263</v>
      </c>
      <c r="E56" s="18" t="n">
        <v>542.80929975</v>
      </c>
      <c r="F56" s="20" t="n">
        <v>5.72704559</v>
      </c>
      <c r="G56" s="18" t="n">
        <v>543.07351764</v>
      </c>
      <c r="H56" s="20" t="n">
        <v>5.28885962</v>
      </c>
      <c r="I56" s="18" t="n">
        <v>564.52807507</v>
      </c>
      <c r="J56" s="20" t="n">
        <v>6.08480763</v>
      </c>
      <c r="K56" s="18" t="n">
        <v>547.70457915</v>
      </c>
      <c r="L56" s="20" t="n">
        <v>3.12902586</v>
      </c>
      <c r="M56" s="18" t="s">
        <v>327</v>
      </c>
      <c r="N56" s="20" t="s">
        <v>327</v>
      </c>
      <c r="O56" s="18" t="s">
        <v>327</v>
      </c>
      <c r="P56" s="20" t="s">
        <v>327</v>
      </c>
      <c r="Q56" s="18" t="s">
        <v>327</v>
      </c>
      <c r="R56" s="20" t="s">
        <v>327</v>
      </c>
      <c r="S56" s="18" t="n">
        <v>540.39679394</v>
      </c>
      <c r="T56" s="20" t="n">
        <v>12.17685877</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(334.0/B61*100)</f>
        <v/>
      </c>
      <c r="D61" s="19" t="n">
        <v>6191</v>
      </c>
      <c r="E61" s="18" t="n">
        <v>448.60581927</v>
      </c>
      <c r="F61" s="20" t="n">
        <v>4.1696787</v>
      </c>
      <c r="G61" s="18" t="n">
        <v>463.97691342</v>
      </c>
      <c r="H61" s="20" t="n">
        <v>4.00490705</v>
      </c>
      <c r="I61" s="18" t="n">
        <v>474.08067681</v>
      </c>
      <c r="J61" s="20" t="n">
        <v>6.91604913</v>
      </c>
      <c r="K61" s="18" t="n">
        <v>494.38548253</v>
      </c>
      <c r="L61" s="20" t="n">
        <v>2.43964281</v>
      </c>
      <c r="M61" s="18" t="s">
        <v>327</v>
      </c>
      <c r="N61" s="20" t="s">
        <v>327</v>
      </c>
      <c r="O61" s="18" t="s">
        <v>327</v>
      </c>
      <c r="P61" s="20" t="s">
        <v>327</v>
      </c>
      <c r="Q61" s="18" t="s">
        <v>327</v>
      </c>
      <c r="R61" s="20" t="s">
        <v>327</v>
      </c>
      <c r="S61" s="18" t="n">
        <v>442.44424076</v>
      </c>
      <c r="T61" s="20" t="n">
        <v>7.38003555</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(29.0/B67*100)</f>
        <v/>
      </c>
      <c r="D67" s="19" t="n">
        <v>6942</v>
      </c>
      <c r="E67" s="18" t="n">
        <v>357.00406212</v>
      </c>
      <c r="F67" s="20" t="n">
        <v>2.8727534</v>
      </c>
      <c r="G67" s="18" t="n">
        <v>377.79505916</v>
      </c>
      <c r="H67" s="20" t="n">
        <v>6.01775354</v>
      </c>
      <c r="I67" s="18" t="n">
        <v>394.34473376</v>
      </c>
      <c r="J67" s="20" t="n">
        <v>6.3763049</v>
      </c>
      <c r="K67" s="18" t="n">
        <v>409.64245077</v>
      </c>
      <c r="L67" s="20" t="n">
        <v>3.50586303</v>
      </c>
      <c r="M67" s="18" t="s">
        <v>327</v>
      </c>
      <c r="N67" s="20" t="s">
        <v>327</v>
      </c>
      <c r="O67" s="18" t="s">
        <v>327</v>
      </c>
      <c r="P67" s="20" t="s">
        <v>327</v>
      </c>
      <c r="Q67" s="18" t="s">
        <v>327</v>
      </c>
      <c r="R67" s="20" t="s">
        <v>327</v>
      </c>
      <c r="S67" s="18" t="n">
        <v>308.52111621</v>
      </c>
      <c r="T67" s="20" t="n">
        <v>10.03482798</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(388.0/B73*100)</f>
        <v/>
      </c>
      <c r="D73" s="19" t="n">
        <v>7861</v>
      </c>
      <c r="E73" s="18" t="n">
        <v>406.84562007</v>
      </c>
      <c r="F73" s="20" t="n">
        <v>3.64772089</v>
      </c>
      <c r="G73" s="18" t="n">
        <v>419.31534723</v>
      </c>
      <c r="H73" s="20" t="n">
        <v>4.07133965</v>
      </c>
      <c r="I73" s="18" t="n">
        <v>417.64239371</v>
      </c>
      <c r="J73" s="20" t="n">
        <v>4.79852752</v>
      </c>
      <c r="K73" s="18" t="n">
        <v>427.33450432</v>
      </c>
      <c r="L73" s="20" t="n">
        <v>3.72065536</v>
      </c>
      <c r="M73" s="18" t="s">
        <v>327</v>
      </c>
      <c r="N73" s="20" t="s">
        <v>327</v>
      </c>
      <c r="O73" s="18" t="s">
        <v>327</v>
      </c>
      <c r="P73" s="20" t="s">
        <v>327</v>
      </c>
      <c r="Q73" s="18" t="s">
        <v>327</v>
      </c>
      <c r="R73" s="20" t="s">
        <v>327</v>
      </c>
      <c r="S73" s="18" t="n">
        <v>389.92279155</v>
      </c>
      <c r="T73" s="20" t="n">
        <v>8.328493959999999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445</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458.45835171</v>
      </c>
      <c r="F7" s="20" t="n">
        <v>3.90676801</v>
      </c>
      <c r="G7" s="18" t="n">
        <v>469.51889359</v>
      </c>
      <c r="H7" s="20" t="n">
        <v>3.36386765</v>
      </c>
      <c r="I7" s="18" t="n">
        <v>499.22028235</v>
      </c>
      <c r="J7" s="20" t="n">
        <v>6.54548707</v>
      </c>
      <c r="K7" s="18" t="n">
        <v>510.0985357</v>
      </c>
      <c r="L7" s="20" t="n">
        <v>1.93913302</v>
      </c>
      <c r="M7" s="18" t="s">
        <v>327</v>
      </c>
      <c r="N7" s="20" t="s">
        <v>327</v>
      </c>
      <c r="O7" s="18" t="s">
        <v>327</v>
      </c>
      <c r="P7" s="20" t="s">
        <v>327</v>
      </c>
      <c r="Q7" s="18" t="s">
        <v>327</v>
      </c>
      <c r="R7" s="20" t="s">
        <v>327</v>
      </c>
      <c r="S7" s="18" t="n">
        <v>475.42507507</v>
      </c>
      <c r="T7" s="20" t="n">
        <v>4.66753716</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(8433.0/B9*100)</f>
        <v/>
      </c>
      <c r="D9" s="19" t="n">
        <v>1218</v>
      </c>
      <c r="E9" s="18" t="n">
        <v>454.35425285</v>
      </c>
      <c r="F9" s="20" t="n">
        <v>7.39251101</v>
      </c>
      <c r="G9" s="18" t="n">
        <v>472.538232</v>
      </c>
      <c r="H9" s="20" t="n">
        <v>8.05852971</v>
      </c>
      <c r="I9" s="18" t="n">
        <v>483.56848261</v>
      </c>
      <c r="J9" s="20" t="n">
        <v>10.83629556</v>
      </c>
      <c r="K9" s="18" t="s">
        <v>327</v>
      </c>
      <c r="L9" s="20" t="s">
        <v>327</v>
      </c>
      <c r="M9" s="18" t="s">
        <v>327</v>
      </c>
      <c r="N9" s="20" t="s">
        <v>327</v>
      </c>
      <c r="O9" s="18" t="n">
        <v>357.98454354</v>
      </c>
      <c r="P9" s="20" t="n">
        <v>11.51846445</v>
      </c>
      <c r="Q9" s="18" t="s">
        <v>327</v>
      </c>
      <c r="R9" s="20" t="s">
        <v>327</v>
      </c>
      <c r="S9" s="18" t="n">
        <v>467.43688926</v>
      </c>
      <c r="T9" s="20" t="n">
        <v>7.62068144</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(192.0/B13*100)</f>
        <v/>
      </c>
      <c r="D13" s="19" t="n">
        <v>6969</v>
      </c>
      <c r="E13" s="18" t="n">
        <v>455.60255512</v>
      </c>
      <c r="F13" s="20" t="n">
        <v>6.66651061</v>
      </c>
      <c r="G13" s="18" t="n">
        <v>488.29814795</v>
      </c>
      <c r="H13" s="20" t="n">
        <v>8.985951699999999</v>
      </c>
      <c r="I13" s="18" t="n">
        <v>494.56860851</v>
      </c>
      <c r="J13" s="20" t="n">
        <v>17.92996878</v>
      </c>
      <c r="K13" s="18" t="n">
        <v>519.29238314</v>
      </c>
      <c r="L13" s="20" t="n">
        <v>2.17378327</v>
      </c>
      <c r="M13" s="18" t="s">
        <v>327</v>
      </c>
      <c r="N13" s="20" t="s">
        <v>327</v>
      </c>
      <c r="O13" s="18" t="n">
        <v>447.51533769</v>
      </c>
      <c r="P13" s="20" t="n">
        <v>5.97365007</v>
      </c>
      <c r="Q13" s="18" t="s">
        <v>327</v>
      </c>
      <c r="R13" s="20" t="s">
        <v>327</v>
      </c>
      <c r="S13" s="18" t="n">
        <v>471.0539859</v>
      </c>
      <c r="T13" s="20" t="n">
        <v>7.36660823</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(47.0/B18*100)</f>
        <v/>
      </c>
      <c r="D18" s="19" t="n">
        <v>5485</v>
      </c>
      <c r="E18" s="18" t="n">
        <v>410.45517265</v>
      </c>
      <c r="F18" s="20" t="n">
        <v>5.13704455</v>
      </c>
      <c r="G18" s="18" t="n">
        <v>463.30349683</v>
      </c>
      <c r="H18" s="20" t="n">
        <v>4.90754571</v>
      </c>
      <c r="I18" s="18" t="n">
        <v>482.89818186</v>
      </c>
      <c r="J18" s="20" t="n">
        <v>3.67384549</v>
      </c>
      <c r="K18" s="18" t="n">
        <v>448.22474158</v>
      </c>
      <c r="L18" s="20" t="n">
        <v>4.87738532</v>
      </c>
      <c r="M18" s="18" t="s">
        <v>327</v>
      </c>
      <c r="N18" s="20" t="s">
        <v>327</v>
      </c>
      <c r="O18" s="18" t="s">
        <v>327</v>
      </c>
      <c r="P18" s="20" t="s">
        <v>327</v>
      </c>
      <c r="Q18" s="18" t="s">
        <v>327</v>
      </c>
      <c r="R18" s="20" t="s">
        <v>327</v>
      </c>
      <c r="S18" s="18" t="n">
        <v>422.93887215</v>
      </c>
      <c r="T18" s="20" t="n">
        <v>7.38787683</v>
      </c>
    </row>
    <row r="19" spans="1:20">
      <c r="A19" s="15" t="s">
        <v>339</v>
      </c>
      <c r="B19" s="17" t="n">
        <v>5658</v>
      </c>
      <c r="C19" s="18">
        <f>(257.0/B19*100)</f>
        <v/>
      </c>
      <c r="D19" s="19" t="n">
        <v>5401</v>
      </c>
      <c r="E19" s="18" t="n">
        <v>422.86382401</v>
      </c>
      <c r="F19" s="20" t="n">
        <v>7.56888466</v>
      </c>
      <c r="G19" s="18" t="n">
        <v>435.64426717</v>
      </c>
      <c r="H19" s="20" t="n">
        <v>6.2076783</v>
      </c>
      <c r="I19" s="18" t="n">
        <v>474.51952028</v>
      </c>
      <c r="J19" s="20" t="n">
        <v>8.72663234</v>
      </c>
      <c r="K19" s="18" t="n">
        <v>491.72830002</v>
      </c>
      <c r="L19" s="20" t="n">
        <v>2.71224274</v>
      </c>
      <c r="M19" s="18" t="s">
        <v>327</v>
      </c>
      <c r="N19" s="20" t="s">
        <v>327</v>
      </c>
      <c r="O19" s="18" t="s">
        <v>327</v>
      </c>
      <c r="P19" s="20" t="s">
        <v>327</v>
      </c>
      <c r="Q19" s="18" t="s">
        <v>327</v>
      </c>
      <c r="R19" s="20" t="s">
        <v>327</v>
      </c>
      <c r="S19" s="18" t="n">
        <v>434.07713254</v>
      </c>
      <c r="T19" s="20" t="n">
        <v>7.98365144</v>
      </c>
    </row>
    <row r="20" spans="1:20">
      <c r="A20" s="15" t="s">
        <v>340</v>
      </c>
      <c r="B20" s="17" t="n">
        <v>3371</v>
      </c>
      <c r="C20" s="18">
        <f>(82.0/B20*100)</f>
        <v/>
      </c>
      <c r="D20" s="19" t="n">
        <v>3289</v>
      </c>
      <c r="E20" s="18" t="n">
        <v>422.06561024</v>
      </c>
      <c r="F20" s="20" t="n">
        <v>6.69581002</v>
      </c>
      <c r="G20" s="18" t="n">
        <v>442.9998182</v>
      </c>
      <c r="H20" s="20" t="n">
        <v>9.0852456</v>
      </c>
      <c r="I20" s="18" t="n">
        <v>430.99608962</v>
      </c>
      <c r="J20" s="20" t="n">
        <v>19.02413824</v>
      </c>
      <c r="K20" s="18" t="n">
        <v>498.64771195</v>
      </c>
      <c r="L20" s="20" t="n">
        <v>1.98488247</v>
      </c>
      <c r="M20" s="18" t="s">
        <v>327</v>
      </c>
      <c r="N20" s="20" t="s">
        <v>327</v>
      </c>
      <c r="O20" s="18" t="s">
        <v>327</v>
      </c>
      <c r="P20" s="20" t="s">
        <v>327</v>
      </c>
      <c r="Q20" s="18" t="s">
        <v>327</v>
      </c>
      <c r="R20" s="20" t="s">
        <v>327</v>
      </c>
      <c r="S20" s="18" t="n">
        <v>444.14626595</v>
      </c>
      <c r="T20" s="20" t="n">
        <v>8.90634485</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(683.0/B23*100)</f>
        <v/>
      </c>
      <c r="D23" s="19" t="n">
        <v>10900</v>
      </c>
      <c r="E23" s="18" t="n">
        <v>442.93072124</v>
      </c>
      <c r="F23" s="20" t="n">
        <v>5.85050283</v>
      </c>
      <c r="G23" s="18" t="n">
        <v>465.36256704</v>
      </c>
      <c r="H23" s="20" t="n">
        <v>5.91694969</v>
      </c>
      <c r="I23" s="18" t="n">
        <v>468.71079144</v>
      </c>
      <c r="J23" s="20" t="n">
        <v>7.81049455</v>
      </c>
      <c r="K23" s="18" t="n">
        <v>509.45581964</v>
      </c>
      <c r="L23" s="20" t="n">
        <v>3.05353617</v>
      </c>
      <c r="M23" s="18" t="s">
        <v>327</v>
      </c>
      <c r="N23" s="20" t="s">
        <v>327</v>
      </c>
      <c r="O23" s="18" t="s">
        <v>327</v>
      </c>
      <c r="P23" s="20" t="s">
        <v>327</v>
      </c>
      <c r="Q23" s="18" t="s">
        <v>327</v>
      </c>
      <c r="R23" s="20" t="s">
        <v>327</v>
      </c>
      <c r="S23" s="18" t="n">
        <v>441.69334863</v>
      </c>
      <c r="T23" s="20" t="n">
        <v>6.51709155</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502.89604008</v>
      </c>
      <c r="F25" s="20" t="n">
        <v>5.78094531</v>
      </c>
      <c r="G25" s="18" t="n">
        <v>515.00588877</v>
      </c>
      <c r="H25" s="20" t="n">
        <v>4.98555072</v>
      </c>
      <c r="I25" s="18" t="n">
        <v>570.85903441</v>
      </c>
      <c r="J25" s="20" t="n">
        <v>8.53569158</v>
      </c>
      <c r="K25" s="18" t="n">
        <v>526.48147568</v>
      </c>
      <c r="L25" s="20" t="n">
        <v>4.13840438</v>
      </c>
      <c r="M25" s="18" t="s">
        <v>327</v>
      </c>
      <c r="N25" s="20" t="s">
        <v>327</v>
      </c>
      <c r="O25" s="18" t="s">
        <v>327</v>
      </c>
      <c r="P25" s="20" t="s">
        <v>327</v>
      </c>
      <c r="Q25" s="18" t="s">
        <v>327</v>
      </c>
      <c r="R25" s="20" t="s">
        <v>327</v>
      </c>
      <c r="S25" s="18" t="n">
        <v>517.92327175</v>
      </c>
      <c r="T25" s="20" t="n">
        <v>10.5388307</v>
      </c>
    </row>
    <row r="26" spans="1:20">
      <c r="A26" s="15" t="s">
        <v>346</v>
      </c>
      <c r="B26" s="17" t="n">
        <v>4869</v>
      </c>
      <c r="C26" s="18">
        <f>(185.0/B26*100)</f>
        <v/>
      </c>
      <c r="D26" s="19" t="n">
        <v>4684</v>
      </c>
      <c r="E26" s="18" t="n">
        <v>458.34242914</v>
      </c>
      <c r="F26" s="20" t="n">
        <v>4.30642335</v>
      </c>
      <c r="G26" s="18" t="n">
        <v>468.4871345</v>
      </c>
      <c r="H26" s="20" t="n">
        <v>3.61161192</v>
      </c>
      <c r="I26" s="18" t="n">
        <v>472.51170779</v>
      </c>
      <c r="J26" s="20" t="n">
        <v>6.78814417</v>
      </c>
      <c r="K26" s="18" t="n">
        <v>493.78116778</v>
      </c>
      <c r="L26" s="20" t="n">
        <v>2.2407215</v>
      </c>
      <c r="M26" s="18" t="s">
        <v>327</v>
      </c>
      <c r="N26" s="20" t="s">
        <v>327</v>
      </c>
      <c r="O26" s="18" t="s">
        <v>327</v>
      </c>
      <c r="P26" s="20" t="s">
        <v>327</v>
      </c>
      <c r="Q26" s="18" t="s">
        <v>327</v>
      </c>
      <c r="R26" s="20" t="s">
        <v>327</v>
      </c>
      <c r="S26" s="18" t="n">
        <v>467.43613367</v>
      </c>
      <c r="T26" s="20" t="n">
        <v>7.73005619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(34.0/B32*100)</f>
        <v/>
      </c>
      <c r="D32" s="19" t="n">
        <v>4444</v>
      </c>
      <c r="E32" s="18" t="n">
        <v>479.42220044</v>
      </c>
      <c r="F32" s="20" t="n">
        <v>4.20192259</v>
      </c>
      <c r="G32" s="18" t="n">
        <v>496.11592221</v>
      </c>
      <c r="H32" s="20" t="n">
        <v>3.94318246</v>
      </c>
      <c r="I32" s="18" t="n">
        <v>512.31911193</v>
      </c>
      <c r="J32" s="20" t="n">
        <v>5.58970394</v>
      </c>
      <c r="K32" s="18" t="n">
        <v>514.64774014</v>
      </c>
      <c r="L32" s="20" t="n">
        <v>2.6739271</v>
      </c>
      <c r="M32" s="18" t="s">
        <v>327</v>
      </c>
      <c r="N32" s="20" t="s">
        <v>327</v>
      </c>
      <c r="O32" s="18" t="s">
        <v>327</v>
      </c>
      <c r="P32" s="20" t="s">
        <v>327</v>
      </c>
      <c r="Q32" s="18" t="s">
        <v>327</v>
      </c>
      <c r="R32" s="20" t="s">
        <v>327</v>
      </c>
      <c r="S32" s="18" t="n">
        <v>468.82450832</v>
      </c>
      <c r="T32" s="20" t="n">
        <v>7.7419251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(133.0/B34*100)</f>
        <v/>
      </c>
      <c r="D34" s="19" t="n">
        <v>6217</v>
      </c>
      <c r="E34" s="18" t="n">
        <v>441.35560016</v>
      </c>
      <c r="F34" s="20" t="n">
        <v>4.22330586</v>
      </c>
      <c r="G34" s="18" t="n">
        <v>461.95954458</v>
      </c>
      <c r="H34" s="20" t="n">
        <v>4.58926069</v>
      </c>
      <c r="I34" s="18" t="n">
        <v>460.12876987</v>
      </c>
      <c r="J34" s="20" t="n">
        <v>7.06843828</v>
      </c>
      <c r="K34" s="18" t="n">
        <v>497.72373837</v>
      </c>
      <c r="L34" s="20" t="n">
        <v>2.77188834</v>
      </c>
      <c r="M34" s="18" t="s">
        <v>327</v>
      </c>
      <c r="N34" s="20" t="s">
        <v>327</v>
      </c>
      <c r="O34" s="18" t="n">
        <v>336.51078337</v>
      </c>
      <c r="P34" s="20" t="n">
        <v>12.24828707</v>
      </c>
      <c r="Q34" s="18" t="s">
        <v>327</v>
      </c>
      <c r="R34" s="20" t="s">
        <v>327</v>
      </c>
      <c r="S34" s="18" t="n">
        <v>441.8154916</v>
      </c>
      <c r="T34" s="20" t="n">
        <v>5.3962928</v>
      </c>
    </row>
    <row r="35" spans="1:20">
      <c r="A35" s="15" t="s">
        <v>355</v>
      </c>
      <c r="B35" s="17" t="n">
        <v>6406</v>
      </c>
      <c r="C35" s="18">
        <f>(98.0/B35*100)</f>
        <v/>
      </c>
      <c r="D35" s="19" t="n">
        <v>6308</v>
      </c>
      <c r="E35" s="18" t="n">
        <v>489.8713488</v>
      </c>
      <c r="F35" s="20" t="n">
        <v>4.19700395</v>
      </c>
      <c r="G35" s="18" t="n">
        <v>517.06884757</v>
      </c>
      <c r="H35" s="20" t="n">
        <v>3.67697294</v>
      </c>
      <c r="I35" s="18" t="n">
        <v>518.1307534699999</v>
      </c>
      <c r="J35" s="20" t="n">
        <v>5.41632836</v>
      </c>
      <c r="K35" s="18" t="n">
        <v>514.76319718</v>
      </c>
      <c r="L35" s="20" t="n">
        <v>2.09340219</v>
      </c>
      <c r="M35" s="18" t="s">
        <v>327</v>
      </c>
      <c r="N35" s="20" t="s">
        <v>327</v>
      </c>
      <c r="O35" s="18" t="n">
        <v>349.78970242</v>
      </c>
      <c r="P35" s="20" t="n">
        <v>6.90672373</v>
      </c>
      <c r="Q35" s="18" t="s">
        <v>327</v>
      </c>
      <c r="R35" s="20" t="s">
        <v>327</v>
      </c>
      <c r="S35" s="18" t="n">
        <v>507.23929237</v>
      </c>
      <c r="T35" s="20" t="n">
        <v>5.84285259</v>
      </c>
    </row>
    <row r="36" spans="1:20">
      <c r="A36" s="15" t="s">
        <v>356</v>
      </c>
      <c r="B36" s="17" t="n">
        <v>6736</v>
      </c>
      <c r="C36" s="18">
        <f>(122.0/B36*100)</f>
        <v/>
      </c>
      <c r="D36" s="19" t="n">
        <v>6614</v>
      </c>
      <c r="E36" s="18" t="n">
        <v>437.5160936</v>
      </c>
      <c r="F36" s="20" t="n">
        <v>4.86417706</v>
      </c>
      <c r="G36" s="18" t="n">
        <v>462.71238331</v>
      </c>
      <c r="H36" s="20" t="n">
        <v>4.84556215</v>
      </c>
      <c r="I36" s="18" t="n">
        <v>485.53975219</v>
      </c>
      <c r="J36" s="20" t="n">
        <v>4.40726696</v>
      </c>
      <c r="K36" s="18" t="n">
        <v>495.4344186</v>
      </c>
      <c r="L36" s="20" t="n">
        <v>2.34735289</v>
      </c>
      <c r="M36" s="18" t="s">
        <v>327</v>
      </c>
      <c r="N36" s="20" t="s">
        <v>327</v>
      </c>
      <c r="O36" s="18" t="s">
        <v>327</v>
      </c>
      <c r="P36" s="20" t="s">
        <v>327</v>
      </c>
      <c r="Q36" s="18" t="s">
        <v>327</v>
      </c>
      <c r="R36" s="20" t="s">
        <v>327</v>
      </c>
      <c r="S36" s="18" t="n">
        <v>466.37243956</v>
      </c>
      <c r="T36" s="20" t="n">
        <v>6.88561053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(5810.0/B40*100)</f>
        <v/>
      </c>
      <c r="D40" s="19" t="n">
        <v>8347</v>
      </c>
      <c r="E40" s="18" t="n">
        <v>459.49190496</v>
      </c>
      <c r="F40" s="20" t="n">
        <v>4.45138458</v>
      </c>
      <c r="G40" s="18" t="n">
        <v>498.15917921</v>
      </c>
      <c r="H40" s="20" t="n">
        <v>3.64670833</v>
      </c>
      <c r="I40" s="18" t="n">
        <v>513.8982032599999</v>
      </c>
      <c r="J40" s="20" t="n">
        <v>7.17502696</v>
      </c>
      <c r="K40" s="18" t="n">
        <v>504.86821859</v>
      </c>
      <c r="L40" s="20" t="n">
        <v>4.18215401</v>
      </c>
      <c r="M40" s="18" t="s">
        <v>327</v>
      </c>
      <c r="N40" s="20" t="s">
        <v>327</v>
      </c>
      <c r="O40" s="18" t="n">
        <v>491.16464222</v>
      </c>
      <c r="P40" s="20" t="n">
        <v>2.5540442</v>
      </c>
      <c r="Q40" s="18" t="s">
        <v>327</v>
      </c>
      <c r="R40" s="20" t="s">
        <v>327</v>
      </c>
      <c r="S40" s="18" t="n">
        <v>456.55246468</v>
      </c>
      <c r="T40" s="20" t="n">
        <v>8.36998122</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(204.0/B47*100)</f>
        <v/>
      </c>
      <c r="D47" s="19" t="n">
        <v>5724</v>
      </c>
      <c r="E47" s="18" t="n">
        <v>427.34233311</v>
      </c>
      <c r="F47" s="20" t="n">
        <v>4.05423795</v>
      </c>
      <c r="G47" s="18" t="n">
        <v>449.13449148</v>
      </c>
      <c r="H47" s="20" t="n">
        <v>5.26406809</v>
      </c>
      <c r="I47" s="18" t="n">
        <v>449.50192006</v>
      </c>
      <c r="J47" s="20" t="n">
        <v>6.54459211</v>
      </c>
      <c r="K47" s="18" t="n">
        <v>447.18264945</v>
      </c>
      <c r="L47" s="20" t="n">
        <v>5.18174538</v>
      </c>
      <c r="M47" s="18" t="s">
        <v>327</v>
      </c>
      <c r="N47" s="20" t="s">
        <v>327</v>
      </c>
      <c r="O47" s="18" t="s">
        <v>327</v>
      </c>
      <c r="P47" s="20" t="s">
        <v>327</v>
      </c>
      <c r="Q47" s="18" t="s">
        <v>327</v>
      </c>
      <c r="R47" s="20" t="s">
        <v>327</v>
      </c>
      <c r="S47" s="18" t="n">
        <v>434.27633319</v>
      </c>
      <c r="T47" s="20" t="n">
        <v>5.2370374</v>
      </c>
    </row>
    <row r="48" spans="1:20">
      <c r="A48" s="15" t="s">
        <v>368</v>
      </c>
      <c r="B48" s="17" t="n">
        <v>9841</v>
      </c>
      <c r="C48" s="18">
        <f>(30.0/B48*100)</f>
        <v/>
      </c>
      <c r="D48" s="19" t="n">
        <v>9811</v>
      </c>
      <c r="E48" s="18" t="n">
        <v>509.89536794</v>
      </c>
      <c r="F48" s="20" t="n">
        <v>5.00652042</v>
      </c>
      <c r="G48" s="18" t="n">
        <v>530.44937978</v>
      </c>
      <c r="H48" s="20" t="n">
        <v>7.63638745</v>
      </c>
      <c r="I48" s="18" t="n">
        <v>504.19030164</v>
      </c>
      <c r="J48" s="20" t="n">
        <v>9.678375040000001</v>
      </c>
      <c r="K48" s="18" t="n">
        <v>549.03170952</v>
      </c>
      <c r="L48" s="20" t="n">
        <v>4.93257665</v>
      </c>
      <c r="M48" s="18" t="s">
        <v>327</v>
      </c>
      <c r="N48" s="20" t="s">
        <v>327</v>
      </c>
      <c r="O48" s="18" t="s">
        <v>327</v>
      </c>
      <c r="P48" s="20" t="s">
        <v>327</v>
      </c>
      <c r="Q48" s="18" t="s">
        <v>327</v>
      </c>
      <c r="R48" s="20" t="s">
        <v>327</v>
      </c>
      <c r="S48" s="18" t="n">
        <v>443.66288866</v>
      </c>
      <c r="T48" s="20" t="n">
        <v>14.47214433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(153.0/B52*100)</f>
        <v/>
      </c>
      <c r="D52" s="19" t="n">
        <v>5656</v>
      </c>
      <c r="E52" s="18" t="n">
        <v>423.31868806</v>
      </c>
      <c r="F52" s="20" t="n">
        <v>4.45945798</v>
      </c>
      <c r="G52" s="18" t="n">
        <v>443.04363758</v>
      </c>
      <c r="H52" s="20" t="n">
        <v>5.40833918</v>
      </c>
      <c r="I52" s="18" t="n">
        <v>483.66361031</v>
      </c>
      <c r="J52" s="20" t="n">
        <v>6.20488509</v>
      </c>
      <c r="K52" s="18" t="n">
        <v>472.57329289</v>
      </c>
      <c r="L52" s="20" t="n">
        <v>2.84232096</v>
      </c>
      <c r="M52" s="18" t="s">
        <v>327</v>
      </c>
      <c r="N52" s="20" t="s">
        <v>327</v>
      </c>
      <c r="O52" s="18" t="s">
        <v>327</v>
      </c>
      <c r="P52" s="20" t="s">
        <v>327</v>
      </c>
      <c r="Q52" s="18" t="s">
        <v>327</v>
      </c>
      <c r="R52" s="20" t="s">
        <v>327</v>
      </c>
      <c r="S52" s="18" t="n">
        <v>429.99739954</v>
      </c>
      <c r="T52" s="20" t="n">
        <v>7.74400863</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(96.0/B56*100)</f>
        <v/>
      </c>
      <c r="D56" s="19" t="n">
        <v>5263</v>
      </c>
      <c r="E56" s="18" t="n">
        <v>543.13634202</v>
      </c>
      <c r="F56" s="20" t="n">
        <v>5.86945381</v>
      </c>
      <c r="G56" s="18" t="n">
        <v>545.69828618</v>
      </c>
      <c r="H56" s="20" t="n">
        <v>5.64657652</v>
      </c>
      <c r="I56" s="18" t="n">
        <v>560.83604602</v>
      </c>
      <c r="J56" s="20" t="n">
        <v>6.01712844</v>
      </c>
      <c r="K56" s="18" t="n">
        <v>547.70457915</v>
      </c>
      <c r="L56" s="20" t="n">
        <v>3.12902586</v>
      </c>
      <c r="M56" s="18" t="s">
        <v>327</v>
      </c>
      <c r="N56" s="20" t="s">
        <v>327</v>
      </c>
      <c r="O56" s="18" t="s">
        <v>327</v>
      </c>
      <c r="P56" s="20" t="s">
        <v>327</v>
      </c>
      <c r="Q56" s="18" t="s">
        <v>327</v>
      </c>
      <c r="R56" s="20" t="s">
        <v>327</v>
      </c>
      <c r="S56" s="18" t="n">
        <v>538.05910431</v>
      </c>
      <c r="T56" s="20" t="n">
        <v>12.92484945</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(334.0/B61*100)</f>
        <v/>
      </c>
      <c r="D61" s="19" t="n">
        <v>6191</v>
      </c>
      <c r="E61" s="18" t="n">
        <v>448.68709551</v>
      </c>
      <c r="F61" s="20" t="n">
        <v>4.12688952</v>
      </c>
      <c r="G61" s="18" t="n">
        <v>464.87033684</v>
      </c>
      <c r="H61" s="20" t="n">
        <v>4.14028845</v>
      </c>
      <c r="I61" s="18" t="n">
        <v>476.95545999</v>
      </c>
      <c r="J61" s="20" t="n">
        <v>7.64074387</v>
      </c>
      <c r="K61" s="18" t="n">
        <v>494.38548253</v>
      </c>
      <c r="L61" s="20" t="n">
        <v>2.43964281</v>
      </c>
      <c r="M61" s="18" t="s">
        <v>327</v>
      </c>
      <c r="N61" s="20" t="s">
        <v>327</v>
      </c>
      <c r="O61" s="18" t="s">
        <v>327</v>
      </c>
      <c r="P61" s="20" t="s">
        <v>327</v>
      </c>
      <c r="Q61" s="18" t="s">
        <v>327</v>
      </c>
      <c r="R61" s="20" t="s">
        <v>327</v>
      </c>
      <c r="S61" s="18" t="n">
        <v>441.14946357</v>
      </c>
      <c r="T61" s="20" t="n">
        <v>7.22400431</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(29.0/B67*100)</f>
        <v/>
      </c>
      <c r="D67" s="19" t="n">
        <v>6942</v>
      </c>
      <c r="E67" s="18" t="n">
        <v>355.68771101</v>
      </c>
      <c r="F67" s="20" t="n">
        <v>2.89346356</v>
      </c>
      <c r="G67" s="18" t="n">
        <v>388.95365468</v>
      </c>
      <c r="H67" s="20" t="n">
        <v>6.87408292</v>
      </c>
      <c r="I67" s="18" t="n">
        <v>397.68645391</v>
      </c>
      <c r="J67" s="20" t="n">
        <v>6.53403232</v>
      </c>
      <c r="K67" s="18" t="n">
        <v>409.64245077</v>
      </c>
      <c r="L67" s="20" t="n">
        <v>3.50586303</v>
      </c>
      <c r="M67" s="18" t="s">
        <v>327</v>
      </c>
      <c r="N67" s="20" t="s">
        <v>327</v>
      </c>
      <c r="O67" s="18" t="s">
        <v>327</v>
      </c>
      <c r="P67" s="20" t="s">
        <v>327</v>
      </c>
      <c r="Q67" s="18" t="s">
        <v>327</v>
      </c>
      <c r="R67" s="20" t="s">
        <v>327</v>
      </c>
      <c r="S67" s="18" t="n">
        <v>298.90151496</v>
      </c>
      <c r="T67" s="20" t="n">
        <v>9.54667353</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(388.0/B73*100)</f>
        <v/>
      </c>
      <c r="D73" s="19" t="n">
        <v>7861</v>
      </c>
      <c r="E73" s="18" t="n">
        <v>409.46808038</v>
      </c>
      <c r="F73" s="20" t="n">
        <v>3.51432734</v>
      </c>
      <c r="G73" s="18" t="n">
        <v>416.81036828</v>
      </c>
      <c r="H73" s="20" t="n">
        <v>4.36192981</v>
      </c>
      <c r="I73" s="18" t="n">
        <v>415.30515787</v>
      </c>
      <c r="J73" s="20" t="n">
        <v>4.67991262</v>
      </c>
      <c r="K73" s="18" t="n">
        <v>427.33450432</v>
      </c>
      <c r="L73" s="20" t="n">
        <v>3.72065536</v>
      </c>
      <c r="M73" s="18" t="s">
        <v>327</v>
      </c>
      <c r="N73" s="20" t="s">
        <v>327</v>
      </c>
      <c r="O73" s="18" t="s">
        <v>327</v>
      </c>
      <c r="P73" s="20" t="s">
        <v>327</v>
      </c>
      <c r="Q73" s="18" t="s">
        <v>327</v>
      </c>
      <c r="R73" s="20" t="s">
        <v>327</v>
      </c>
      <c r="S73" s="18" t="n">
        <v>394.84766419</v>
      </c>
      <c r="T73" s="20" t="n">
        <v>8.764872670000001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446</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457.60884713</v>
      </c>
      <c r="F7" s="20" t="n">
        <v>3.79656164</v>
      </c>
      <c r="G7" s="18" t="n">
        <v>470.99565831</v>
      </c>
      <c r="H7" s="20" t="n">
        <v>2.99486553</v>
      </c>
      <c r="I7" s="18" t="n">
        <v>494.52704105</v>
      </c>
      <c r="J7" s="20" t="n">
        <v>7.19168141</v>
      </c>
      <c r="K7" s="18" t="n">
        <v>510.0985357</v>
      </c>
      <c r="L7" s="20" t="n">
        <v>1.93913302</v>
      </c>
      <c r="M7" s="18" t="s">
        <v>327</v>
      </c>
      <c r="N7" s="20" t="s">
        <v>327</v>
      </c>
      <c r="O7" s="18" t="s">
        <v>327</v>
      </c>
      <c r="P7" s="20" t="s">
        <v>327</v>
      </c>
      <c r="Q7" s="18" t="s">
        <v>327</v>
      </c>
      <c r="R7" s="20" t="s">
        <v>327</v>
      </c>
      <c r="S7" s="18" t="n">
        <v>476.51550756</v>
      </c>
      <c r="T7" s="20" t="n">
        <v>4.77700907</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(8433.0/B9*100)</f>
        <v/>
      </c>
      <c r="D9" s="19" t="n">
        <v>1218</v>
      </c>
      <c r="E9" s="18" t="n">
        <v>451.07372285</v>
      </c>
      <c r="F9" s="20" t="n">
        <v>7.98479103</v>
      </c>
      <c r="G9" s="18" t="n">
        <v>481.44399804</v>
      </c>
      <c r="H9" s="20" t="n">
        <v>7.42453693</v>
      </c>
      <c r="I9" s="18" t="n">
        <v>477.08601316</v>
      </c>
      <c r="J9" s="20" t="n">
        <v>9.970743300000001</v>
      </c>
      <c r="K9" s="18" t="s">
        <v>327</v>
      </c>
      <c r="L9" s="20" t="s">
        <v>327</v>
      </c>
      <c r="M9" s="18" t="s">
        <v>327</v>
      </c>
      <c r="N9" s="20" t="s">
        <v>327</v>
      </c>
      <c r="O9" s="18" t="n">
        <v>357.98454354</v>
      </c>
      <c r="P9" s="20" t="n">
        <v>11.51846445</v>
      </c>
      <c r="Q9" s="18" t="s">
        <v>327</v>
      </c>
      <c r="R9" s="20" t="s">
        <v>327</v>
      </c>
      <c r="S9" s="18" t="n">
        <v>463.63583145</v>
      </c>
      <c r="T9" s="20" t="n">
        <v>7.53287001</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(192.0/B13*100)</f>
        <v/>
      </c>
      <c r="D13" s="19" t="n">
        <v>6969</v>
      </c>
      <c r="E13" s="18" t="n">
        <v>458.04878516</v>
      </c>
      <c r="F13" s="20" t="n">
        <v>6.84226475</v>
      </c>
      <c r="G13" s="18" t="n">
        <v>484.19811837</v>
      </c>
      <c r="H13" s="20" t="n">
        <v>9.36028688</v>
      </c>
      <c r="I13" s="18" t="n">
        <v>484.3202617</v>
      </c>
      <c r="J13" s="20" t="n">
        <v>15.97505681</v>
      </c>
      <c r="K13" s="18" t="n">
        <v>519.29238314</v>
      </c>
      <c r="L13" s="20" t="n">
        <v>2.17378327</v>
      </c>
      <c r="M13" s="18" t="s">
        <v>327</v>
      </c>
      <c r="N13" s="20" t="s">
        <v>327</v>
      </c>
      <c r="O13" s="18" t="n">
        <v>447.51533769</v>
      </c>
      <c r="P13" s="20" t="n">
        <v>5.97365007</v>
      </c>
      <c r="Q13" s="18" t="s">
        <v>327</v>
      </c>
      <c r="R13" s="20" t="s">
        <v>327</v>
      </c>
      <c r="S13" s="18" t="n">
        <v>471.56486175</v>
      </c>
      <c r="T13" s="20" t="n">
        <v>7.73814105</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(47.0/B18*100)</f>
        <v/>
      </c>
      <c r="D18" s="19" t="n">
        <v>5485</v>
      </c>
      <c r="E18" s="18" t="n">
        <v>413.15562864</v>
      </c>
      <c r="F18" s="20" t="n">
        <v>4.9674382</v>
      </c>
      <c r="G18" s="18" t="n">
        <v>455.79628331</v>
      </c>
      <c r="H18" s="20" t="n">
        <v>4.37046458</v>
      </c>
      <c r="I18" s="18" t="n">
        <v>484.03983169</v>
      </c>
      <c r="J18" s="20" t="n">
        <v>3.89053761</v>
      </c>
      <c r="K18" s="18" t="n">
        <v>448.22474158</v>
      </c>
      <c r="L18" s="20" t="n">
        <v>4.87738532</v>
      </c>
      <c r="M18" s="18" t="s">
        <v>327</v>
      </c>
      <c r="N18" s="20" t="s">
        <v>327</v>
      </c>
      <c r="O18" s="18" t="s">
        <v>327</v>
      </c>
      <c r="P18" s="20" t="s">
        <v>327</v>
      </c>
      <c r="Q18" s="18" t="s">
        <v>327</v>
      </c>
      <c r="R18" s="20" t="s">
        <v>327</v>
      </c>
      <c r="S18" s="18" t="n">
        <v>423.0725776</v>
      </c>
      <c r="T18" s="20" t="n">
        <v>7.24077436</v>
      </c>
    </row>
    <row r="19" spans="1:20">
      <c r="A19" s="15" t="s">
        <v>339</v>
      </c>
      <c r="B19" s="17" t="n">
        <v>5658</v>
      </c>
      <c r="C19" s="18">
        <f>(257.0/B19*100)</f>
        <v/>
      </c>
      <c r="D19" s="19" t="n">
        <v>5401</v>
      </c>
      <c r="E19" s="18" t="n">
        <v>419.72925433</v>
      </c>
      <c r="F19" s="20" t="n">
        <v>7.92117753</v>
      </c>
      <c r="G19" s="18" t="n">
        <v>441.27329858</v>
      </c>
      <c r="H19" s="20" t="n">
        <v>5.00039045</v>
      </c>
      <c r="I19" s="18" t="n">
        <v>467.21916685</v>
      </c>
      <c r="J19" s="20" t="n">
        <v>9.11593905</v>
      </c>
      <c r="K19" s="18" t="n">
        <v>491.72830002</v>
      </c>
      <c r="L19" s="20" t="n">
        <v>2.71224274</v>
      </c>
      <c r="M19" s="18" t="s">
        <v>327</v>
      </c>
      <c r="N19" s="20" t="s">
        <v>327</v>
      </c>
      <c r="O19" s="18" t="s">
        <v>327</v>
      </c>
      <c r="P19" s="20" t="s">
        <v>327</v>
      </c>
      <c r="Q19" s="18" t="s">
        <v>327</v>
      </c>
      <c r="R19" s="20" t="s">
        <v>327</v>
      </c>
      <c r="S19" s="18" t="n">
        <v>435.89002587</v>
      </c>
      <c r="T19" s="20" t="n">
        <v>7.56915631</v>
      </c>
    </row>
    <row r="20" spans="1:20">
      <c r="A20" s="15" t="s">
        <v>340</v>
      </c>
      <c r="B20" s="17" t="n">
        <v>3371</v>
      </c>
      <c r="C20" s="18">
        <f>(82.0/B20*100)</f>
        <v/>
      </c>
      <c r="D20" s="19" t="n">
        <v>3289</v>
      </c>
      <c r="E20" s="18" t="n">
        <v>421.2408026</v>
      </c>
      <c r="F20" s="20" t="n">
        <v>6.61528009</v>
      </c>
      <c r="G20" s="18" t="n">
        <v>444.09299601</v>
      </c>
      <c r="H20" s="20" t="n">
        <v>8.58364321</v>
      </c>
      <c r="I20" s="18" t="n">
        <v>425.30116812</v>
      </c>
      <c r="J20" s="20" t="n">
        <v>18.54306026</v>
      </c>
      <c r="K20" s="18" t="n">
        <v>498.64771195</v>
      </c>
      <c r="L20" s="20" t="n">
        <v>1.98488247</v>
      </c>
      <c r="M20" s="18" t="s">
        <v>327</v>
      </c>
      <c r="N20" s="20" t="s">
        <v>327</v>
      </c>
      <c r="O20" s="18" t="s">
        <v>327</v>
      </c>
      <c r="P20" s="20" t="s">
        <v>327</v>
      </c>
      <c r="Q20" s="18" t="s">
        <v>327</v>
      </c>
      <c r="R20" s="20" t="s">
        <v>327</v>
      </c>
      <c r="S20" s="18" t="n">
        <v>444.41090841</v>
      </c>
      <c r="T20" s="20" t="n">
        <v>9.14674877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(683.0/B23*100)</f>
        <v/>
      </c>
      <c r="D23" s="19" t="n">
        <v>10900</v>
      </c>
      <c r="E23" s="18" t="n">
        <v>446.68134505</v>
      </c>
      <c r="F23" s="20" t="n">
        <v>5.70053027</v>
      </c>
      <c r="G23" s="18" t="n">
        <v>459.2872301</v>
      </c>
      <c r="H23" s="20" t="n">
        <v>6.02975534</v>
      </c>
      <c r="I23" s="18" t="n">
        <v>473.9435251</v>
      </c>
      <c r="J23" s="20" t="n">
        <v>7.05370622</v>
      </c>
      <c r="K23" s="18" t="n">
        <v>509.45581964</v>
      </c>
      <c r="L23" s="20" t="n">
        <v>3.05353617</v>
      </c>
      <c r="M23" s="18" t="s">
        <v>327</v>
      </c>
      <c r="N23" s="20" t="s">
        <v>327</v>
      </c>
      <c r="O23" s="18" t="s">
        <v>327</v>
      </c>
      <c r="P23" s="20" t="s">
        <v>327</v>
      </c>
      <c r="Q23" s="18" t="s">
        <v>327</v>
      </c>
      <c r="R23" s="20" t="s">
        <v>327</v>
      </c>
      <c r="S23" s="18" t="n">
        <v>442.56212088</v>
      </c>
      <c r="T23" s="20" t="n">
        <v>6.99895426</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505.08076502</v>
      </c>
      <c r="F25" s="20" t="n">
        <v>5.73148685</v>
      </c>
      <c r="G25" s="18" t="n">
        <v>514.66911569</v>
      </c>
      <c r="H25" s="20" t="n">
        <v>5.02613951</v>
      </c>
      <c r="I25" s="18" t="n">
        <v>571.37819067</v>
      </c>
      <c r="J25" s="20" t="n">
        <v>8.447850450000001</v>
      </c>
      <c r="K25" s="18" t="n">
        <v>526.48147568</v>
      </c>
      <c r="L25" s="20" t="n">
        <v>4.13840438</v>
      </c>
      <c r="M25" s="18" t="s">
        <v>327</v>
      </c>
      <c r="N25" s="20" t="s">
        <v>327</v>
      </c>
      <c r="O25" s="18" t="s">
        <v>327</v>
      </c>
      <c r="P25" s="20" t="s">
        <v>327</v>
      </c>
      <c r="Q25" s="18" t="s">
        <v>327</v>
      </c>
      <c r="R25" s="20" t="s">
        <v>327</v>
      </c>
      <c r="S25" s="18" t="n">
        <v>516.71012029</v>
      </c>
      <c r="T25" s="20" t="n">
        <v>11.125342</v>
      </c>
    </row>
    <row r="26" spans="1:20">
      <c r="A26" s="15" t="s">
        <v>346</v>
      </c>
      <c r="B26" s="17" t="n">
        <v>4869</v>
      </c>
      <c r="C26" s="18">
        <f>(185.0/B26*100)</f>
        <v/>
      </c>
      <c r="D26" s="19" t="n">
        <v>4684</v>
      </c>
      <c r="E26" s="18" t="n">
        <v>458.37348305</v>
      </c>
      <c r="F26" s="20" t="n">
        <v>5.07089283</v>
      </c>
      <c r="G26" s="18" t="n">
        <v>466.97367972</v>
      </c>
      <c r="H26" s="20" t="n">
        <v>3.85981163</v>
      </c>
      <c r="I26" s="18" t="n">
        <v>476.19362647</v>
      </c>
      <c r="J26" s="20" t="n">
        <v>6.59687698</v>
      </c>
      <c r="K26" s="18" t="n">
        <v>493.78116778</v>
      </c>
      <c r="L26" s="20" t="n">
        <v>2.2407215</v>
      </c>
      <c r="M26" s="18" t="s">
        <v>327</v>
      </c>
      <c r="N26" s="20" t="s">
        <v>327</v>
      </c>
      <c r="O26" s="18" t="s">
        <v>327</v>
      </c>
      <c r="P26" s="20" t="s">
        <v>327</v>
      </c>
      <c r="Q26" s="18" t="s">
        <v>327</v>
      </c>
      <c r="R26" s="20" t="s">
        <v>327</v>
      </c>
      <c r="S26" s="18" t="n">
        <v>465.51476601</v>
      </c>
      <c r="T26" s="20" t="n">
        <v>7.84305249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(34.0/B32*100)</f>
        <v/>
      </c>
      <c r="D32" s="19" t="n">
        <v>4444</v>
      </c>
      <c r="E32" s="18" t="n">
        <v>476.65177103</v>
      </c>
      <c r="F32" s="20" t="n">
        <v>4.55684985</v>
      </c>
      <c r="G32" s="18" t="n">
        <v>497.43304069</v>
      </c>
      <c r="H32" s="20" t="n">
        <v>4.02766531</v>
      </c>
      <c r="I32" s="18" t="n">
        <v>509.92099519</v>
      </c>
      <c r="J32" s="20" t="n">
        <v>5.01213144</v>
      </c>
      <c r="K32" s="18" t="n">
        <v>514.64774014</v>
      </c>
      <c r="L32" s="20" t="n">
        <v>2.6739271</v>
      </c>
      <c r="M32" s="18" t="s">
        <v>327</v>
      </c>
      <c r="N32" s="20" t="s">
        <v>327</v>
      </c>
      <c r="O32" s="18" t="s">
        <v>327</v>
      </c>
      <c r="P32" s="20" t="s">
        <v>327</v>
      </c>
      <c r="Q32" s="18" t="s">
        <v>327</v>
      </c>
      <c r="R32" s="20" t="s">
        <v>327</v>
      </c>
      <c r="S32" s="18" t="n">
        <v>466.70650592</v>
      </c>
      <c r="T32" s="20" t="n">
        <v>8.395836989999999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(133.0/B34*100)</f>
        <v/>
      </c>
      <c r="D34" s="19" t="n">
        <v>6217</v>
      </c>
      <c r="E34" s="18" t="n">
        <v>441.51811485</v>
      </c>
      <c r="F34" s="20" t="n">
        <v>4.12621577</v>
      </c>
      <c r="G34" s="18" t="n">
        <v>465.0674674</v>
      </c>
      <c r="H34" s="20" t="n">
        <v>4.94412075</v>
      </c>
      <c r="I34" s="18" t="n">
        <v>453.32670601</v>
      </c>
      <c r="J34" s="20" t="n">
        <v>5.99904359</v>
      </c>
      <c r="K34" s="18" t="n">
        <v>497.72373837</v>
      </c>
      <c r="L34" s="20" t="n">
        <v>2.77188834</v>
      </c>
      <c r="M34" s="18" t="s">
        <v>327</v>
      </c>
      <c r="N34" s="20" t="s">
        <v>327</v>
      </c>
      <c r="O34" s="18" t="n">
        <v>336.51078337</v>
      </c>
      <c r="P34" s="20" t="n">
        <v>12.24828707</v>
      </c>
      <c r="Q34" s="18" t="s">
        <v>327</v>
      </c>
      <c r="R34" s="20" t="s">
        <v>327</v>
      </c>
      <c r="S34" s="18" t="n">
        <v>441.12490965</v>
      </c>
      <c r="T34" s="20" t="n">
        <v>5.64157451</v>
      </c>
    </row>
    <row r="35" spans="1:20">
      <c r="A35" s="15" t="s">
        <v>355</v>
      </c>
      <c r="B35" s="17" t="n">
        <v>6406</v>
      </c>
      <c r="C35" s="18">
        <f>(98.0/B35*100)</f>
        <v/>
      </c>
      <c r="D35" s="19" t="n">
        <v>6308</v>
      </c>
      <c r="E35" s="18" t="n">
        <v>490.31229979</v>
      </c>
      <c r="F35" s="20" t="n">
        <v>4.57315502</v>
      </c>
      <c r="G35" s="18" t="n">
        <v>518.95746037</v>
      </c>
      <c r="H35" s="20" t="n">
        <v>3.63074376</v>
      </c>
      <c r="I35" s="18" t="n">
        <v>514.8538801</v>
      </c>
      <c r="J35" s="20" t="n">
        <v>5.29578026</v>
      </c>
      <c r="K35" s="18" t="n">
        <v>514.76319718</v>
      </c>
      <c r="L35" s="20" t="n">
        <v>2.09340219</v>
      </c>
      <c r="M35" s="18" t="s">
        <v>327</v>
      </c>
      <c r="N35" s="20" t="s">
        <v>327</v>
      </c>
      <c r="O35" s="18" t="n">
        <v>349.78970242</v>
      </c>
      <c r="P35" s="20" t="n">
        <v>6.90672373</v>
      </c>
      <c r="Q35" s="18" t="s">
        <v>327</v>
      </c>
      <c r="R35" s="20" t="s">
        <v>327</v>
      </c>
      <c r="S35" s="18" t="n">
        <v>507.08423404</v>
      </c>
      <c r="T35" s="20" t="n">
        <v>5.91568915</v>
      </c>
    </row>
    <row r="36" spans="1:20">
      <c r="A36" s="15" t="s">
        <v>356</v>
      </c>
      <c r="B36" s="17" t="n">
        <v>6736</v>
      </c>
      <c r="C36" s="18">
        <f>(122.0/B36*100)</f>
        <v/>
      </c>
      <c r="D36" s="19" t="n">
        <v>6614</v>
      </c>
      <c r="E36" s="18" t="n">
        <v>441.18696238</v>
      </c>
      <c r="F36" s="20" t="n">
        <v>5.36193584</v>
      </c>
      <c r="G36" s="18" t="n">
        <v>457.56471709</v>
      </c>
      <c r="H36" s="20" t="n">
        <v>4.79669946</v>
      </c>
      <c r="I36" s="18" t="n">
        <v>486.62257462</v>
      </c>
      <c r="J36" s="20" t="n">
        <v>4.22500575</v>
      </c>
      <c r="K36" s="18" t="n">
        <v>495.4344186</v>
      </c>
      <c r="L36" s="20" t="n">
        <v>2.34735289</v>
      </c>
      <c r="M36" s="18" t="s">
        <v>327</v>
      </c>
      <c r="N36" s="20" t="s">
        <v>327</v>
      </c>
      <c r="O36" s="18" t="s">
        <v>327</v>
      </c>
      <c r="P36" s="20" t="s">
        <v>327</v>
      </c>
      <c r="Q36" s="18" t="s">
        <v>327</v>
      </c>
      <c r="R36" s="20" t="s">
        <v>327</v>
      </c>
      <c r="S36" s="18" t="n">
        <v>466.09415633</v>
      </c>
      <c r="T36" s="20" t="n">
        <v>6.92861564</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(5810.0/B40*100)</f>
        <v/>
      </c>
      <c r="D40" s="19" t="n">
        <v>8347</v>
      </c>
      <c r="E40" s="18" t="n">
        <v>460.2824355</v>
      </c>
      <c r="F40" s="20" t="n">
        <v>4.20556991</v>
      </c>
      <c r="G40" s="18" t="n">
        <v>498.75299067</v>
      </c>
      <c r="H40" s="20" t="n">
        <v>4.01163522</v>
      </c>
      <c r="I40" s="18" t="n">
        <v>513.36058021</v>
      </c>
      <c r="J40" s="20" t="n">
        <v>6.33870895</v>
      </c>
      <c r="K40" s="18" t="n">
        <v>504.86821859</v>
      </c>
      <c r="L40" s="20" t="n">
        <v>4.18215401</v>
      </c>
      <c r="M40" s="18" t="s">
        <v>327</v>
      </c>
      <c r="N40" s="20" t="s">
        <v>327</v>
      </c>
      <c r="O40" s="18" t="n">
        <v>491.16464222</v>
      </c>
      <c r="P40" s="20" t="n">
        <v>2.5540442</v>
      </c>
      <c r="Q40" s="18" t="s">
        <v>327</v>
      </c>
      <c r="R40" s="20" t="s">
        <v>327</v>
      </c>
      <c r="S40" s="18" t="n">
        <v>449.36668974</v>
      </c>
      <c r="T40" s="20" t="n">
        <v>8.335780209999999</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(204.0/B47*100)</f>
        <v/>
      </c>
      <c r="D47" s="19" t="n">
        <v>5724</v>
      </c>
      <c r="E47" s="18" t="n">
        <v>428.27595101</v>
      </c>
      <c r="F47" s="20" t="n">
        <v>4.37040451</v>
      </c>
      <c r="G47" s="18" t="n">
        <v>447.83237457</v>
      </c>
      <c r="H47" s="20" t="n">
        <v>5.14229504</v>
      </c>
      <c r="I47" s="18" t="n">
        <v>451.18168625</v>
      </c>
      <c r="J47" s="20" t="n">
        <v>6.77801264</v>
      </c>
      <c r="K47" s="18" t="n">
        <v>447.18264945</v>
      </c>
      <c r="L47" s="20" t="n">
        <v>5.18174538</v>
      </c>
      <c r="M47" s="18" t="s">
        <v>327</v>
      </c>
      <c r="N47" s="20" t="s">
        <v>327</v>
      </c>
      <c r="O47" s="18" t="s">
        <v>327</v>
      </c>
      <c r="P47" s="20" t="s">
        <v>327</v>
      </c>
      <c r="Q47" s="18" t="s">
        <v>327</v>
      </c>
      <c r="R47" s="20" t="s">
        <v>327</v>
      </c>
      <c r="S47" s="18" t="n">
        <v>432.27863026</v>
      </c>
      <c r="T47" s="20" t="n">
        <v>4.7791669</v>
      </c>
    </row>
    <row r="48" spans="1:20">
      <c r="A48" s="15" t="s">
        <v>368</v>
      </c>
      <c r="B48" s="17" t="n">
        <v>9841</v>
      </c>
      <c r="C48" s="18">
        <f>(30.0/B48*100)</f>
        <v/>
      </c>
      <c r="D48" s="19" t="n">
        <v>9811</v>
      </c>
      <c r="E48" s="18" t="n">
        <v>508.88147174</v>
      </c>
      <c r="F48" s="20" t="n">
        <v>5.24415656</v>
      </c>
      <c r="G48" s="18" t="n">
        <v>524.75436885</v>
      </c>
      <c r="H48" s="20" t="n">
        <v>6.41823713</v>
      </c>
      <c r="I48" s="18" t="n">
        <v>515.81310325</v>
      </c>
      <c r="J48" s="20" t="n">
        <v>12.42399566</v>
      </c>
      <c r="K48" s="18" t="n">
        <v>549.03170952</v>
      </c>
      <c r="L48" s="20" t="n">
        <v>4.93257665</v>
      </c>
      <c r="M48" s="18" t="s">
        <v>327</v>
      </c>
      <c r="N48" s="20" t="s">
        <v>327</v>
      </c>
      <c r="O48" s="18" t="s">
        <v>327</v>
      </c>
      <c r="P48" s="20" t="s">
        <v>327</v>
      </c>
      <c r="Q48" s="18" t="s">
        <v>327</v>
      </c>
      <c r="R48" s="20" t="s">
        <v>327</v>
      </c>
      <c r="S48" s="18" t="n">
        <v>450.22100761</v>
      </c>
      <c r="T48" s="20" t="n">
        <v>13.28665214</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(153.0/B52*100)</f>
        <v/>
      </c>
      <c r="D52" s="19" t="n">
        <v>5656</v>
      </c>
      <c r="E52" s="18" t="n">
        <v>423.5591579</v>
      </c>
      <c r="F52" s="20" t="n">
        <v>4.708242</v>
      </c>
      <c r="G52" s="18" t="n">
        <v>443.01986609</v>
      </c>
      <c r="H52" s="20" t="n">
        <v>5.35541286</v>
      </c>
      <c r="I52" s="18" t="n">
        <v>482.90043668</v>
      </c>
      <c r="J52" s="20" t="n">
        <v>6.85521537</v>
      </c>
      <c r="K52" s="18" t="n">
        <v>472.57329289</v>
      </c>
      <c r="L52" s="20" t="n">
        <v>2.84232096</v>
      </c>
      <c r="M52" s="18" t="s">
        <v>327</v>
      </c>
      <c r="N52" s="20" t="s">
        <v>327</v>
      </c>
      <c r="O52" s="18" t="s">
        <v>327</v>
      </c>
      <c r="P52" s="20" t="s">
        <v>327</v>
      </c>
      <c r="Q52" s="18" t="s">
        <v>327</v>
      </c>
      <c r="R52" s="20" t="s">
        <v>327</v>
      </c>
      <c r="S52" s="18" t="n">
        <v>431.16793741</v>
      </c>
      <c r="T52" s="20" t="n">
        <v>6.96546272</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(96.0/B56*100)</f>
        <v/>
      </c>
      <c r="D56" s="19" t="n">
        <v>5263</v>
      </c>
      <c r="E56" s="18" t="n">
        <v>544.70248625</v>
      </c>
      <c r="F56" s="20" t="n">
        <v>5.66445536</v>
      </c>
      <c r="G56" s="18" t="n">
        <v>547.31156201</v>
      </c>
      <c r="H56" s="20" t="n">
        <v>5.74514584</v>
      </c>
      <c r="I56" s="18" t="n">
        <v>555.06223504</v>
      </c>
      <c r="J56" s="20" t="n">
        <v>5.49073253</v>
      </c>
      <c r="K56" s="18" t="n">
        <v>547.70457915</v>
      </c>
      <c r="L56" s="20" t="n">
        <v>3.12902586</v>
      </c>
      <c r="M56" s="18" t="s">
        <v>327</v>
      </c>
      <c r="N56" s="20" t="s">
        <v>327</v>
      </c>
      <c r="O56" s="18" t="s">
        <v>327</v>
      </c>
      <c r="P56" s="20" t="s">
        <v>327</v>
      </c>
      <c r="Q56" s="18" t="s">
        <v>327</v>
      </c>
      <c r="R56" s="20" t="s">
        <v>327</v>
      </c>
      <c r="S56" s="18" t="n">
        <v>534.2401485300001</v>
      </c>
      <c r="T56" s="20" t="n">
        <v>12.4799585</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(334.0/B61*100)</f>
        <v/>
      </c>
      <c r="D61" s="19" t="n">
        <v>6191</v>
      </c>
      <c r="E61" s="18" t="n">
        <v>442.60676345</v>
      </c>
      <c r="F61" s="20" t="n">
        <v>4.32487392</v>
      </c>
      <c r="G61" s="18" t="n">
        <v>470.06226268</v>
      </c>
      <c r="H61" s="20" t="n">
        <v>3.87834382</v>
      </c>
      <c r="I61" s="18" t="n">
        <v>464.93861676</v>
      </c>
      <c r="J61" s="20" t="n">
        <v>7.0706706</v>
      </c>
      <c r="K61" s="18" t="n">
        <v>494.38548253</v>
      </c>
      <c r="L61" s="20" t="n">
        <v>2.43964281</v>
      </c>
      <c r="M61" s="18" t="s">
        <v>327</v>
      </c>
      <c r="N61" s="20" t="s">
        <v>327</v>
      </c>
      <c r="O61" s="18" t="s">
        <v>327</v>
      </c>
      <c r="P61" s="20" t="s">
        <v>327</v>
      </c>
      <c r="Q61" s="18" t="s">
        <v>327</v>
      </c>
      <c r="R61" s="20" t="s">
        <v>327</v>
      </c>
      <c r="S61" s="18" t="n">
        <v>442.50810061</v>
      </c>
      <c r="T61" s="20" t="n">
        <v>7.25794408</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(29.0/B67*100)</f>
        <v/>
      </c>
      <c r="D67" s="19" t="n">
        <v>6942</v>
      </c>
      <c r="E67" s="18" t="n">
        <v>356.93768059</v>
      </c>
      <c r="F67" s="20" t="n">
        <v>3.01957393</v>
      </c>
      <c r="G67" s="18" t="n">
        <v>379.73931072</v>
      </c>
      <c r="H67" s="20" t="n">
        <v>5.55726217</v>
      </c>
      <c r="I67" s="18" t="n">
        <v>396.2046709</v>
      </c>
      <c r="J67" s="20" t="n">
        <v>6.99506668</v>
      </c>
      <c r="K67" s="18" t="n">
        <v>409.64245077</v>
      </c>
      <c r="L67" s="20" t="n">
        <v>3.50586303</v>
      </c>
      <c r="M67" s="18" t="s">
        <v>327</v>
      </c>
      <c r="N67" s="20" t="s">
        <v>327</v>
      </c>
      <c r="O67" s="18" t="s">
        <v>327</v>
      </c>
      <c r="P67" s="20" t="s">
        <v>327</v>
      </c>
      <c r="Q67" s="18" t="s">
        <v>327</v>
      </c>
      <c r="R67" s="20" t="s">
        <v>327</v>
      </c>
      <c r="S67" s="18" t="n">
        <v>304.70887911</v>
      </c>
      <c r="T67" s="20" t="n">
        <v>9.494496590000001</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(388.0/B73*100)</f>
        <v/>
      </c>
      <c r="D73" s="19" t="n">
        <v>7861</v>
      </c>
      <c r="E73" s="18" t="n">
        <v>409.2536329</v>
      </c>
      <c r="F73" s="20" t="n">
        <v>3.83443347</v>
      </c>
      <c r="G73" s="18" t="n">
        <v>417.34622883</v>
      </c>
      <c r="H73" s="20" t="n">
        <v>4.12022409</v>
      </c>
      <c r="I73" s="18" t="n">
        <v>415.78225391</v>
      </c>
      <c r="J73" s="20" t="n">
        <v>4.96147646</v>
      </c>
      <c r="K73" s="18" t="n">
        <v>427.33450432</v>
      </c>
      <c r="L73" s="20" t="n">
        <v>3.72065536</v>
      </c>
      <c r="M73" s="18" t="s">
        <v>327</v>
      </c>
      <c r="N73" s="20" t="s">
        <v>327</v>
      </c>
      <c r="O73" s="18" t="s">
        <v>327</v>
      </c>
      <c r="P73" s="20" t="s">
        <v>327</v>
      </c>
      <c r="Q73" s="18" t="s">
        <v>327</v>
      </c>
      <c r="R73" s="20" t="s">
        <v>327</v>
      </c>
      <c r="S73" s="18" t="n">
        <v>389.82916628</v>
      </c>
      <c r="T73" s="20" t="n">
        <v>8.56651405</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447</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457.31654971</v>
      </c>
      <c r="F7" s="20" t="n">
        <v>3.72479157</v>
      </c>
      <c r="G7" s="18" t="n">
        <v>468.41232889</v>
      </c>
      <c r="H7" s="20" t="n">
        <v>2.94531586</v>
      </c>
      <c r="I7" s="18" t="n">
        <v>500.64649367</v>
      </c>
      <c r="J7" s="20" t="n">
        <v>6.15015527</v>
      </c>
      <c r="K7" s="18" t="n">
        <v>510.0985357</v>
      </c>
      <c r="L7" s="20" t="n">
        <v>1.93913302</v>
      </c>
      <c r="M7" s="18" t="s">
        <v>327</v>
      </c>
      <c r="N7" s="20" t="s">
        <v>327</v>
      </c>
      <c r="O7" s="18" t="s">
        <v>327</v>
      </c>
      <c r="P7" s="20" t="s">
        <v>327</v>
      </c>
      <c r="Q7" s="18" t="s">
        <v>327</v>
      </c>
      <c r="R7" s="20" t="s">
        <v>327</v>
      </c>
      <c r="S7" s="18" t="n">
        <v>475.13746224</v>
      </c>
      <c r="T7" s="20" t="n">
        <v>4.73773821</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(8433.0/B9*100)</f>
        <v/>
      </c>
      <c r="D9" s="19" t="n">
        <v>1218</v>
      </c>
      <c r="E9" s="18" t="n">
        <v>449.11312235</v>
      </c>
      <c r="F9" s="20" t="n">
        <v>7.86607301</v>
      </c>
      <c r="G9" s="18" t="n">
        <v>473.2656327</v>
      </c>
      <c r="H9" s="20" t="n">
        <v>7.47808581</v>
      </c>
      <c r="I9" s="18" t="n">
        <v>490.67545285</v>
      </c>
      <c r="J9" s="20" t="n">
        <v>10.8546257</v>
      </c>
      <c r="K9" s="18" t="s">
        <v>327</v>
      </c>
      <c r="L9" s="20" t="s">
        <v>327</v>
      </c>
      <c r="M9" s="18" t="s">
        <v>327</v>
      </c>
      <c r="N9" s="20" t="s">
        <v>327</v>
      </c>
      <c r="O9" s="18" t="n">
        <v>357.98454354</v>
      </c>
      <c r="P9" s="20" t="n">
        <v>11.51846445</v>
      </c>
      <c r="Q9" s="18" t="s">
        <v>327</v>
      </c>
      <c r="R9" s="20" t="s">
        <v>327</v>
      </c>
      <c r="S9" s="18" t="n">
        <v>464.11991467</v>
      </c>
      <c r="T9" s="20" t="n">
        <v>7.54469803</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(192.0/B13*100)</f>
        <v/>
      </c>
      <c r="D13" s="19" t="n">
        <v>6969</v>
      </c>
      <c r="E13" s="18" t="n">
        <v>455.27446619</v>
      </c>
      <c r="F13" s="20" t="n">
        <v>7.54433979</v>
      </c>
      <c r="G13" s="18" t="n">
        <v>480.26835756</v>
      </c>
      <c r="H13" s="20" t="n">
        <v>8.413204479999999</v>
      </c>
      <c r="I13" s="18" t="n">
        <v>502.74849294</v>
      </c>
      <c r="J13" s="20" t="n">
        <v>19.9866633</v>
      </c>
      <c r="K13" s="18" t="n">
        <v>519.29238314</v>
      </c>
      <c r="L13" s="20" t="n">
        <v>2.17378327</v>
      </c>
      <c r="M13" s="18" t="s">
        <v>327</v>
      </c>
      <c r="N13" s="20" t="s">
        <v>327</v>
      </c>
      <c r="O13" s="18" t="n">
        <v>447.51533769</v>
      </c>
      <c r="P13" s="20" t="n">
        <v>5.97365007</v>
      </c>
      <c r="Q13" s="18" t="s">
        <v>327</v>
      </c>
      <c r="R13" s="20" t="s">
        <v>327</v>
      </c>
      <c r="S13" s="18" t="n">
        <v>470.96735476</v>
      </c>
      <c r="T13" s="20" t="n">
        <v>7.03250951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(47.0/B18*100)</f>
        <v/>
      </c>
      <c r="D18" s="19" t="n">
        <v>5485</v>
      </c>
      <c r="E18" s="18" t="n">
        <v>418.98389643</v>
      </c>
      <c r="F18" s="20" t="n">
        <v>5.24541766</v>
      </c>
      <c r="G18" s="18" t="n">
        <v>455.87521312</v>
      </c>
      <c r="H18" s="20" t="n">
        <v>4.66159107</v>
      </c>
      <c r="I18" s="18" t="n">
        <v>482.97476707</v>
      </c>
      <c r="J18" s="20" t="n">
        <v>3.81152889</v>
      </c>
      <c r="K18" s="18" t="n">
        <v>448.22474158</v>
      </c>
      <c r="L18" s="20" t="n">
        <v>4.87738532</v>
      </c>
      <c r="M18" s="18" t="s">
        <v>327</v>
      </c>
      <c r="N18" s="20" t="s">
        <v>327</v>
      </c>
      <c r="O18" s="18" t="s">
        <v>327</v>
      </c>
      <c r="P18" s="20" t="s">
        <v>327</v>
      </c>
      <c r="Q18" s="18" t="s">
        <v>327</v>
      </c>
      <c r="R18" s="20" t="s">
        <v>327</v>
      </c>
      <c r="S18" s="18" t="n">
        <v>418.24579016</v>
      </c>
      <c r="T18" s="20" t="n">
        <v>7.54754181</v>
      </c>
    </row>
    <row r="19" spans="1:20">
      <c r="A19" s="15" t="s">
        <v>339</v>
      </c>
      <c r="B19" s="17" t="n">
        <v>5658</v>
      </c>
      <c r="C19" s="18">
        <f>(257.0/B19*100)</f>
        <v/>
      </c>
      <c r="D19" s="19" t="n">
        <v>5401</v>
      </c>
      <c r="E19" s="18" t="n">
        <v>417.08591967</v>
      </c>
      <c r="F19" s="20" t="n">
        <v>7.66986479</v>
      </c>
      <c r="G19" s="18" t="n">
        <v>434.30017853</v>
      </c>
      <c r="H19" s="20" t="n">
        <v>5.51760259</v>
      </c>
      <c r="I19" s="18" t="n">
        <v>475.47067942</v>
      </c>
      <c r="J19" s="20" t="n">
        <v>8.696861950000001</v>
      </c>
      <c r="K19" s="18" t="n">
        <v>491.72830002</v>
      </c>
      <c r="L19" s="20" t="n">
        <v>2.71224274</v>
      </c>
      <c r="M19" s="18" t="s">
        <v>327</v>
      </c>
      <c r="N19" s="20" t="s">
        <v>327</v>
      </c>
      <c r="O19" s="18" t="s">
        <v>327</v>
      </c>
      <c r="P19" s="20" t="s">
        <v>327</v>
      </c>
      <c r="Q19" s="18" t="s">
        <v>327</v>
      </c>
      <c r="R19" s="20" t="s">
        <v>327</v>
      </c>
      <c r="S19" s="18" t="n">
        <v>434.59820372</v>
      </c>
      <c r="T19" s="20" t="n">
        <v>7.7066078</v>
      </c>
    </row>
    <row r="20" spans="1:20">
      <c r="A20" s="15" t="s">
        <v>340</v>
      </c>
      <c r="B20" s="17" t="n">
        <v>3371</v>
      </c>
      <c r="C20" s="18">
        <f>(82.0/B20*100)</f>
        <v/>
      </c>
      <c r="D20" s="19" t="n">
        <v>3289</v>
      </c>
      <c r="E20" s="18" t="n">
        <v>423.28698448</v>
      </c>
      <c r="F20" s="20" t="n">
        <v>7.37344327</v>
      </c>
      <c r="G20" s="18" t="n">
        <v>441.96751858</v>
      </c>
      <c r="H20" s="20" t="n">
        <v>8.67302967</v>
      </c>
      <c r="I20" s="18" t="n">
        <v>434.73729075</v>
      </c>
      <c r="J20" s="20" t="n">
        <v>15.48979664</v>
      </c>
      <c r="K20" s="18" t="n">
        <v>498.64771195</v>
      </c>
      <c r="L20" s="20" t="n">
        <v>1.98488247</v>
      </c>
      <c r="M20" s="18" t="s">
        <v>327</v>
      </c>
      <c r="N20" s="20" t="s">
        <v>327</v>
      </c>
      <c r="O20" s="18" t="s">
        <v>327</v>
      </c>
      <c r="P20" s="20" t="s">
        <v>327</v>
      </c>
      <c r="Q20" s="18" t="s">
        <v>327</v>
      </c>
      <c r="R20" s="20" t="s">
        <v>327</v>
      </c>
      <c r="S20" s="18" t="n">
        <v>442.29333291</v>
      </c>
      <c r="T20" s="20" t="n">
        <v>8.98589297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(683.0/B23*100)</f>
        <v/>
      </c>
      <c r="D23" s="19" t="n">
        <v>10900</v>
      </c>
      <c r="E23" s="18" t="n">
        <v>443.09926965</v>
      </c>
      <c r="F23" s="20" t="n">
        <v>5.81167892</v>
      </c>
      <c r="G23" s="18" t="n">
        <v>463.13756476</v>
      </c>
      <c r="H23" s="20" t="n">
        <v>5.77425817</v>
      </c>
      <c r="I23" s="18" t="n">
        <v>470.92480614</v>
      </c>
      <c r="J23" s="20" t="n">
        <v>8.348625589999999</v>
      </c>
      <c r="K23" s="18" t="n">
        <v>509.45581964</v>
      </c>
      <c r="L23" s="20" t="n">
        <v>3.05353617</v>
      </c>
      <c r="M23" s="18" t="s">
        <v>327</v>
      </c>
      <c r="N23" s="20" t="s">
        <v>327</v>
      </c>
      <c r="O23" s="18" t="s">
        <v>327</v>
      </c>
      <c r="P23" s="20" t="s">
        <v>327</v>
      </c>
      <c r="Q23" s="18" t="s">
        <v>327</v>
      </c>
      <c r="R23" s="20" t="s">
        <v>327</v>
      </c>
      <c r="S23" s="18" t="n">
        <v>441.24822592</v>
      </c>
      <c r="T23" s="20" t="n">
        <v>6.34799626</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506.23630489</v>
      </c>
      <c r="F25" s="20" t="n">
        <v>5.66112005</v>
      </c>
      <c r="G25" s="18" t="n">
        <v>516.3180422200001</v>
      </c>
      <c r="H25" s="20" t="n">
        <v>4.87883578</v>
      </c>
      <c r="I25" s="18" t="n">
        <v>568.04324505</v>
      </c>
      <c r="J25" s="20" t="n">
        <v>9.04671512</v>
      </c>
      <c r="K25" s="18" t="n">
        <v>526.48147568</v>
      </c>
      <c r="L25" s="20" t="n">
        <v>4.13840438</v>
      </c>
      <c r="M25" s="18" t="s">
        <v>327</v>
      </c>
      <c r="N25" s="20" t="s">
        <v>327</v>
      </c>
      <c r="O25" s="18" t="s">
        <v>327</v>
      </c>
      <c r="P25" s="20" t="s">
        <v>327</v>
      </c>
      <c r="Q25" s="18" t="s">
        <v>327</v>
      </c>
      <c r="R25" s="20" t="s">
        <v>327</v>
      </c>
      <c r="S25" s="18" t="n">
        <v>513.89020821</v>
      </c>
      <c r="T25" s="20" t="n">
        <v>10.87290697</v>
      </c>
    </row>
    <row r="26" spans="1:20">
      <c r="A26" s="15" t="s">
        <v>346</v>
      </c>
      <c r="B26" s="17" t="n">
        <v>4869</v>
      </c>
      <c r="C26" s="18">
        <f>(185.0/B26*100)</f>
        <v/>
      </c>
      <c r="D26" s="19" t="n">
        <v>4684</v>
      </c>
      <c r="E26" s="18" t="n">
        <v>462.72833003</v>
      </c>
      <c r="F26" s="20" t="n">
        <v>4.97780743</v>
      </c>
      <c r="G26" s="18" t="n">
        <v>464.08791542</v>
      </c>
      <c r="H26" s="20" t="n">
        <v>3.56090686</v>
      </c>
      <c r="I26" s="18" t="n">
        <v>480.64038786</v>
      </c>
      <c r="J26" s="20" t="n">
        <v>6.44285597</v>
      </c>
      <c r="K26" s="18" t="n">
        <v>493.78116778</v>
      </c>
      <c r="L26" s="20" t="n">
        <v>2.2407215</v>
      </c>
      <c r="M26" s="18" t="s">
        <v>327</v>
      </c>
      <c r="N26" s="20" t="s">
        <v>327</v>
      </c>
      <c r="O26" s="18" t="s">
        <v>327</v>
      </c>
      <c r="P26" s="20" t="s">
        <v>327</v>
      </c>
      <c r="Q26" s="18" t="s">
        <v>327</v>
      </c>
      <c r="R26" s="20" t="s">
        <v>327</v>
      </c>
      <c r="S26" s="18" t="n">
        <v>464.17175702</v>
      </c>
      <c r="T26" s="20" t="n">
        <v>7.66358614</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(34.0/B32*100)</f>
        <v/>
      </c>
      <c r="D32" s="19" t="n">
        <v>4444</v>
      </c>
      <c r="E32" s="18" t="n">
        <v>474.8280989</v>
      </c>
      <c r="F32" s="20" t="n">
        <v>4.92682767</v>
      </c>
      <c r="G32" s="18" t="n">
        <v>490.78315167</v>
      </c>
      <c r="H32" s="20" t="n">
        <v>4.02429881</v>
      </c>
      <c r="I32" s="18" t="n">
        <v>518.37347464</v>
      </c>
      <c r="J32" s="20" t="n">
        <v>5.05527086</v>
      </c>
      <c r="K32" s="18" t="n">
        <v>514.64774014</v>
      </c>
      <c r="L32" s="20" t="n">
        <v>2.6739271</v>
      </c>
      <c r="M32" s="18" t="s">
        <v>327</v>
      </c>
      <c r="N32" s="20" t="s">
        <v>327</v>
      </c>
      <c r="O32" s="18" t="s">
        <v>327</v>
      </c>
      <c r="P32" s="20" t="s">
        <v>327</v>
      </c>
      <c r="Q32" s="18" t="s">
        <v>327</v>
      </c>
      <c r="R32" s="20" t="s">
        <v>327</v>
      </c>
      <c r="S32" s="18" t="n">
        <v>468.91853158</v>
      </c>
      <c r="T32" s="20" t="n">
        <v>8.05816559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(133.0/B34*100)</f>
        <v/>
      </c>
      <c r="D34" s="19" t="n">
        <v>6217</v>
      </c>
      <c r="E34" s="18" t="n">
        <v>438.80086703</v>
      </c>
      <c r="F34" s="20" t="n">
        <v>4.77828262</v>
      </c>
      <c r="G34" s="18" t="n">
        <v>465.74688411</v>
      </c>
      <c r="H34" s="20" t="n">
        <v>4.26478499</v>
      </c>
      <c r="I34" s="18" t="n">
        <v>455.90142911</v>
      </c>
      <c r="J34" s="20" t="n">
        <v>5.65366459</v>
      </c>
      <c r="K34" s="18" t="n">
        <v>497.72373837</v>
      </c>
      <c r="L34" s="20" t="n">
        <v>2.77188834</v>
      </c>
      <c r="M34" s="18" t="s">
        <v>327</v>
      </c>
      <c r="N34" s="20" t="s">
        <v>327</v>
      </c>
      <c r="O34" s="18" t="n">
        <v>336.51078337</v>
      </c>
      <c r="P34" s="20" t="n">
        <v>12.24828707</v>
      </c>
      <c r="Q34" s="18" t="s">
        <v>327</v>
      </c>
      <c r="R34" s="20" t="s">
        <v>327</v>
      </c>
      <c r="S34" s="18" t="n">
        <v>440.01540683</v>
      </c>
      <c r="T34" s="20" t="n">
        <v>5.87793633</v>
      </c>
    </row>
    <row r="35" spans="1:20">
      <c r="A35" s="15" t="s">
        <v>355</v>
      </c>
      <c r="B35" s="17" t="n">
        <v>6406</v>
      </c>
      <c r="C35" s="18">
        <f>(98.0/B35*100)</f>
        <v/>
      </c>
      <c r="D35" s="19" t="n">
        <v>6308</v>
      </c>
      <c r="E35" s="18" t="n">
        <v>485.1884672</v>
      </c>
      <c r="F35" s="20" t="n">
        <v>4.50649963</v>
      </c>
      <c r="G35" s="18" t="n">
        <v>507.67360497</v>
      </c>
      <c r="H35" s="20" t="n">
        <v>3.70384212</v>
      </c>
      <c r="I35" s="18" t="n">
        <v>532.19737114</v>
      </c>
      <c r="J35" s="20" t="n">
        <v>5.3035315</v>
      </c>
      <c r="K35" s="18" t="n">
        <v>514.76319718</v>
      </c>
      <c r="L35" s="20" t="n">
        <v>2.09340219</v>
      </c>
      <c r="M35" s="18" t="s">
        <v>327</v>
      </c>
      <c r="N35" s="20" t="s">
        <v>327</v>
      </c>
      <c r="O35" s="18" t="n">
        <v>349.78970242</v>
      </c>
      <c r="P35" s="20" t="n">
        <v>6.90672373</v>
      </c>
      <c r="Q35" s="18" t="s">
        <v>327</v>
      </c>
      <c r="R35" s="20" t="s">
        <v>327</v>
      </c>
      <c r="S35" s="18" t="n">
        <v>506.71554502</v>
      </c>
      <c r="T35" s="20" t="n">
        <v>5.67208068</v>
      </c>
    </row>
    <row r="36" spans="1:20">
      <c r="A36" s="15" t="s">
        <v>356</v>
      </c>
      <c r="B36" s="17" t="n">
        <v>6736</v>
      </c>
      <c r="C36" s="18">
        <f>(122.0/B36*100)</f>
        <v/>
      </c>
      <c r="D36" s="19" t="n">
        <v>6614</v>
      </c>
      <c r="E36" s="18" t="n">
        <v>440.02704893</v>
      </c>
      <c r="F36" s="20" t="n">
        <v>4.87726619</v>
      </c>
      <c r="G36" s="18" t="n">
        <v>459.52331339</v>
      </c>
      <c r="H36" s="20" t="n">
        <v>4.67777672</v>
      </c>
      <c r="I36" s="18" t="n">
        <v>485.86232566</v>
      </c>
      <c r="J36" s="20" t="n">
        <v>4.59700988</v>
      </c>
      <c r="K36" s="18" t="n">
        <v>495.4344186</v>
      </c>
      <c r="L36" s="20" t="n">
        <v>2.34735289</v>
      </c>
      <c r="M36" s="18" t="s">
        <v>327</v>
      </c>
      <c r="N36" s="20" t="s">
        <v>327</v>
      </c>
      <c r="O36" s="18" t="s">
        <v>327</v>
      </c>
      <c r="P36" s="20" t="s">
        <v>327</v>
      </c>
      <c r="Q36" s="18" t="s">
        <v>327</v>
      </c>
      <c r="R36" s="20" t="s">
        <v>327</v>
      </c>
      <c r="S36" s="18" t="n">
        <v>467.49863518</v>
      </c>
      <c r="T36" s="20" t="n">
        <v>6.90638689</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(5810.0/B40*100)</f>
        <v/>
      </c>
      <c r="D40" s="19" t="n">
        <v>8347</v>
      </c>
      <c r="E40" s="18" t="n">
        <v>456.39004304</v>
      </c>
      <c r="F40" s="20" t="n">
        <v>4.73077063</v>
      </c>
      <c r="G40" s="18" t="n">
        <v>495.81589694</v>
      </c>
      <c r="H40" s="20" t="n">
        <v>3.87804769</v>
      </c>
      <c r="I40" s="18" t="n">
        <v>516.39143251</v>
      </c>
      <c r="J40" s="20" t="n">
        <v>5.9937522</v>
      </c>
      <c r="K40" s="18" t="n">
        <v>504.86821859</v>
      </c>
      <c r="L40" s="20" t="n">
        <v>4.18215401</v>
      </c>
      <c r="M40" s="18" t="s">
        <v>327</v>
      </c>
      <c r="N40" s="20" t="s">
        <v>327</v>
      </c>
      <c r="O40" s="18" t="n">
        <v>491.16464222</v>
      </c>
      <c r="P40" s="20" t="n">
        <v>2.5540442</v>
      </c>
      <c r="Q40" s="18" t="s">
        <v>327</v>
      </c>
      <c r="R40" s="20" t="s">
        <v>327</v>
      </c>
      <c r="S40" s="18" t="n">
        <v>451.0904829</v>
      </c>
      <c r="T40" s="20" t="n">
        <v>7.96293396</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(204.0/B47*100)</f>
        <v/>
      </c>
      <c r="D47" s="19" t="n">
        <v>5724</v>
      </c>
      <c r="E47" s="18" t="n">
        <v>432.34630324</v>
      </c>
      <c r="F47" s="20" t="n">
        <v>4.26066355</v>
      </c>
      <c r="G47" s="18" t="n">
        <v>445.90375499</v>
      </c>
      <c r="H47" s="20" t="n">
        <v>5.01228298</v>
      </c>
      <c r="I47" s="18" t="n">
        <v>448.28808697</v>
      </c>
      <c r="J47" s="20" t="n">
        <v>6.73330481</v>
      </c>
      <c r="K47" s="18" t="n">
        <v>447.18264945</v>
      </c>
      <c r="L47" s="20" t="n">
        <v>5.18174538</v>
      </c>
      <c r="M47" s="18" t="s">
        <v>327</v>
      </c>
      <c r="N47" s="20" t="s">
        <v>327</v>
      </c>
      <c r="O47" s="18" t="s">
        <v>327</v>
      </c>
      <c r="P47" s="20" t="s">
        <v>327</v>
      </c>
      <c r="Q47" s="18" t="s">
        <v>327</v>
      </c>
      <c r="R47" s="20" t="s">
        <v>327</v>
      </c>
      <c r="S47" s="18" t="n">
        <v>431.25862448</v>
      </c>
      <c r="T47" s="20" t="n">
        <v>5.3153689</v>
      </c>
    </row>
    <row r="48" spans="1:20">
      <c r="A48" s="15" t="s">
        <v>368</v>
      </c>
      <c r="B48" s="17" t="n">
        <v>9841</v>
      </c>
      <c r="C48" s="18">
        <f>(30.0/B48*100)</f>
        <v/>
      </c>
      <c r="D48" s="19" t="n">
        <v>9811</v>
      </c>
      <c r="E48" s="18" t="n">
        <v>507.66185312</v>
      </c>
      <c r="F48" s="20" t="n">
        <v>5.30607385</v>
      </c>
      <c r="G48" s="18" t="n">
        <v>516.361161</v>
      </c>
      <c r="H48" s="20" t="n">
        <v>5.653969</v>
      </c>
      <c r="I48" s="18" t="n">
        <v>528.61797874</v>
      </c>
      <c r="J48" s="20" t="n">
        <v>11.5251324</v>
      </c>
      <c r="K48" s="18" t="n">
        <v>549.03170952</v>
      </c>
      <c r="L48" s="20" t="n">
        <v>4.93257665</v>
      </c>
      <c r="M48" s="18" t="s">
        <v>327</v>
      </c>
      <c r="N48" s="20" t="s">
        <v>327</v>
      </c>
      <c r="O48" s="18" t="s">
        <v>327</v>
      </c>
      <c r="P48" s="20" t="s">
        <v>327</v>
      </c>
      <c r="Q48" s="18" t="s">
        <v>327</v>
      </c>
      <c r="R48" s="20" t="s">
        <v>327</v>
      </c>
      <c r="S48" s="18" t="n">
        <v>451.17170524</v>
      </c>
      <c r="T48" s="20" t="n">
        <v>12.5482445</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(153.0/B52*100)</f>
        <v/>
      </c>
      <c r="D52" s="19" t="n">
        <v>5656</v>
      </c>
      <c r="E52" s="18" t="n">
        <v>425.97756302</v>
      </c>
      <c r="F52" s="20" t="n">
        <v>5.03727052</v>
      </c>
      <c r="G52" s="18" t="n">
        <v>445.54431638</v>
      </c>
      <c r="H52" s="20" t="n">
        <v>5.39345857</v>
      </c>
      <c r="I52" s="18" t="n">
        <v>472.39101083</v>
      </c>
      <c r="J52" s="20" t="n">
        <v>6.58724335</v>
      </c>
      <c r="K52" s="18" t="n">
        <v>472.57329289</v>
      </c>
      <c r="L52" s="20" t="n">
        <v>2.84232096</v>
      </c>
      <c r="M52" s="18" t="s">
        <v>327</v>
      </c>
      <c r="N52" s="20" t="s">
        <v>327</v>
      </c>
      <c r="O52" s="18" t="s">
        <v>327</v>
      </c>
      <c r="P52" s="20" t="s">
        <v>327</v>
      </c>
      <c r="Q52" s="18" t="s">
        <v>327</v>
      </c>
      <c r="R52" s="20" t="s">
        <v>327</v>
      </c>
      <c r="S52" s="18" t="n">
        <v>426.36489318</v>
      </c>
      <c r="T52" s="20" t="n">
        <v>7.14532664</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(96.0/B56*100)</f>
        <v/>
      </c>
      <c r="D56" s="19" t="n">
        <v>5263</v>
      </c>
      <c r="E56" s="18" t="n">
        <v>544.90455242</v>
      </c>
      <c r="F56" s="20" t="n">
        <v>5.6949632</v>
      </c>
      <c r="G56" s="18" t="n">
        <v>540.74141571</v>
      </c>
      <c r="H56" s="20" t="n">
        <v>5.4528856</v>
      </c>
      <c r="I56" s="18" t="n">
        <v>567.6682148</v>
      </c>
      <c r="J56" s="20" t="n">
        <v>6.20382095</v>
      </c>
      <c r="K56" s="18" t="n">
        <v>547.70457915</v>
      </c>
      <c r="L56" s="20" t="n">
        <v>3.12902586</v>
      </c>
      <c r="M56" s="18" t="s">
        <v>327</v>
      </c>
      <c r="N56" s="20" t="s">
        <v>327</v>
      </c>
      <c r="O56" s="18" t="s">
        <v>327</v>
      </c>
      <c r="P56" s="20" t="s">
        <v>327</v>
      </c>
      <c r="Q56" s="18" t="s">
        <v>327</v>
      </c>
      <c r="R56" s="20" t="s">
        <v>327</v>
      </c>
      <c r="S56" s="18" t="n">
        <v>534.04891711</v>
      </c>
      <c r="T56" s="20" t="n">
        <v>13.16048539</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(334.0/B61*100)</f>
        <v/>
      </c>
      <c r="D61" s="19" t="n">
        <v>6191</v>
      </c>
      <c r="E61" s="18" t="n">
        <v>444.55263922</v>
      </c>
      <c r="F61" s="20" t="n">
        <v>4.83731493</v>
      </c>
      <c r="G61" s="18" t="n">
        <v>465.28569185</v>
      </c>
      <c r="H61" s="20" t="n">
        <v>4.42996425</v>
      </c>
      <c r="I61" s="18" t="n">
        <v>474.91619547</v>
      </c>
      <c r="J61" s="20" t="n">
        <v>6.94763137</v>
      </c>
      <c r="K61" s="18" t="n">
        <v>494.38548253</v>
      </c>
      <c r="L61" s="20" t="n">
        <v>2.43964281</v>
      </c>
      <c r="M61" s="18" t="s">
        <v>327</v>
      </c>
      <c r="N61" s="20" t="s">
        <v>327</v>
      </c>
      <c r="O61" s="18" t="s">
        <v>327</v>
      </c>
      <c r="P61" s="20" t="s">
        <v>327</v>
      </c>
      <c r="Q61" s="18" t="s">
        <v>327</v>
      </c>
      <c r="R61" s="20" t="s">
        <v>327</v>
      </c>
      <c r="S61" s="18" t="n">
        <v>441.1992546</v>
      </c>
      <c r="T61" s="20" t="n">
        <v>7.1402849</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(29.0/B67*100)</f>
        <v/>
      </c>
      <c r="D67" s="19" t="n">
        <v>6942</v>
      </c>
      <c r="E67" s="18" t="n">
        <v>357.01385325</v>
      </c>
      <c r="F67" s="20" t="n">
        <v>3.04608874</v>
      </c>
      <c r="G67" s="18" t="n">
        <v>388.34171177</v>
      </c>
      <c r="H67" s="20" t="n">
        <v>5.71320662</v>
      </c>
      <c r="I67" s="18" t="n">
        <v>389.91226704</v>
      </c>
      <c r="J67" s="20" t="n">
        <v>7.30244295</v>
      </c>
      <c r="K67" s="18" t="n">
        <v>409.64245077</v>
      </c>
      <c r="L67" s="20" t="n">
        <v>3.50586303</v>
      </c>
      <c r="M67" s="18" t="s">
        <v>327</v>
      </c>
      <c r="N67" s="20" t="s">
        <v>327</v>
      </c>
      <c r="O67" s="18" t="s">
        <v>327</v>
      </c>
      <c r="P67" s="20" t="s">
        <v>327</v>
      </c>
      <c r="Q67" s="18" t="s">
        <v>327</v>
      </c>
      <c r="R67" s="20" t="s">
        <v>327</v>
      </c>
      <c r="S67" s="18" t="n">
        <v>307.34899</v>
      </c>
      <c r="T67" s="20" t="n">
        <v>6.74989233</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(388.0/B73*100)</f>
        <v/>
      </c>
      <c r="D73" s="19" t="n">
        <v>7861</v>
      </c>
      <c r="E73" s="18" t="n">
        <v>403.50514505</v>
      </c>
      <c r="F73" s="20" t="n">
        <v>3.69677635</v>
      </c>
      <c r="G73" s="18" t="n">
        <v>418.56556674</v>
      </c>
      <c r="H73" s="20" t="n">
        <v>3.92268026</v>
      </c>
      <c r="I73" s="18" t="n">
        <v>423.28461113</v>
      </c>
      <c r="J73" s="20" t="n">
        <v>5.67230035</v>
      </c>
      <c r="K73" s="18" t="n">
        <v>427.33450432</v>
      </c>
      <c r="L73" s="20" t="n">
        <v>3.72065536</v>
      </c>
      <c r="M73" s="18" t="s">
        <v>327</v>
      </c>
      <c r="N73" s="20" t="s">
        <v>327</v>
      </c>
      <c r="O73" s="18" t="s">
        <v>327</v>
      </c>
      <c r="P73" s="20" t="s">
        <v>327</v>
      </c>
      <c r="Q73" s="18" t="s">
        <v>327</v>
      </c>
      <c r="R73" s="20" t="s">
        <v>327</v>
      </c>
      <c r="S73" s="18" t="n">
        <v>393.57035974</v>
      </c>
      <c r="T73" s="20" t="n">
        <v>8.082008910000001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448</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456.67618742</v>
      </c>
      <c r="F7" s="20" t="n">
        <v>4.435023</v>
      </c>
      <c r="G7" s="18" t="n">
        <v>474.29001477</v>
      </c>
      <c r="H7" s="20" t="n">
        <v>3.12769422</v>
      </c>
      <c r="I7" s="18" t="n">
        <v>453.58370852</v>
      </c>
      <c r="J7" s="20" t="n">
        <v>8.95809904</v>
      </c>
      <c r="K7" s="18" t="n">
        <v>510.0985357</v>
      </c>
      <c r="L7" s="20" t="n">
        <v>1.93913302</v>
      </c>
      <c r="M7" s="18" t="s">
        <v>327</v>
      </c>
      <c r="N7" s="20" t="s">
        <v>327</v>
      </c>
      <c r="O7" s="18" t="s">
        <v>327</v>
      </c>
      <c r="P7" s="20" t="s">
        <v>327</v>
      </c>
      <c r="Q7" s="18" t="s">
        <v>327</v>
      </c>
      <c r="R7" s="20" t="s">
        <v>327</v>
      </c>
      <c r="S7" s="18" t="n">
        <v>479.46182836</v>
      </c>
      <c r="T7" s="20" t="n">
        <v>4.99613863</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(8440.0/B9*100)</f>
        <v/>
      </c>
      <c r="D9" s="19" t="n">
        <v>1211</v>
      </c>
      <c r="E9" s="18" t="n">
        <v>446.47034975</v>
      </c>
      <c r="F9" s="20" t="n">
        <v>8.359382310000001</v>
      </c>
      <c r="G9" s="18" t="n">
        <v>483.78182275</v>
      </c>
      <c r="H9" s="20" t="n">
        <v>7.09298152</v>
      </c>
      <c r="I9" s="18" t="n">
        <v>455.32812731</v>
      </c>
      <c r="J9" s="20" t="n">
        <v>17.14133751</v>
      </c>
      <c r="K9" s="18" t="s">
        <v>327</v>
      </c>
      <c r="L9" s="20" t="s">
        <v>327</v>
      </c>
      <c r="M9" s="18" t="s">
        <v>327</v>
      </c>
      <c r="N9" s="20" t="s">
        <v>327</v>
      </c>
      <c r="O9" s="18" t="n">
        <v>357.98454354</v>
      </c>
      <c r="P9" s="20" t="n">
        <v>11.51846445</v>
      </c>
      <c r="Q9" s="18" t="s">
        <v>327</v>
      </c>
      <c r="R9" s="20" t="s">
        <v>327</v>
      </c>
      <c r="S9" s="18" t="n">
        <v>468.47955285</v>
      </c>
      <c r="T9" s="20" t="n">
        <v>7.03118773</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(192.0/B13*100)</f>
        <v/>
      </c>
      <c r="D13" s="19" t="n">
        <v>6969</v>
      </c>
      <c r="E13" s="18" t="n">
        <v>461.83102614</v>
      </c>
      <c r="F13" s="20" t="n">
        <v>8.99792135</v>
      </c>
      <c r="G13" s="18" t="n">
        <v>482.36943029</v>
      </c>
      <c r="H13" s="20" t="n">
        <v>7.97945103</v>
      </c>
      <c r="I13" s="18" t="n">
        <v>450.74741352</v>
      </c>
      <c r="J13" s="20" t="n">
        <v>19.98228599</v>
      </c>
      <c r="K13" s="18" t="n">
        <v>519.29238314</v>
      </c>
      <c r="L13" s="20" t="n">
        <v>2.17378327</v>
      </c>
      <c r="M13" s="18" t="s">
        <v>327</v>
      </c>
      <c r="N13" s="20" t="s">
        <v>327</v>
      </c>
      <c r="O13" s="18" t="n">
        <v>447.51533769</v>
      </c>
      <c r="P13" s="20" t="n">
        <v>5.97365007</v>
      </c>
      <c r="Q13" s="18" t="s">
        <v>327</v>
      </c>
      <c r="R13" s="20" t="s">
        <v>327</v>
      </c>
      <c r="S13" s="18" t="n">
        <v>472.94531927</v>
      </c>
      <c r="T13" s="20" t="n">
        <v>7.47218958</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(49.0/B18*100)</f>
        <v/>
      </c>
      <c r="D18" s="19" t="n">
        <v>5483</v>
      </c>
      <c r="E18" s="18" t="n">
        <v>442.01541082</v>
      </c>
      <c r="F18" s="20" t="n">
        <v>4.82265503</v>
      </c>
      <c r="G18" s="18" t="n">
        <v>472.13244924</v>
      </c>
      <c r="H18" s="20" t="n">
        <v>3.86659985</v>
      </c>
      <c r="I18" s="18" t="n">
        <v>469.56755912</v>
      </c>
      <c r="J18" s="20" t="n">
        <v>5.686011</v>
      </c>
      <c r="K18" s="18" t="n">
        <v>448.22474158</v>
      </c>
      <c r="L18" s="20" t="n">
        <v>4.87738532</v>
      </c>
      <c r="M18" s="18" t="s">
        <v>327</v>
      </c>
      <c r="N18" s="20" t="s">
        <v>327</v>
      </c>
      <c r="O18" s="18" t="s">
        <v>327</v>
      </c>
      <c r="P18" s="20" t="s">
        <v>327</v>
      </c>
      <c r="Q18" s="18" t="s">
        <v>327</v>
      </c>
      <c r="R18" s="20" t="s">
        <v>327</v>
      </c>
      <c r="S18" s="18" t="n">
        <v>422.52241874</v>
      </c>
      <c r="T18" s="20" t="n">
        <v>8.47522494</v>
      </c>
    </row>
    <row r="19" spans="1:20">
      <c r="A19" s="15" t="s">
        <v>339</v>
      </c>
      <c r="B19" s="17" t="n">
        <v>5658</v>
      </c>
      <c r="C19" s="18">
        <f>(264.0/B19*100)</f>
        <v/>
      </c>
      <c r="D19" s="19" t="n">
        <v>5394</v>
      </c>
      <c r="E19" s="18" t="n">
        <v>420.55565254</v>
      </c>
      <c r="F19" s="20" t="n">
        <v>6.64668092</v>
      </c>
      <c r="G19" s="18" t="n">
        <v>455.18097672</v>
      </c>
      <c r="H19" s="20" t="n">
        <v>5.15841672</v>
      </c>
      <c r="I19" s="18" t="n">
        <v>440.37072251</v>
      </c>
      <c r="J19" s="20" t="n">
        <v>13.53885396</v>
      </c>
      <c r="K19" s="18" t="n">
        <v>491.72830002</v>
      </c>
      <c r="L19" s="20" t="n">
        <v>2.71224274</v>
      </c>
      <c r="M19" s="18" t="s">
        <v>327</v>
      </c>
      <c r="N19" s="20" t="s">
        <v>327</v>
      </c>
      <c r="O19" s="18" t="s">
        <v>327</v>
      </c>
      <c r="P19" s="20" t="s">
        <v>327</v>
      </c>
      <c r="Q19" s="18" t="s">
        <v>327</v>
      </c>
      <c r="R19" s="20" t="s">
        <v>327</v>
      </c>
      <c r="S19" s="18" t="n">
        <v>439.46677397</v>
      </c>
      <c r="T19" s="20" t="n">
        <v>7.24157951</v>
      </c>
    </row>
    <row r="20" spans="1:20">
      <c r="A20" s="15" t="s">
        <v>340</v>
      </c>
      <c r="B20" s="17" t="n">
        <v>3371</v>
      </c>
      <c r="C20" s="18">
        <f>(82.0/B20*100)</f>
        <v/>
      </c>
      <c r="D20" s="19" t="n">
        <v>3289</v>
      </c>
      <c r="E20" s="18" t="n">
        <v>419.42960404</v>
      </c>
      <c r="F20" s="20" t="n">
        <v>7.98352902</v>
      </c>
      <c r="G20" s="18" t="n">
        <v>443.38813568</v>
      </c>
      <c r="H20" s="20" t="n">
        <v>7.75763466</v>
      </c>
      <c r="I20" s="18" t="n">
        <v>434.47736318</v>
      </c>
      <c r="J20" s="20" t="n">
        <v>23.24426202</v>
      </c>
      <c r="K20" s="18" t="n">
        <v>498.64771195</v>
      </c>
      <c r="L20" s="20" t="n">
        <v>1.98488247</v>
      </c>
      <c r="M20" s="18" t="s">
        <v>327</v>
      </c>
      <c r="N20" s="20" t="s">
        <v>327</v>
      </c>
      <c r="O20" s="18" t="s">
        <v>327</v>
      </c>
      <c r="P20" s="20" t="s">
        <v>327</v>
      </c>
      <c r="Q20" s="18" t="s">
        <v>327</v>
      </c>
      <c r="R20" s="20" t="s">
        <v>327</v>
      </c>
      <c r="S20" s="18" t="n">
        <v>442.33722706</v>
      </c>
      <c r="T20" s="20" t="n">
        <v>8.65046019</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(685.0/B23*100)</f>
        <v/>
      </c>
      <c r="D23" s="19" t="n">
        <v>10898</v>
      </c>
      <c r="E23" s="18" t="n">
        <v>450.12111741</v>
      </c>
      <c r="F23" s="20" t="n">
        <v>5.35575143</v>
      </c>
      <c r="G23" s="18" t="n">
        <v>471.76980263</v>
      </c>
      <c r="H23" s="20" t="n">
        <v>5.39968012</v>
      </c>
      <c r="I23" s="18" t="n">
        <v>433.81060825</v>
      </c>
      <c r="J23" s="20" t="n">
        <v>9.560987109999999</v>
      </c>
      <c r="K23" s="18" t="n">
        <v>509.45581964</v>
      </c>
      <c r="L23" s="20" t="n">
        <v>3.05353617</v>
      </c>
      <c r="M23" s="18" t="s">
        <v>327</v>
      </c>
      <c r="N23" s="20" t="s">
        <v>327</v>
      </c>
      <c r="O23" s="18" t="s">
        <v>327</v>
      </c>
      <c r="P23" s="20" t="s">
        <v>327</v>
      </c>
      <c r="Q23" s="18" t="s">
        <v>327</v>
      </c>
      <c r="R23" s="20" t="s">
        <v>327</v>
      </c>
      <c r="S23" s="18" t="n">
        <v>441.65612053</v>
      </c>
      <c r="T23" s="20" t="n">
        <v>7.32988355</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504.22113837</v>
      </c>
      <c r="F25" s="20" t="n">
        <v>7.06577378</v>
      </c>
      <c r="G25" s="18" t="n">
        <v>521.32671143</v>
      </c>
      <c r="H25" s="20" t="n">
        <v>4.45619415</v>
      </c>
      <c r="I25" s="18" t="n">
        <v>555.63811892</v>
      </c>
      <c r="J25" s="20" t="n">
        <v>10.62345687</v>
      </c>
      <c r="K25" s="18" t="n">
        <v>526.48147568</v>
      </c>
      <c r="L25" s="20" t="n">
        <v>4.13840438</v>
      </c>
      <c r="M25" s="18" t="s">
        <v>327</v>
      </c>
      <c r="N25" s="20" t="s">
        <v>327</v>
      </c>
      <c r="O25" s="18" t="s">
        <v>327</v>
      </c>
      <c r="P25" s="20" t="s">
        <v>327</v>
      </c>
      <c r="Q25" s="18" t="s">
        <v>327</v>
      </c>
      <c r="R25" s="20" t="s">
        <v>327</v>
      </c>
      <c r="S25" s="18" t="n">
        <v>523.51167133</v>
      </c>
      <c r="T25" s="20" t="n">
        <v>11.28413014</v>
      </c>
    </row>
    <row r="26" spans="1:20">
      <c r="A26" s="15" t="s">
        <v>346</v>
      </c>
      <c r="B26" s="17" t="n">
        <v>4869</v>
      </c>
      <c r="C26" s="18">
        <f>(186.0/B26*100)</f>
        <v/>
      </c>
      <c r="D26" s="19" t="n">
        <v>4683</v>
      </c>
      <c r="E26" s="18" t="n">
        <v>455.5637154</v>
      </c>
      <c r="F26" s="20" t="n">
        <v>4.64174915</v>
      </c>
      <c r="G26" s="18" t="n">
        <v>471.40332562</v>
      </c>
      <c r="H26" s="20" t="n">
        <v>3.74338642</v>
      </c>
      <c r="I26" s="18" t="n">
        <v>473.18683715</v>
      </c>
      <c r="J26" s="20" t="n">
        <v>9.889525669999999</v>
      </c>
      <c r="K26" s="18" t="n">
        <v>493.78116778</v>
      </c>
      <c r="L26" s="20" t="n">
        <v>2.2407215</v>
      </c>
      <c r="M26" s="18" t="s">
        <v>327</v>
      </c>
      <c r="N26" s="20" t="s">
        <v>327</v>
      </c>
      <c r="O26" s="18" t="s">
        <v>327</v>
      </c>
      <c r="P26" s="20" t="s">
        <v>327</v>
      </c>
      <c r="Q26" s="18" t="s">
        <v>327</v>
      </c>
      <c r="R26" s="20" t="s">
        <v>327</v>
      </c>
      <c r="S26" s="18" t="n">
        <v>469.93469815</v>
      </c>
      <c r="T26" s="20" t="n">
        <v>7.47964773</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(35.0/B32*100)</f>
        <v/>
      </c>
      <c r="D32" s="19" t="n">
        <v>4443</v>
      </c>
      <c r="E32" s="18" t="n">
        <v>482.34439301</v>
      </c>
      <c r="F32" s="20" t="n">
        <v>4.20005274</v>
      </c>
      <c r="G32" s="18" t="n">
        <v>502.06763233</v>
      </c>
      <c r="H32" s="20" t="n">
        <v>3.83406326</v>
      </c>
      <c r="I32" s="18" t="n">
        <v>489.93329885</v>
      </c>
      <c r="J32" s="20" t="n">
        <v>8.23053855</v>
      </c>
      <c r="K32" s="18" t="n">
        <v>514.64774014</v>
      </c>
      <c r="L32" s="20" t="n">
        <v>2.6739271</v>
      </c>
      <c r="M32" s="18" t="s">
        <v>327</v>
      </c>
      <c r="N32" s="20" t="s">
        <v>327</v>
      </c>
      <c r="O32" s="18" t="s">
        <v>327</v>
      </c>
      <c r="P32" s="20" t="s">
        <v>327</v>
      </c>
      <c r="Q32" s="18" t="s">
        <v>327</v>
      </c>
      <c r="R32" s="20" t="s">
        <v>327</v>
      </c>
      <c r="S32" s="18" t="n">
        <v>476.73336728</v>
      </c>
      <c r="T32" s="20" t="n">
        <v>9.16310852</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(134.0/B34*100)</f>
        <v/>
      </c>
      <c r="D34" s="19" t="n">
        <v>6216</v>
      </c>
      <c r="E34" s="18" t="n">
        <v>434.04471613</v>
      </c>
      <c r="F34" s="20" t="n">
        <v>3.92048429</v>
      </c>
      <c r="G34" s="18" t="n">
        <v>469.4541022</v>
      </c>
      <c r="H34" s="20" t="n">
        <v>4.85468053</v>
      </c>
      <c r="I34" s="18" t="n">
        <v>455.15735868</v>
      </c>
      <c r="J34" s="20" t="n">
        <v>7.09901913</v>
      </c>
      <c r="K34" s="18" t="n">
        <v>497.72373837</v>
      </c>
      <c r="L34" s="20" t="n">
        <v>2.77188834</v>
      </c>
      <c r="M34" s="18" t="s">
        <v>327</v>
      </c>
      <c r="N34" s="20" t="s">
        <v>327</v>
      </c>
      <c r="O34" s="18" t="n">
        <v>336.51078337</v>
      </c>
      <c r="P34" s="20" t="n">
        <v>12.24828707</v>
      </c>
      <c r="Q34" s="18" t="s">
        <v>327</v>
      </c>
      <c r="R34" s="20" t="s">
        <v>327</v>
      </c>
      <c r="S34" s="18" t="n">
        <v>449.52654561</v>
      </c>
      <c r="T34" s="20" t="n">
        <v>6.27471945</v>
      </c>
    </row>
    <row r="35" spans="1:20">
      <c r="A35" s="15" t="s">
        <v>355</v>
      </c>
      <c r="B35" s="17" t="n">
        <v>6406</v>
      </c>
      <c r="C35" s="18">
        <f>(103.0/B35*100)</f>
        <v/>
      </c>
      <c r="D35" s="19" t="n">
        <v>6303</v>
      </c>
      <c r="E35" s="18" t="n">
        <v>495.45273972</v>
      </c>
      <c r="F35" s="20" t="n">
        <v>3.69540579</v>
      </c>
      <c r="G35" s="18" t="n">
        <v>514.15478504</v>
      </c>
      <c r="H35" s="20" t="n">
        <v>3.91361323</v>
      </c>
      <c r="I35" s="18" t="n">
        <v>529.29649839</v>
      </c>
      <c r="J35" s="20" t="n">
        <v>6.53533105</v>
      </c>
      <c r="K35" s="18" t="n">
        <v>514.76319718</v>
      </c>
      <c r="L35" s="20" t="n">
        <v>2.09340219</v>
      </c>
      <c r="M35" s="18" t="s">
        <v>327</v>
      </c>
      <c r="N35" s="20" t="s">
        <v>327</v>
      </c>
      <c r="O35" s="18" t="n">
        <v>349.78970242</v>
      </c>
      <c r="P35" s="20" t="n">
        <v>6.90672373</v>
      </c>
      <c r="Q35" s="18" t="s">
        <v>327</v>
      </c>
      <c r="R35" s="20" t="s">
        <v>327</v>
      </c>
      <c r="S35" s="18" t="n">
        <v>507.19372583</v>
      </c>
      <c r="T35" s="20" t="n">
        <v>6.32345446</v>
      </c>
    </row>
    <row r="36" spans="1:20">
      <c r="A36" s="15" t="s">
        <v>356</v>
      </c>
      <c r="B36" s="17" t="n">
        <v>6736</v>
      </c>
      <c r="C36" s="18">
        <f>(124.0/B36*100)</f>
        <v/>
      </c>
      <c r="D36" s="19" t="n">
        <v>6612</v>
      </c>
      <c r="E36" s="18" t="n">
        <v>461.14139478</v>
      </c>
      <c r="F36" s="20" t="n">
        <v>4.7816473</v>
      </c>
      <c r="G36" s="18" t="n">
        <v>471.23777789</v>
      </c>
      <c r="H36" s="20" t="n">
        <v>3.98098503</v>
      </c>
      <c r="I36" s="18" t="n">
        <v>429.02552065</v>
      </c>
      <c r="J36" s="20" t="n">
        <v>11.41011023</v>
      </c>
      <c r="K36" s="18" t="n">
        <v>495.4344186</v>
      </c>
      <c r="L36" s="20" t="n">
        <v>2.34735289</v>
      </c>
      <c r="M36" s="18" t="s">
        <v>327</v>
      </c>
      <c r="N36" s="20" t="s">
        <v>327</v>
      </c>
      <c r="O36" s="18" t="s">
        <v>327</v>
      </c>
      <c r="P36" s="20" t="s">
        <v>327</v>
      </c>
      <c r="Q36" s="18" t="s">
        <v>327</v>
      </c>
      <c r="R36" s="20" t="s">
        <v>327</v>
      </c>
      <c r="S36" s="18" t="n">
        <v>472.0385629</v>
      </c>
      <c r="T36" s="20" t="n">
        <v>6.44547138</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(5811.0/B40*100)</f>
        <v/>
      </c>
      <c r="D40" s="19" t="n">
        <v>8346</v>
      </c>
      <c r="E40" s="18" t="n">
        <v>476.0973306</v>
      </c>
      <c r="F40" s="20" t="n">
        <v>5.14059945</v>
      </c>
      <c r="G40" s="18" t="n">
        <v>496.46954845</v>
      </c>
      <c r="H40" s="20" t="n">
        <v>3.70518577</v>
      </c>
      <c r="I40" s="18" t="n">
        <v>481.45167444</v>
      </c>
      <c r="J40" s="20" t="n">
        <v>9.82268483</v>
      </c>
      <c r="K40" s="18" t="n">
        <v>504.86821859</v>
      </c>
      <c r="L40" s="20" t="n">
        <v>4.18215401</v>
      </c>
      <c r="M40" s="18" t="s">
        <v>327</v>
      </c>
      <c r="N40" s="20" t="s">
        <v>327</v>
      </c>
      <c r="O40" s="18" t="n">
        <v>491.16464222</v>
      </c>
      <c r="P40" s="20" t="n">
        <v>2.5540442</v>
      </c>
      <c r="Q40" s="18" t="s">
        <v>327</v>
      </c>
      <c r="R40" s="20" t="s">
        <v>327</v>
      </c>
      <c r="S40" s="18" t="n">
        <v>456.30803831</v>
      </c>
      <c r="T40" s="20" t="n">
        <v>7.96399134</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(218.0/B47*100)</f>
        <v/>
      </c>
      <c r="D47" s="19" t="n">
        <v>5710</v>
      </c>
      <c r="E47" s="18" t="n">
        <v>421.3482083</v>
      </c>
      <c r="F47" s="20" t="n">
        <v>5.28591967</v>
      </c>
      <c r="G47" s="18" t="n">
        <v>457.07693891</v>
      </c>
      <c r="H47" s="20" t="n">
        <v>4.4112638</v>
      </c>
      <c r="I47" s="18" t="n">
        <v>437.84083363</v>
      </c>
      <c r="J47" s="20" t="n">
        <v>8.57304486</v>
      </c>
      <c r="K47" s="18" t="n">
        <v>447.18264945</v>
      </c>
      <c r="L47" s="20" t="n">
        <v>5.18174538</v>
      </c>
      <c r="M47" s="18" t="s">
        <v>327</v>
      </c>
      <c r="N47" s="20" t="s">
        <v>327</v>
      </c>
      <c r="O47" s="18" t="s">
        <v>327</v>
      </c>
      <c r="P47" s="20" t="s">
        <v>327</v>
      </c>
      <c r="Q47" s="18" t="s">
        <v>327</v>
      </c>
      <c r="R47" s="20" t="s">
        <v>327</v>
      </c>
      <c r="S47" s="18" t="n">
        <v>436.41340978</v>
      </c>
      <c r="T47" s="20" t="n">
        <v>4.86151274</v>
      </c>
    </row>
    <row r="48" spans="1:20">
      <c r="A48" s="15" t="s">
        <v>368</v>
      </c>
      <c r="B48" s="17" t="n">
        <v>9841</v>
      </c>
      <c r="C48" s="18">
        <f>(31.0/B48*100)</f>
        <v/>
      </c>
      <c r="D48" s="19" t="n">
        <v>9810</v>
      </c>
      <c r="E48" s="18" t="n">
        <v>511.14541559</v>
      </c>
      <c r="F48" s="20" t="n">
        <v>6.13704316</v>
      </c>
      <c r="G48" s="18" t="n">
        <v>527.63610672</v>
      </c>
      <c r="H48" s="20" t="n">
        <v>6.39770314</v>
      </c>
      <c r="I48" s="18" t="n">
        <v>496.42986575</v>
      </c>
      <c r="J48" s="20" t="n">
        <v>8.43693144</v>
      </c>
      <c r="K48" s="18" t="n">
        <v>549.03170952</v>
      </c>
      <c r="L48" s="20" t="n">
        <v>4.93257665</v>
      </c>
      <c r="M48" s="18" t="s">
        <v>327</v>
      </c>
      <c r="N48" s="20" t="s">
        <v>327</v>
      </c>
      <c r="O48" s="18" t="s">
        <v>327</v>
      </c>
      <c r="P48" s="20" t="s">
        <v>327</v>
      </c>
      <c r="Q48" s="18" t="s">
        <v>327</v>
      </c>
      <c r="R48" s="20" t="s">
        <v>327</v>
      </c>
      <c r="S48" s="18" t="n">
        <v>443.78805807</v>
      </c>
      <c r="T48" s="20" t="n">
        <v>16.15848572</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(156.0/B52*100)</f>
        <v/>
      </c>
      <c r="D52" s="19" t="n">
        <v>5653</v>
      </c>
      <c r="E52" s="18" t="n">
        <v>436.62206425</v>
      </c>
      <c r="F52" s="20" t="n">
        <v>4.85939417</v>
      </c>
      <c r="G52" s="18" t="n">
        <v>451.94315282</v>
      </c>
      <c r="H52" s="20" t="n">
        <v>4.6858426</v>
      </c>
      <c r="I52" s="18" t="n">
        <v>454.36248765</v>
      </c>
      <c r="J52" s="20" t="n">
        <v>10.97717532</v>
      </c>
      <c r="K52" s="18" t="n">
        <v>472.57329289</v>
      </c>
      <c r="L52" s="20" t="n">
        <v>2.84232096</v>
      </c>
      <c r="M52" s="18" t="s">
        <v>327</v>
      </c>
      <c r="N52" s="20" t="s">
        <v>327</v>
      </c>
      <c r="O52" s="18" t="s">
        <v>327</v>
      </c>
      <c r="P52" s="20" t="s">
        <v>327</v>
      </c>
      <c r="Q52" s="18" t="s">
        <v>327</v>
      </c>
      <c r="R52" s="20" t="s">
        <v>327</v>
      </c>
      <c r="S52" s="18" t="n">
        <v>425.03765439</v>
      </c>
      <c r="T52" s="20" t="n">
        <v>7.95509137</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(96.0/B56*100)</f>
        <v/>
      </c>
      <c r="D56" s="19" t="n">
        <v>5263</v>
      </c>
      <c r="E56" s="18" t="n">
        <v>541.50163825</v>
      </c>
      <c r="F56" s="20" t="n">
        <v>6.84370981</v>
      </c>
      <c r="G56" s="18" t="n">
        <v>551.67215207</v>
      </c>
      <c r="H56" s="20" t="n">
        <v>3.94521824</v>
      </c>
      <c r="I56" s="18" t="n">
        <v>534.27838196</v>
      </c>
      <c r="J56" s="20" t="n">
        <v>11.26552363</v>
      </c>
      <c r="K56" s="18" t="n">
        <v>547.70457915</v>
      </c>
      <c r="L56" s="20" t="n">
        <v>3.12902586</v>
      </c>
      <c r="M56" s="18" t="s">
        <v>327</v>
      </c>
      <c r="N56" s="20" t="s">
        <v>327</v>
      </c>
      <c r="O56" s="18" t="s">
        <v>327</v>
      </c>
      <c r="P56" s="20" t="s">
        <v>327</v>
      </c>
      <c r="Q56" s="18" t="s">
        <v>327</v>
      </c>
      <c r="R56" s="20" t="s">
        <v>327</v>
      </c>
      <c r="S56" s="18" t="n">
        <v>540.0132009</v>
      </c>
      <c r="T56" s="20" t="n">
        <v>12.6035759</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(336.0/B61*100)</f>
        <v/>
      </c>
      <c r="D61" s="19" t="n">
        <v>6189</v>
      </c>
      <c r="E61" s="18" t="n">
        <v>441.04993385</v>
      </c>
      <c r="F61" s="20" t="n">
        <v>4.27425618</v>
      </c>
      <c r="G61" s="18" t="n">
        <v>473.46791657</v>
      </c>
      <c r="H61" s="20" t="n">
        <v>4.17715501</v>
      </c>
      <c r="I61" s="18" t="n">
        <v>453.74533349</v>
      </c>
      <c r="J61" s="20" t="n">
        <v>10.0963276</v>
      </c>
      <c r="K61" s="18" t="n">
        <v>494.38548253</v>
      </c>
      <c r="L61" s="20" t="n">
        <v>2.43964281</v>
      </c>
      <c r="M61" s="18" t="s">
        <v>327</v>
      </c>
      <c r="N61" s="20" t="s">
        <v>327</v>
      </c>
      <c r="O61" s="18" t="s">
        <v>327</v>
      </c>
      <c r="P61" s="20" t="s">
        <v>327</v>
      </c>
      <c r="Q61" s="18" t="s">
        <v>327</v>
      </c>
      <c r="R61" s="20" t="s">
        <v>327</v>
      </c>
      <c r="S61" s="18" t="n">
        <v>447.69165798</v>
      </c>
      <c r="T61" s="20" t="n">
        <v>7.74528596</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(59.0/B67*100)</f>
        <v/>
      </c>
      <c r="D67" s="19" t="n">
        <v>6912</v>
      </c>
      <c r="E67" s="18" t="n">
        <v>357.51164209</v>
      </c>
      <c r="F67" s="20" t="n">
        <v>3.53523911</v>
      </c>
      <c r="G67" s="18" t="n">
        <v>384.62155287</v>
      </c>
      <c r="H67" s="20" t="n">
        <v>4.1818648</v>
      </c>
      <c r="I67" s="18" t="n">
        <v>356.10452513</v>
      </c>
      <c r="J67" s="20" t="n">
        <v>6.34987456</v>
      </c>
      <c r="K67" s="18" t="n">
        <v>409.64245077</v>
      </c>
      <c r="L67" s="20" t="n">
        <v>3.50586303</v>
      </c>
      <c r="M67" s="18" t="s">
        <v>327</v>
      </c>
      <c r="N67" s="20" t="s">
        <v>327</v>
      </c>
      <c r="O67" s="18" t="s">
        <v>327</v>
      </c>
      <c r="P67" s="20" t="s">
        <v>327</v>
      </c>
      <c r="Q67" s="18" t="s">
        <v>327</v>
      </c>
      <c r="R67" s="20" t="s">
        <v>327</v>
      </c>
      <c r="S67" s="18" t="n">
        <v>314.97067548</v>
      </c>
      <c r="T67" s="20" t="n">
        <v>10.79548833</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(393.0/B73*100)</f>
        <v/>
      </c>
      <c r="D73" s="19" t="n">
        <v>7856</v>
      </c>
      <c r="E73" s="18" t="n">
        <v>400.18376493</v>
      </c>
      <c r="F73" s="20" t="n">
        <v>3.4827063</v>
      </c>
      <c r="G73" s="18" t="n">
        <v>426.60873285</v>
      </c>
      <c r="H73" s="20" t="n">
        <v>3.54993476</v>
      </c>
      <c r="I73" s="18" t="n">
        <v>404.29905161</v>
      </c>
      <c r="J73" s="20" t="n">
        <v>5.49203592</v>
      </c>
      <c r="K73" s="18" t="n">
        <v>427.33450432</v>
      </c>
      <c r="L73" s="20" t="n">
        <v>3.72065536</v>
      </c>
      <c r="M73" s="18" t="s">
        <v>327</v>
      </c>
      <c r="N73" s="20" t="s">
        <v>327</v>
      </c>
      <c r="O73" s="18" t="s">
        <v>327</v>
      </c>
      <c r="P73" s="20" t="s">
        <v>327</v>
      </c>
      <c r="Q73" s="18" t="s">
        <v>327</v>
      </c>
      <c r="R73" s="20" t="s">
        <v>327</v>
      </c>
      <c r="S73" s="18" t="n">
        <v>400.01051621</v>
      </c>
      <c r="T73" s="20" t="n">
        <v>10.28503673</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465.7830495</v>
      </c>
      <c r="F7" s="20" t="n">
        <v>4.40305446</v>
      </c>
      <c r="G7" s="18" t="n">
        <v>467.21243977</v>
      </c>
      <c r="H7" s="20" t="n">
        <v>2.92835659</v>
      </c>
      <c r="I7" s="18" t="n">
        <v>477.40561542</v>
      </c>
      <c r="J7" s="20" t="n">
        <v>8.964932660000001</v>
      </c>
      <c r="K7" s="18" t="n">
        <v>510.0985357</v>
      </c>
      <c r="L7" s="20" t="n">
        <v>1.93913302</v>
      </c>
      <c r="M7" s="18" t="s">
        <v>327</v>
      </c>
      <c r="N7" s="20" t="s">
        <v>327</v>
      </c>
      <c r="O7" s="18" t="s">
        <v>327</v>
      </c>
      <c r="P7" s="20" t="s">
        <v>327</v>
      </c>
      <c r="Q7" s="18" t="s">
        <v>327</v>
      </c>
      <c r="R7" s="20" t="s">
        <v>327</v>
      </c>
      <c r="S7" s="18" t="n">
        <v>477.22625203</v>
      </c>
      <c r="T7" s="20" t="n">
        <v>4.75221887</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(8440.0/B9*100)</f>
        <v/>
      </c>
      <c r="D9" s="19" t="n">
        <v>1211</v>
      </c>
      <c r="E9" s="18" t="n">
        <v>456.0228958</v>
      </c>
      <c r="F9" s="20" t="n">
        <v>8.28275094</v>
      </c>
      <c r="G9" s="18" t="n">
        <v>471.58685665</v>
      </c>
      <c r="H9" s="20" t="n">
        <v>6.72457103</v>
      </c>
      <c r="I9" s="18" t="n">
        <v>475.8874926</v>
      </c>
      <c r="J9" s="20" t="n">
        <v>17.89990523</v>
      </c>
      <c r="K9" s="18" t="s">
        <v>327</v>
      </c>
      <c r="L9" s="20" t="s">
        <v>327</v>
      </c>
      <c r="M9" s="18" t="s">
        <v>327</v>
      </c>
      <c r="N9" s="20" t="s">
        <v>327</v>
      </c>
      <c r="O9" s="18" t="n">
        <v>357.98454354</v>
      </c>
      <c r="P9" s="20" t="n">
        <v>11.51846445</v>
      </c>
      <c r="Q9" s="18" t="s">
        <v>327</v>
      </c>
      <c r="R9" s="20" t="s">
        <v>327</v>
      </c>
      <c r="S9" s="18" t="n">
        <v>469.18466154</v>
      </c>
      <c r="T9" s="20" t="n">
        <v>7.01040067</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(192.0/B13*100)</f>
        <v/>
      </c>
      <c r="D13" s="19" t="n">
        <v>6969</v>
      </c>
      <c r="E13" s="18" t="n">
        <v>471.2292803</v>
      </c>
      <c r="F13" s="20" t="n">
        <v>7.95845799</v>
      </c>
      <c r="G13" s="18" t="n">
        <v>469.9731445</v>
      </c>
      <c r="H13" s="20" t="n">
        <v>7.91975047</v>
      </c>
      <c r="I13" s="18" t="n">
        <v>509.35738767</v>
      </c>
      <c r="J13" s="20" t="n">
        <v>22.3089273</v>
      </c>
      <c r="K13" s="18" t="n">
        <v>519.29238314</v>
      </c>
      <c r="L13" s="20" t="n">
        <v>2.17378327</v>
      </c>
      <c r="M13" s="18" t="s">
        <v>327</v>
      </c>
      <c r="N13" s="20" t="s">
        <v>327</v>
      </c>
      <c r="O13" s="18" t="n">
        <v>447.51533769</v>
      </c>
      <c r="P13" s="20" t="n">
        <v>5.97365007</v>
      </c>
      <c r="Q13" s="18" t="s">
        <v>327</v>
      </c>
      <c r="R13" s="20" t="s">
        <v>327</v>
      </c>
      <c r="S13" s="18" t="n">
        <v>470.68645311</v>
      </c>
      <c r="T13" s="20" t="n">
        <v>7.32589091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(49.0/B18*100)</f>
        <v/>
      </c>
      <c r="D18" s="19" t="n">
        <v>5483</v>
      </c>
      <c r="E18" s="18" t="n">
        <v>458.48294298</v>
      </c>
      <c r="F18" s="20" t="n">
        <v>4.61399275</v>
      </c>
      <c r="G18" s="18" t="n">
        <v>457.336519</v>
      </c>
      <c r="H18" s="20" t="n">
        <v>4.28026613</v>
      </c>
      <c r="I18" s="18" t="n">
        <v>474.83417865</v>
      </c>
      <c r="J18" s="20" t="n">
        <v>5.33782932</v>
      </c>
      <c r="K18" s="18" t="n">
        <v>448.22474158</v>
      </c>
      <c r="L18" s="20" t="n">
        <v>4.87738532</v>
      </c>
      <c r="M18" s="18" t="s">
        <v>327</v>
      </c>
      <c r="N18" s="20" t="s">
        <v>327</v>
      </c>
      <c r="O18" s="18" t="s">
        <v>327</v>
      </c>
      <c r="P18" s="20" t="s">
        <v>327</v>
      </c>
      <c r="Q18" s="18" t="s">
        <v>327</v>
      </c>
      <c r="R18" s="20" t="s">
        <v>327</v>
      </c>
      <c r="S18" s="18" t="n">
        <v>418.64521761</v>
      </c>
      <c r="T18" s="20" t="n">
        <v>7.63945887</v>
      </c>
    </row>
    <row r="19" spans="1:20">
      <c r="A19" s="15" t="s">
        <v>339</v>
      </c>
      <c r="B19" s="17" t="n">
        <v>5658</v>
      </c>
      <c r="C19" s="18">
        <f>(264.0/B19*100)</f>
        <v/>
      </c>
      <c r="D19" s="19" t="n">
        <v>5394</v>
      </c>
      <c r="E19" s="18" t="n">
        <v>425.59922281</v>
      </c>
      <c r="F19" s="20" t="n">
        <v>7.29164266</v>
      </c>
      <c r="G19" s="18" t="n">
        <v>441.31594486</v>
      </c>
      <c r="H19" s="20" t="n">
        <v>5.24837571</v>
      </c>
      <c r="I19" s="18" t="n">
        <v>469.80427989</v>
      </c>
      <c r="J19" s="20" t="n">
        <v>9.61171603</v>
      </c>
      <c r="K19" s="18" t="n">
        <v>491.72830002</v>
      </c>
      <c r="L19" s="20" t="n">
        <v>2.71224274</v>
      </c>
      <c r="M19" s="18" t="s">
        <v>327</v>
      </c>
      <c r="N19" s="20" t="s">
        <v>327</v>
      </c>
      <c r="O19" s="18" t="s">
        <v>327</v>
      </c>
      <c r="P19" s="20" t="s">
        <v>327</v>
      </c>
      <c r="Q19" s="18" t="s">
        <v>327</v>
      </c>
      <c r="R19" s="20" t="s">
        <v>327</v>
      </c>
      <c r="S19" s="18" t="n">
        <v>437.05264306</v>
      </c>
      <c r="T19" s="20" t="n">
        <v>7.50784924</v>
      </c>
    </row>
    <row r="20" spans="1:20">
      <c r="A20" s="15" t="s">
        <v>340</v>
      </c>
      <c r="B20" s="17" t="n">
        <v>3371</v>
      </c>
      <c r="C20" s="18">
        <f>(82.0/B20*100)</f>
        <v/>
      </c>
      <c r="D20" s="19" t="n">
        <v>3289</v>
      </c>
      <c r="E20" s="18" t="n">
        <v>428.76248273</v>
      </c>
      <c r="F20" s="20" t="n">
        <v>8.31455807</v>
      </c>
      <c r="G20" s="18" t="n">
        <v>435.71117025</v>
      </c>
      <c r="H20" s="20" t="n">
        <v>7.51721952</v>
      </c>
      <c r="I20" s="18" t="n">
        <v>447.76915038</v>
      </c>
      <c r="J20" s="20" t="n">
        <v>27.04568371</v>
      </c>
      <c r="K20" s="18" t="n">
        <v>498.64771195</v>
      </c>
      <c r="L20" s="20" t="n">
        <v>1.98488247</v>
      </c>
      <c r="M20" s="18" t="s">
        <v>327</v>
      </c>
      <c r="N20" s="20" t="s">
        <v>327</v>
      </c>
      <c r="O20" s="18" t="s">
        <v>327</v>
      </c>
      <c r="P20" s="20" t="s">
        <v>327</v>
      </c>
      <c r="Q20" s="18" t="s">
        <v>327</v>
      </c>
      <c r="R20" s="20" t="s">
        <v>327</v>
      </c>
      <c r="S20" s="18" t="n">
        <v>441.61536813</v>
      </c>
      <c r="T20" s="20" t="n">
        <v>8.475205730000001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(685.0/B23*100)</f>
        <v/>
      </c>
      <c r="D23" s="19" t="n">
        <v>10898</v>
      </c>
      <c r="E23" s="18" t="n">
        <v>448.94508598</v>
      </c>
      <c r="F23" s="20" t="n">
        <v>6.422516</v>
      </c>
      <c r="G23" s="18" t="n">
        <v>460.34668354</v>
      </c>
      <c r="H23" s="20" t="n">
        <v>5.1751456</v>
      </c>
      <c r="I23" s="18" t="n">
        <v>473.81947213</v>
      </c>
      <c r="J23" s="20" t="n">
        <v>8.712134349999999</v>
      </c>
      <c r="K23" s="18" t="n">
        <v>509.45581964</v>
      </c>
      <c r="L23" s="20" t="n">
        <v>3.05353617</v>
      </c>
      <c r="M23" s="18" t="s">
        <v>327</v>
      </c>
      <c r="N23" s="20" t="s">
        <v>327</v>
      </c>
      <c r="O23" s="18" t="s">
        <v>327</v>
      </c>
      <c r="P23" s="20" t="s">
        <v>327</v>
      </c>
      <c r="Q23" s="18" t="s">
        <v>327</v>
      </c>
      <c r="R23" s="20" t="s">
        <v>327</v>
      </c>
      <c r="S23" s="18" t="n">
        <v>439.75501116</v>
      </c>
      <c r="T23" s="20" t="n">
        <v>7.12054825</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499.53759592</v>
      </c>
      <c r="F25" s="20" t="n">
        <v>6.93318718</v>
      </c>
      <c r="G25" s="18" t="n">
        <v>522.68482596</v>
      </c>
      <c r="H25" s="20" t="n">
        <v>4.67547253</v>
      </c>
      <c r="I25" s="18" t="n">
        <v>545.62772023</v>
      </c>
      <c r="J25" s="20" t="n">
        <v>8.600893810000001</v>
      </c>
      <c r="K25" s="18" t="n">
        <v>526.48147568</v>
      </c>
      <c r="L25" s="20" t="n">
        <v>4.13840438</v>
      </c>
      <c r="M25" s="18" t="s">
        <v>327</v>
      </c>
      <c r="N25" s="20" t="s">
        <v>327</v>
      </c>
      <c r="O25" s="18" t="s">
        <v>327</v>
      </c>
      <c r="P25" s="20" t="s">
        <v>327</v>
      </c>
      <c r="Q25" s="18" t="s">
        <v>327</v>
      </c>
      <c r="R25" s="20" t="s">
        <v>327</v>
      </c>
      <c r="S25" s="18" t="n">
        <v>521.79324171</v>
      </c>
      <c r="T25" s="20" t="n">
        <v>11.00631143</v>
      </c>
    </row>
    <row r="26" spans="1:20">
      <c r="A26" s="15" t="s">
        <v>346</v>
      </c>
      <c r="B26" s="17" t="n">
        <v>4869</v>
      </c>
      <c r="C26" s="18">
        <f>(186.0/B26*100)</f>
        <v/>
      </c>
      <c r="D26" s="19" t="n">
        <v>4683</v>
      </c>
      <c r="E26" s="18" t="n">
        <v>460.33468007</v>
      </c>
      <c r="F26" s="20" t="n">
        <v>5.04630766</v>
      </c>
      <c r="G26" s="18" t="n">
        <v>463.82871695</v>
      </c>
      <c r="H26" s="20" t="n">
        <v>3.44681257</v>
      </c>
      <c r="I26" s="18" t="n">
        <v>482.85541768</v>
      </c>
      <c r="J26" s="20" t="n">
        <v>6.66110282</v>
      </c>
      <c r="K26" s="18" t="n">
        <v>493.78116778</v>
      </c>
      <c r="L26" s="20" t="n">
        <v>2.2407215</v>
      </c>
      <c r="M26" s="18" t="s">
        <v>327</v>
      </c>
      <c r="N26" s="20" t="s">
        <v>327</v>
      </c>
      <c r="O26" s="18" t="s">
        <v>327</v>
      </c>
      <c r="P26" s="20" t="s">
        <v>327</v>
      </c>
      <c r="Q26" s="18" t="s">
        <v>327</v>
      </c>
      <c r="R26" s="20" t="s">
        <v>327</v>
      </c>
      <c r="S26" s="18" t="n">
        <v>472.37550642</v>
      </c>
      <c r="T26" s="20" t="n">
        <v>8.19383103</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(35.0/B32*100)</f>
        <v/>
      </c>
      <c r="D32" s="19" t="n">
        <v>4443</v>
      </c>
      <c r="E32" s="18" t="n">
        <v>488.52377265</v>
      </c>
      <c r="F32" s="20" t="n">
        <v>5.48247735</v>
      </c>
      <c r="G32" s="18" t="n">
        <v>492.1476494</v>
      </c>
      <c r="H32" s="20" t="n">
        <v>3.75209753</v>
      </c>
      <c r="I32" s="18" t="n">
        <v>512.02100689</v>
      </c>
      <c r="J32" s="20" t="n">
        <v>6.04722703</v>
      </c>
      <c r="K32" s="18" t="n">
        <v>514.64774014</v>
      </c>
      <c r="L32" s="20" t="n">
        <v>2.6739271</v>
      </c>
      <c r="M32" s="18" t="s">
        <v>327</v>
      </c>
      <c r="N32" s="20" t="s">
        <v>327</v>
      </c>
      <c r="O32" s="18" t="s">
        <v>327</v>
      </c>
      <c r="P32" s="20" t="s">
        <v>327</v>
      </c>
      <c r="Q32" s="18" t="s">
        <v>327</v>
      </c>
      <c r="R32" s="20" t="s">
        <v>327</v>
      </c>
      <c r="S32" s="18" t="n">
        <v>471.96778031</v>
      </c>
      <c r="T32" s="20" t="n">
        <v>9.098619599999999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(134.0/B34*100)</f>
        <v/>
      </c>
      <c r="D34" s="19" t="n">
        <v>6216</v>
      </c>
      <c r="E34" s="18" t="n">
        <v>435.96460897</v>
      </c>
      <c r="F34" s="20" t="n">
        <v>5.00505309</v>
      </c>
      <c r="G34" s="18" t="n">
        <v>459.39274612</v>
      </c>
      <c r="H34" s="20" t="n">
        <v>3.73552855</v>
      </c>
      <c r="I34" s="18" t="n">
        <v>468.10482137</v>
      </c>
      <c r="J34" s="20" t="n">
        <v>7.29019765</v>
      </c>
      <c r="K34" s="18" t="n">
        <v>497.72373837</v>
      </c>
      <c r="L34" s="20" t="n">
        <v>2.77188834</v>
      </c>
      <c r="M34" s="18" t="s">
        <v>327</v>
      </c>
      <c r="N34" s="20" t="s">
        <v>327</v>
      </c>
      <c r="O34" s="18" t="n">
        <v>336.51078337</v>
      </c>
      <c r="P34" s="20" t="n">
        <v>12.24828707</v>
      </c>
      <c r="Q34" s="18" t="s">
        <v>327</v>
      </c>
      <c r="R34" s="20" t="s">
        <v>327</v>
      </c>
      <c r="S34" s="18" t="n">
        <v>445.29112402</v>
      </c>
      <c r="T34" s="20" t="n">
        <v>6.48139785</v>
      </c>
    </row>
    <row r="35" spans="1:20">
      <c r="A35" s="15" t="s">
        <v>355</v>
      </c>
      <c r="B35" s="17" t="n">
        <v>6406</v>
      </c>
      <c r="C35" s="18">
        <f>(103.0/B35*100)</f>
        <v/>
      </c>
      <c r="D35" s="19" t="n">
        <v>6303</v>
      </c>
      <c r="E35" s="18" t="n">
        <v>495.52330785</v>
      </c>
      <c r="F35" s="20" t="n">
        <v>4.75376753</v>
      </c>
      <c r="G35" s="18" t="n">
        <v>507.33773944</v>
      </c>
      <c r="H35" s="20" t="n">
        <v>2.99651613</v>
      </c>
      <c r="I35" s="18" t="n">
        <v>533.14986552</v>
      </c>
      <c r="J35" s="20" t="n">
        <v>5.54521959</v>
      </c>
      <c r="K35" s="18" t="n">
        <v>514.76319718</v>
      </c>
      <c r="L35" s="20" t="n">
        <v>2.09340219</v>
      </c>
      <c r="M35" s="18" t="s">
        <v>327</v>
      </c>
      <c r="N35" s="20" t="s">
        <v>327</v>
      </c>
      <c r="O35" s="18" t="n">
        <v>349.78970242</v>
      </c>
      <c r="P35" s="20" t="n">
        <v>6.90672373</v>
      </c>
      <c r="Q35" s="18" t="s">
        <v>327</v>
      </c>
      <c r="R35" s="20" t="s">
        <v>327</v>
      </c>
      <c r="S35" s="18" t="n">
        <v>505.80011086</v>
      </c>
      <c r="T35" s="20" t="n">
        <v>5.93998146</v>
      </c>
    </row>
    <row r="36" spans="1:20">
      <c r="A36" s="15" t="s">
        <v>356</v>
      </c>
      <c r="B36" s="17" t="n">
        <v>6736</v>
      </c>
      <c r="C36" s="18">
        <f>(124.0/B36*100)</f>
        <v/>
      </c>
      <c r="D36" s="19" t="n">
        <v>6612</v>
      </c>
      <c r="E36" s="18" t="n">
        <v>461.86006768</v>
      </c>
      <c r="F36" s="20" t="n">
        <v>5.27866321</v>
      </c>
      <c r="G36" s="18" t="n">
        <v>463.85356315</v>
      </c>
      <c r="H36" s="20" t="n">
        <v>3.87142713</v>
      </c>
      <c r="I36" s="18" t="n">
        <v>478.09955035</v>
      </c>
      <c r="J36" s="20" t="n">
        <v>6.72002025</v>
      </c>
      <c r="K36" s="18" t="n">
        <v>495.4344186</v>
      </c>
      <c r="L36" s="20" t="n">
        <v>2.34735289</v>
      </c>
      <c r="M36" s="18" t="s">
        <v>327</v>
      </c>
      <c r="N36" s="20" t="s">
        <v>327</v>
      </c>
      <c r="O36" s="18" t="s">
        <v>327</v>
      </c>
      <c r="P36" s="20" t="s">
        <v>327</v>
      </c>
      <c r="Q36" s="18" t="s">
        <v>327</v>
      </c>
      <c r="R36" s="20" t="s">
        <v>327</v>
      </c>
      <c r="S36" s="18" t="n">
        <v>465.4072604</v>
      </c>
      <c r="T36" s="20" t="n">
        <v>7.1037878</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(5811.0/B40*100)</f>
        <v/>
      </c>
      <c r="D40" s="19" t="n">
        <v>8346</v>
      </c>
      <c r="E40" s="18" t="n">
        <v>477.88446255</v>
      </c>
      <c r="F40" s="20" t="n">
        <v>5.71717681</v>
      </c>
      <c r="G40" s="18" t="n">
        <v>494.72342792</v>
      </c>
      <c r="H40" s="20" t="n">
        <v>3.34835383</v>
      </c>
      <c r="I40" s="18" t="n">
        <v>499.71119673</v>
      </c>
      <c r="J40" s="20" t="n">
        <v>7.10333715</v>
      </c>
      <c r="K40" s="18" t="n">
        <v>504.86821859</v>
      </c>
      <c r="L40" s="20" t="n">
        <v>4.18215401</v>
      </c>
      <c r="M40" s="18" t="s">
        <v>327</v>
      </c>
      <c r="N40" s="20" t="s">
        <v>327</v>
      </c>
      <c r="O40" s="18" t="n">
        <v>491.16464222</v>
      </c>
      <c r="P40" s="20" t="n">
        <v>2.5540442</v>
      </c>
      <c r="Q40" s="18" t="s">
        <v>327</v>
      </c>
      <c r="R40" s="20" t="s">
        <v>327</v>
      </c>
      <c r="S40" s="18" t="n">
        <v>450.12009935</v>
      </c>
      <c r="T40" s="20" t="n">
        <v>7.3968684</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(218.0/B47*100)</f>
        <v/>
      </c>
      <c r="D47" s="19" t="n">
        <v>5710</v>
      </c>
      <c r="E47" s="18" t="n">
        <v>423.10077015</v>
      </c>
      <c r="F47" s="20" t="n">
        <v>5.01116922</v>
      </c>
      <c r="G47" s="18" t="n">
        <v>445.86048315</v>
      </c>
      <c r="H47" s="20" t="n">
        <v>4.34310416</v>
      </c>
      <c r="I47" s="18" t="n">
        <v>455.71029432</v>
      </c>
      <c r="J47" s="20" t="n">
        <v>7.35418338</v>
      </c>
      <c r="K47" s="18" t="n">
        <v>447.18264945</v>
      </c>
      <c r="L47" s="20" t="n">
        <v>5.18174538</v>
      </c>
      <c r="M47" s="18" t="s">
        <v>327</v>
      </c>
      <c r="N47" s="20" t="s">
        <v>327</v>
      </c>
      <c r="O47" s="18" t="s">
        <v>327</v>
      </c>
      <c r="P47" s="20" t="s">
        <v>327</v>
      </c>
      <c r="Q47" s="18" t="s">
        <v>327</v>
      </c>
      <c r="R47" s="20" t="s">
        <v>327</v>
      </c>
      <c r="S47" s="18" t="n">
        <v>434.46626428</v>
      </c>
      <c r="T47" s="20" t="n">
        <v>4.9440438</v>
      </c>
    </row>
    <row r="48" spans="1:20">
      <c r="A48" s="15" t="s">
        <v>368</v>
      </c>
      <c r="B48" s="17" t="n">
        <v>9841</v>
      </c>
      <c r="C48" s="18">
        <f>(31.0/B48*100)</f>
        <v/>
      </c>
      <c r="D48" s="19" t="n">
        <v>9810</v>
      </c>
      <c r="E48" s="18" t="n">
        <v>496.80381005</v>
      </c>
      <c r="F48" s="20" t="n">
        <v>5.6772655</v>
      </c>
      <c r="G48" s="18" t="n">
        <v>517.16453004</v>
      </c>
      <c r="H48" s="20" t="n">
        <v>5.36273029</v>
      </c>
      <c r="I48" s="18" t="n">
        <v>534.21686622</v>
      </c>
      <c r="J48" s="20" t="n">
        <v>8.55459574</v>
      </c>
      <c r="K48" s="18" t="n">
        <v>549.03170952</v>
      </c>
      <c r="L48" s="20" t="n">
        <v>4.93257665</v>
      </c>
      <c r="M48" s="18" t="s">
        <v>327</v>
      </c>
      <c r="N48" s="20" t="s">
        <v>327</v>
      </c>
      <c r="O48" s="18" t="s">
        <v>327</v>
      </c>
      <c r="P48" s="20" t="s">
        <v>327</v>
      </c>
      <c r="Q48" s="18" t="s">
        <v>327</v>
      </c>
      <c r="R48" s="20" t="s">
        <v>327</v>
      </c>
      <c r="S48" s="18" t="n">
        <v>459.32546457</v>
      </c>
      <c r="T48" s="20" t="n">
        <v>15.98967983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(156.0/B52*100)</f>
        <v/>
      </c>
      <c r="D52" s="19" t="n">
        <v>5653</v>
      </c>
      <c r="E52" s="18" t="n">
        <v>434.71056162</v>
      </c>
      <c r="F52" s="20" t="n">
        <v>5.10259784</v>
      </c>
      <c r="G52" s="18" t="n">
        <v>446.96920265</v>
      </c>
      <c r="H52" s="20" t="n">
        <v>4.56760861</v>
      </c>
      <c r="I52" s="18" t="n">
        <v>473.8664692</v>
      </c>
      <c r="J52" s="20" t="n">
        <v>7.79929698</v>
      </c>
      <c r="K52" s="18" t="n">
        <v>472.57329289</v>
      </c>
      <c r="L52" s="20" t="n">
        <v>2.84232096</v>
      </c>
      <c r="M52" s="18" t="s">
        <v>327</v>
      </c>
      <c r="N52" s="20" t="s">
        <v>327</v>
      </c>
      <c r="O52" s="18" t="s">
        <v>327</v>
      </c>
      <c r="P52" s="20" t="s">
        <v>327</v>
      </c>
      <c r="Q52" s="18" t="s">
        <v>327</v>
      </c>
      <c r="R52" s="20" t="s">
        <v>327</v>
      </c>
      <c r="S52" s="18" t="n">
        <v>423.85456592</v>
      </c>
      <c r="T52" s="20" t="n">
        <v>7.69696806</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(96.0/B56*100)</f>
        <v/>
      </c>
      <c r="D56" s="19" t="n">
        <v>5263</v>
      </c>
      <c r="E56" s="18" t="n">
        <v>541.65801393</v>
      </c>
      <c r="F56" s="20" t="n">
        <v>7.0591071</v>
      </c>
      <c r="G56" s="18" t="n">
        <v>547.56804304</v>
      </c>
      <c r="H56" s="20" t="n">
        <v>4.16797425</v>
      </c>
      <c r="I56" s="18" t="n">
        <v>559.31714138</v>
      </c>
      <c r="J56" s="20" t="n">
        <v>8.117032010000001</v>
      </c>
      <c r="K56" s="18" t="n">
        <v>547.70457915</v>
      </c>
      <c r="L56" s="20" t="n">
        <v>3.12902586</v>
      </c>
      <c r="M56" s="18" t="s">
        <v>327</v>
      </c>
      <c r="N56" s="20" t="s">
        <v>327</v>
      </c>
      <c r="O56" s="18" t="s">
        <v>327</v>
      </c>
      <c r="P56" s="20" t="s">
        <v>327</v>
      </c>
      <c r="Q56" s="18" t="s">
        <v>327</v>
      </c>
      <c r="R56" s="20" t="s">
        <v>327</v>
      </c>
      <c r="S56" s="18" t="n">
        <v>536.31330264</v>
      </c>
      <c r="T56" s="20" t="n">
        <v>12.75572707</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(336.0/B61*100)</f>
        <v/>
      </c>
      <c r="D61" s="19" t="n">
        <v>6189</v>
      </c>
      <c r="E61" s="18" t="n">
        <v>443.53282956</v>
      </c>
      <c r="F61" s="20" t="n">
        <v>4.49179979</v>
      </c>
      <c r="G61" s="18" t="n">
        <v>465.7372881</v>
      </c>
      <c r="H61" s="20" t="n">
        <v>3.72561682</v>
      </c>
      <c r="I61" s="18" t="n">
        <v>471.63579805</v>
      </c>
      <c r="J61" s="20" t="n">
        <v>9.02552766</v>
      </c>
      <c r="K61" s="18" t="n">
        <v>494.38548253</v>
      </c>
      <c r="L61" s="20" t="n">
        <v>2.43964281</v>
      </c>
      <c r="M61" s="18" t="s">
        <v>327</v>
      </c>
      <c r="N61" s="20" t="s">
        <v>327</v>
      </c>
      <c r="O61" s="18" t="s">
        <v>327</v>
      </c>
      <c r="P61" s="20" t="s">
        <v>327</v>
      </c>
      <c r="Q61" s="18" t="s">
        <v>327</v>
      </c>
      <c r="R61" s="20" t="s">
        <v>327</v>
      </c>
      <c r="S61" s="18" t="n">
        <v>447.83008017</v>
      </c>
      <c r="T61" s="20" t="n">
        <v>7.44404304</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(59.0/B67*100)</f>
        <v/>
      </c>
      <c r="D67" s="19" t="n">
        <v>6912</v>
      </c>
      <c r="E67" s="18" t="n">
        <v>363.47567267</v>
      </c>
      <c r="F67" s="20" t="n">
        <v>3.63519781</v>
      </c>
      <c r="G67" s="18" t="n">
        <v>369.34478669</v>
      </c>
      <c r="H67" s="20" t="n">
        <v>3.92571629</v>
      </c>
      <c r="I67" s="18" t="n">
        <v>378.57106291</v>
      </c>
      <c r="J67" s="20" t="n">
        <v>5.13399361</v>
      </c>
      <c r="K67" s="18" t="n">
        <v>409.64245077</v>
      </c>
      <c r="L67" s="20" t="n">
        <v>3.50586303</v>
      </c>
      <c r="M67" s="18" t="s">
        <v>327</v>
      </c>
      <c r="N67" s="20" t="s">
        <v>327</v>
      </c>
      <c r="O67" s="18" t="s">
        <v>327</v>
      </c>
      <c r="P67" s="20" t="s">
        <v>327</v>
      </c>
      <c r="Q67" s="18" t="s">
        <v>327</v>
      </c>
      <c r="R67" s="20" t="s">
        <v>327</v>
      </c>
      <c r="S67" s="18" t="n">
        <v>319.36367985</v>
      </c>
      <c r="T67" s="20" t="n">
        <v>10.19299845</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(393.0/B73*100)</f>
        <v/>
      </c>
      <c r="D73" s="19" t="n">
        <v>7856</v>
      </c>
      <c r="E73" s="18" t="n">
        <v>399.44468358</v>
      </c>
      <c r="F73" s="20" t="n">
        <v>3.22935026</v>
      </c>
      <c r="G73" s="18" t="n">
        <v>422.60325543</v>
      </c>
      <c r="H73" s="20" t="n">
        <v>3.82088798</v>
      </c>
      <c r="I73" s="18" t="n">
        <v>419.90710035</v>
      </c>
      <c r="J73" s="20" t="n">
        <v>5.73046515</v>
      </c>
      <c r="K73" s="18" t="n">
        <v>427.33450432</v>
      </c>
      <c r="L73" s="20" t="n">
        <v>3.72065536</v>
      </c>
      <c r="M73" s="18" t="s">
        <v>327</v>
      </c>
      <c r="N73" s="20" t="s">
        <v>327</v>
      </c>
      <c r="O73" s="18" t="s">
        <v>327</v>
      </c>
      <c r="P73" s="20" t="s">
        <v>327</v>
      </c>
      <c r="Q73" s="18" t="s">
        <v>327</v>
      </c>
      <c r="R73" s="20" t="s">
        <v>327</v>
      </c>
      <c r="S73" s="18" t="n">
        <v>398.61153618</v>
      </c>
      <c r="T73" s="20" t="n">
        <v>8.81005017</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450</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465.32636709</v>
      </c>
      <c r="F7" s="20" t="n">
        <v>3.99748795</v>
      </c>
      <c r="G7" s="18" t="n">
        <v>467.88749584</v>
      </c>
      <c r="H7" s="20" t="n">
        <v>3.011067</v>
      </c>
      <c r="I7" s="18" t="n">
        <v>477.42844728</v>
      </c>
      <c r="J7" s="20" t="n">
        <v>7.48771734</v>
      </c>
      <c r="K7" s="18" t="n">
        <v>510.0985357</v>
      </c>
      <c r="L7" s="20" t="n">
        <v>1.93913302</v>
      </c>
      <c r="M7" s="18" t="s">
        <v>327</v>
      </c>
      <c r="N7" s="20" t="s">
        <v>327</v>
      </c>
      <c r="O7" s="18" t="s">
        <v>327</v>
      </c>
      <c r="P7" s="20" t="s">
        <v>327</v>
      </c>
      <c r="Q7" s="18" t="s">
        <v>327</v>
      </c>
      <c r="R7" s="20" t="s">
        <v>327</v>
      </c>
      <c r="S7" s="18" t="n">
        <v>476.21034274</v>
      </c>
      <c r="T7" s="20" t="n">
        <v>4.86690576</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(8440.0/B9*100)</f>
        <v/>
      </c>
      <c r="D9" s="19" t="n">
        <v>1211</v>
      </c>
      <c r="E9" s="18" t="n">
        <v>445.92660361</v>
      </c>
      <c r="F9" s="20" t="n">
        <v>8.4621233</v>
      </c>
      <c r="G9" s="18" t="n">
        <v>476.52350559</v>
      </c>
      <c r="H9" s="20" t="n">
        <v>7.17933886</v>
      </c>
      <c r="I9" s="18" t="n">
        <v>471.41358265</v>
      </c>
      <c r="J9" s="20" t="n">
        <v>12.55439624</v>
      </c>
      <c r="K9" s="18" t="s">
        <v>327</v>
      </c>
      <c r="L9" s="20" t="s">
        <v>327</v>
      </c>
      <c r="M9" s="18" t="s">
        <v>327</v>
      </c>
      <c r="N9" s="20" t="s">
        <v>327</v>
      </c>
      <c r="O9" s="18" t="n">
        <v>357.98454354</v>
      </c>
      <c r="P9" s="20" t="n">
        <v>11.51846445</v>
      </c>
      <c r="Q9" s="18" t="s">
        <v>327</v>
      </c>
      <c r="R9" s="20" t="s">
        <v>327</v>
      </c>
      <c r="S9" s="18" t="n">
        <v>470.73974965</v>
      </c>
      <c r="T9" s="20" t="n">
        <v>6.98251573</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(192.0/B13*100)</f>
        <v/>
      </c>
      <c r="D13" s="19" t="n">
        <v>6969</v>
      </c>
      <c r="E13" s="18" t="n">
        <v>461.47225374</v>
      </c>
      <c r="F13" s="20" t="n">
        <v>8.16280662</v>
      </c>
      <c r="G13" s="18" t="n">
        <v>481.91977004</v>
      </c>
      <c r="H13" s="20" t="n">
        <v>8.69468438</v>
      </c>
      <c r="I13" s="18" t="n">
        <v>470.18436591</v>
      </c>
      <c r="J13" s="20" t="n">
        <v>23.98559382</v>
      </c>
      <c r="K13" s="18" t="n">
        <v>519.29238314</v>
      </c>
      <c r="L13" s="20" t="n">
        <v>2.17378327</v>
      </c>
      <c r="M13" s="18" t="s">
        <v>327</v>
      </c>
      <c r="N13" s="20" t="s">
        <v>327</v>
      </c>
      <c r="O13" s="18" t="n">
        <v>447.51533769</v>
      </c>
      <c r="P13" s="20" t="n">
        <v>5.97365007</v>
      </c>
      <c r="Q13" s="18" t="s">
        <v>327</v>
      </c>
      <c r="R13" s="20" t="s">
        <v>327</v>
      </c>
      <c r="S13" s="18" t="n">
        <v>473.11806067</v>
      </c>
      <c r="T13" s="20" t="n">
        <v>7.33717208</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(49.0/B18*100)</f>
        <v/>
      </c>
      <c r="D18" s="19" t="n">
        <v>5483</v>
      </c>
      <c r="E18" s="18" t="n">
        <v>422.8905633</v>
      </c>
      <c r="F18" s="20" t="n">
        <v>5.15773319</v>
      </c>
      <c r="G18" s="18" t="n">
        <v>471.43417163</v>
      </c>
      <c r="H18" s="20" t="n">
        <v>4.0897298</v>
      </c>
      <c r="I18" s="18" t="n">
        <v>472.0643891</v>
      </c>
      <c r="J18" s="20" t="n">
        <v>4.4292393</v>
      </c>
      <c r="K18" s="18" t="n">
        <v>448.22474158</v>
      </c>
      <c r="L18" s="20" t="n">
        <v>4.87738532</v>
      </c>
      <c r="M18" s="18" t="s">
        <v>327</v>
      </c>
      <c r="N18" s="20" t="s">
        <v>327</v>
      </c>
      <c r="O18" s="18" t="s">
        <v>327</v>
      </c>
      <c r="P18" s="20" t="s">
        <v>327</v>
      </c>
      <c r="Q18" s="18" t="s">
        <v>327</v>
      </c>
      <c r="R18" s="20" t="s">
        <v>327</v>
      </c>
      <c r="S18" s="18" t="n">
        <v>419.8770217</v>
      </c>
      <c r="T18" s="20" t="n">
        <v>7.91343216</v>
      </c>
    </row>
    <row r="19" spans="1:20">
      <c r="A19" s="15" t="s">
        <v>339</v>
      </c>
      <c r="B19" s="17" t="n">
        <v>5658</v>
      </c>
      <c r="C19" s="18">
        <f>(264.0/B19*100)</f>
        <v/>
      </c>
      <c r="D19" s="19" t="n">
        <v>5394</v>
      </c>
      <c r="E19" s="18" t="n">
        <v>422.9020055</v>
      </c>
      <c r="F19" s="20" t="n">
        <v>8.100813090000001</v>
      </c>
      <c r="G19" s="18" t="n">
        <v>452.87942094</v>
      </c>
      <c r="H19" s="20" t="n">
        <v>5.21038908</v>
      </c>
      <c r="I19" s="18" t="n">
        <v>432.00198575</v>
      </c>
      <c r="J19" s="20" t="n">
        <v>8.591453019999999</v>
      </c>
      <c r="K19" s="18" t="n">
        <v>491.72830002</v>
      </c>
      <c r="L19" s="20" t="n">
        <v>2.71224274</v>
      </c>
      <c r="M19" s="18" t="s">
        <v>327</v>
      </c>
      <c r="N19" s="20" t="s">
        <v>327</v>
      </c>
      <c r="O19" s="18" t="s">
        <v>327</v>
      </c>
      <c r="P19" s="20" t="s">
        <v>327</v>
      </c>
      <c r="Q19" s="18" t="s">
        <v>327</v>
      </c>
      <c r="R19" s="20" t="s">
        <v>327</v>
      </c>
      <c r="S19" s="18" t="n">
        <v>436.29596238</v>
      </c>
      <c r="T19" s="20" t="n">
        <v>6.66470908</v>
      </c>
    </row>
    <row r="20" spans="1:20">
      <c r="A20" s="15" t="s">
        <v>340</v>
      </c>
      <c r="B20" s="17" t="n">
        <v>3371</v>
      </c>
      <c r="C20" s="18">
        <f>(82.0/B20*100)</f>
        <v/>
      </c>
      <c r="D20" s="19" t="n">
        <v>3289</v>
      </c>
      <c r="E20" s="18" t="n">
        <v>420.86121104</v>
      </c>
      <c r="F20" s="20" t="n">
        <v>9.65044677</v>
      </c>
      <c r="G20" s="18" t="n">
        <v>440.27822558</v>
      </c>
      <c r="H20" s="20" t="n">
        <v>7.48001682</v>
      </c>
      <c r="I20" s="18" t="n">
        <v>427.95350308</v>
      </c>
      <c r="J20" s="20" t="n">
        <v>23.10266415</v>
      </c>
      <c r="K20" s="18" t="n">
        <v>498.64771195</v>
      </c>
      <c r="L20" s="20" t="n">
        <v>1.98488247</v>
      </c>
      <c r="M20" s="18" t="s">
        <v>327</v>
      </c>
      <c r="N20" s="20" t="s">
        <v>327</v>
      </c>
      <c r="O20" s="18" t="s">
        <v>327</v>
      </c>
      <c r="P20" s="20" t="s">
        <v>327</v>
      </c>
      <c r="Q20" s="18" t="s">
        <v>327</v>
      </c>
      <c r="R20" s="20" t="s">
        <v>327</v>
      </c>
      <c r="S20" s="18" t="n">
        <v>443.62717529</v>
      </c>
      <c r="T20" s="20" t="n">
        <v>8.76513565</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(685.0/B23*100)</f>
        <v/>
      </c>
      <c r="D23" s="19" t="n">
        <v>10898</v>
      </c>
      <c r="E23" s="18" t="n">
        <v>450.84239861</v>
      </c>
      <c r="F23" s="20" t="n">
        <v>5.73405781</v>
      </c>
      <c r="G23" s="18" t="n">
        <v>462.85745538</v>
      </c>
      <c r="H23" s="20" t="n">
        <v>5.4945203</v>
      </c>
      <c r="I23" s="18" t="n">
        <v>466.81627126</v>
      </c>
      <c r="J23" s="20" t="n">
        <v>9.27576608</v>
      </c>
      <c r="K23" s="18" t="n">
        <v>509.45581964</v>
      </c>
      <c r="L23" s="20" t="n">
        <v>3.05353617</v>
      </c>
      <c r="M23" s="18" t="s">
        <v>327</v>
      </c>
      <c r="N23" s="20" t="s">
        <v>327</v>
      </c>
      <c r="O23" s="18" t="s">
        <v>327</v>
      </c>
      <c r="P23" s="20" t="s">
        <v>327</v>
      </c>
      <c r="Q23" s="18" t="s">
        <v>327</v>
      </c>
      <c r="R23" s="20" t="s">
        <v>327</v>
      </c>
      <c r="S23" s="18" t="n">
        <v>437.54310214</v>
      </c>
      <c r="T23" s="20" t="n">
        <v>7.56335927</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509.11821452</v>
      </c>
      <c r="F25" s="20" t="n">
        <v>6.53542895</v>
      </c>
      <c r="G25" s="18" t="n">
        <v>517.8065761</v>
      </c>
      <c r="H25" s="20" t="n">
        <v>4.58911638</v>
      </c>
      <c r="I25" s="18" t="n">
        <v>558.4077558499999</v>
      </c>
      <c r="J25" s="20" t="n">
        <v>8.791384280000001</v>
      </c>
      <c r="K25" s="18" t="n">
        <v>526.48147568</v>
      </c>
      <c r="L25" s="20" t="n">
        <v>4.13840438</v>
      </c>
      <c r="M25" s="18" t="s">
        <v>327</v>
      </c>
      <c r="N25" s="20" t="s">
        <v>327</v>
      </c>
      <c r="O25" s="18" t="s">
        <v>327</v>
      </c>
      <c r="P25" s="20" t="s">
        <v>327</v>
      </c>
      <c r="Q25" s="18" t="s">
        <v>327</v>
      </c>
      <c r="R25" s="20" t="s">
        <v>327</v>
      </c>
      <c r="S25" s="18" t="n">
        <v>521.8052986500001</v>
      </c>
      <c r="T25" s="20" t="n">
        <v>11.28549707</v>
      </c>
    </row>
    <row r="26" spans="1:20">
      <c r="A26" s="15" t="s">
        <v>346</v>
      </c>
      <c r="B26" s="17" t="n">
        <v>4869</v>
      </c>
      <c r="C26" s="18">
        <f>(186.0/B26*100)</f>
        <v/>
      </c>
      <c r="D26" s="19" t="n">
        <v>4683</v>
      </c>
      <c r="E26" s="18" t="n">
        <v>465.97438095</v>
      </c>
      <c r="F26" s="20" t="n">
        <v>4.88957865</v>
      </c>
      <c r="G26" s="18" t="n">
        <v>468.51760925</v>
      </c>
      <c r="H26" s="20" t="n">
        <v>3.48426353</v>
      </c>
      <c r="I26" s="18" t="n">
        <v>457.6453811</v>
      </c>
      <c r="J26" s="20" t="n">
        <v>6.52329932</v>
      </c>
      <c r="K26" s="18" t="n">
        <v>493.78116778</v>
      </c>
      <c r="L26" s="20" t="n">
        <v>2.2407215</v>
      </c>
      <c r="M26" s="18" t="s">
        <v>327</v>
      </c>
      <c r="N26" s="20" t="s">
        <v>327</v>
      </c>
      <c r="O26" s="18" t="s">
        <v>327</v>
      </c>
      <c r="P26" s="20" t="s">
        <v>327</v>
      </c>
      <c r="Q26" s="18" t="s">
        <v>327</v>
      </c>
      <c r="R26" s="20" t="s">
        <v>327</v>
      </c>
      <c r="S26" s="18" t="n">
        <v>472.43729532</v>
      </c>
      <c r="T26" s="20" t="n">
        <v>8.06027666</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(35.0/B32*100)</f>
        <v/>
      </c>
      <c r="D32" s="19" t="n">
        <v>4443</v>
      </c>
      <c r="E32" s="18" t="n">
        <v>492.17522467</v>
      </c>
      <c r="F32" s="20" t="n">
        <v>4.90308109</v>
      </c>
      <c r="G32" s="18" t="n">
        <v>498.35661195</v>
      </c>
      <c r="H32" s="20" t="n">
        <v>3.90503099</v>
      </c>
      <c r="I32" s="18" t="n">
        <v>487.00218394</v>
      </c>
      <c r="J32" s="20" t="n">
        <v>6.34709771</v>
      </c>
      <c r="K32" s="18" t="n">
        <v>514.64774014</v>
      </c>
      <c r="L32" s="20" t="n">
        <v>2.6739271</v>
      </c>
      <c r="M32" s="18" t="s">
        <v>327</v>
      </c>
      <c r="N32" s="20" t="s">
        <v>327</v>
      </c>
      <c r="O32" s="18" t="s">
        <v>327</v>
      </c>
      <c r="P32" s="20" t="s">
        <v>327</v>
      </c>
      <c r="Q32" s="18" t="s">
        <v>327</v>
      </c>
      <c r="R32" s="20" t="s">
        <v>327</v>
      </c>
      <c r="S32" s="18" t="n">
        <v>477.75921362</v>
      </c>
      <c r="T32" s="20" t="n">
        <v>8.40509937</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(134.0/B34*100)</f>
        <v/>
      </c>
      <c r="D34" s="19" t="n">
        <v>6216</v>
      </c>
      <c r="E34" s="18" t="n">
        <v>446.09230006</v>
      </c>
      <c r="F34" s="20" t="n">
        <v>4.38128844</v>
      </c>
      <c r="G34" s="18" t="n">
        <v>463.46788329</v>
      </c>
      <c r="H34" s="20" t="n">
        <v>3.8267705</v>
      </c>
      <c r="I34" s="18" t="n">
        <v>447.00619104</v>
      </c>
      <c r="J34" s="20" t="n">
        <v>6.07449094</v>
      </c>
      <c r="K34" s="18" t="n">
        <v>497.72373837</v>
      </c>
      <c r="L34" s="20" t="n">
        <v>2.77188834</v>
      </c>
      <c r="M34" s="18" t="s">
        <v>327</v>
      </c>
      <c r="N34" s="20" t="s">
        <v>327</v>
      </c>
      <c r="O34" s="18" t="n">
        <v>336.51078337</v>
      </c>
      <c r="P34" s="20" t="n">
        <v>12.24828707</v>
      </c>
      <c r="Q34" s="18" t="s">
        <v>327</v>
      </c>
      <c r="R34" s="20" t="s">
        <v>327</v>
      </c>
      <c r="S34" s="18" t="n">
        <v>441.39159647</v>
      </c>
      <c r="T34" s="20" t="n">
        <v>5.83727679</v>
      </c>
    </row>
    <row r="35" spans="1:20">
      <c r="A35" s="15" t="s">
        <v>355</v>
      </c>
      <c r="B35" s="17" t="n">
        <v>6406</v>
      </c>
      <c r="C35" s="18">
        <f>(103.0/B35*100)</f>
        <v/>
      </c>
      <c r="D35" s="19" t="n">
        <v>6303</v>
      </c>
      <c r="E35" s="18" t="n">
        <v>512.42314516</v>
      </c>
      <c r="F35" s="20" t="n">
        <v>3.54540923</v>
      </c>
      <c r="G35" s="18" t="n">
        <v>514.26826227</v>
      </c>
      <c r="H35" s="20" t="n">
        <v>3.59007203</v>
      </c>
      <c r="I35" s="18" t="n">
        <v>488.99137165</v>
      </c>
      <c r="J35" s="20" t="n">
        <v>7.78260304</v>
      </c>
      <c r="K35" s="18" t="n">
        <v>514.76319718</v>
      </c>
      <c r="L35" s="20" t="n">
        <v>2.09340219</v>
      </c>
      <c r="M35" s="18" t="s">
        <v>327</v>
      </c>
      <c r="N35" s="20" t="s">
        <v>327</v>
      </c>
      <c r="O35" s="18" t="n">
        <v>349.78970242</v>
      </c>
      <c r="P35" s="20" t="n">
        <v>6.90672373</v>
      </c>
      <c r="Q35" s="18" t="s">
        <v>327</v>
      </c>
      <c r="R35" s="20" t="s">
        <v>327</v>
      </c>
      <c r="S35" s="18" t="n">
        <v>505.36845836</v>
      </c>
      <c r="T35" s="20" t="n">
        <v>6.32241975</v>
      </c>
    </row>
    <row r="36" spans="1:20">
      <c r="A36" s="15" t="s">
        <v>356</v>
      </c>
      <c r="B36" s="17" t="n">
        <v>6736</v>
      </c>
      <c r="C36" s="18">
        <f>(124.0/B36*100)</f>
        <v/>
      </c>
      <c r="D36" s="19" t="n">
        <v>6612</v>
      </c>
      <c r="E36" s="18" t="n">
        <v>451.70115792</v>
      </c>
      <c r="F36" s="20" t="n">
        <v>4.94692316</v>
      </c>
      <c r="G36" s="18" t="n">
        <v>468.32955268</v>
      </c>
      <c r="H36" s="20" t="n">
        <v>3.89198267</v>
      </c>
      <c r="I36" s="18" t="n">
        <v>476.61944743</v>
      </c>
      <c r="J36" s="20" t="n">
        <v>6.6288583</v>
      </c>
      <c r="K36" s="18" t="n">
        <v>495.4344186</v>
      </c>
      <c r="L36" s="20" t="n">
        <v>2.34735289</v>
      </c>
      <c r="M36" s="18" t="s">
        <v>327</v>
      </c>
      <c r="N36" s="20" t="s">
        <v>327</v>
      </c>
      <c r="O36" s="18" t="s">
        <v>327</v>
      </c>
      <c r="P36" s="20" t="s">
        <v>327</v>
      </c>
      <c r="Q36" s="18" t="s">
        <v>327</v>
      </c>
      <c r="R36" s="20" t="s">
        <v>327</v>
      </c>
      <c r="S36" s="18" t="n">
        <v>468.19979792</v>
      </c>
      <c r="T36" s="20" t="n">
        <v>7.12211723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(5811.0/B40*100)</f>
        <v/>
      </c>
      <c r="D40" s="19" t="n">
        <v>8346</v>
      </c>
      <c r="E40" s="18" t="n">
        <v>480.55675689</v>
      </c>
      <c r="F40" s="20" t="n">
        <v>5.33158543</v>
      </c>
      <c r="G40" s="18" t="n">
        <v>498.58021187</v>
      </c>
      <c r="H40" s="20" t="n">
        <v>3.5102345</v>
      </c>
      <c r="I40" s="18" t="n">
        <v>472.60849784</v>
      </c>
      <c r="J40" s="20" t="n">
        <v>8.85787395</v>
      </c>
      <c r="K40" s="18" t="n">
        <v>504.86821859</v>
      </c>
      <c r="L40" s="20" t="n">
        <v>4.18215401</v>
      </c>
      <c r="M40" s="18" t="s">
        <v>327</v>
      </c>
      <c r="N40" s="20" t="s">
        <v>327</v>
      </c>
      <c r="O40" s="18" t="n">
        <v>491.16464222</v>
      </c>
      <c r="P40" s="20" t="n">
        <v>2.5540442</v>
      </c>
      <c r="Q40" s="18" t="s">
        <v>327</v>
      </c>
      <c r="R40" s="20" t="s">
        <v>327</v>
      </c>
      <c r="S40" s="18" t="n">
        <v>450.97112199</v>
      </c>
      <c r="T40" s="20" t="n">
        <v>8.142797099999999</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(218.0/B47*100)</f>
        <v/>
      </c>
      <c r="D47" s="19" t="n">
        <v>5710</v>
      </c>
      <c r="E47" s="18" t="n">
        <v>426.49057077</v>
      </c>
      <c r="F47" s="20" t="n">
        <v>4.81854325</v>
      </c>
      <c r="G47" s="18" t="n">
        <v>453.53914249</v>
      </c>
      <c r="H47" s="20" t="n">
        <v>5.09582285</v>
      </c>
      <c r="I47" s="18" t="n">
        <v>439.62191811</v>
      </c>
      <c r="J47" s="20" t="n">
        <v>6.38504505</v>
      </c>
      <c r="K47" s="18" t="n">
        <v>447.18264945</v>
      </c>
      <c r="L47" s="20" t="n">
        <v>5.18174538</v>
      </c>
      <c r="M47" s="18" t="s">
        <v>327</v>
      </c>
      <c r="N47" s="20" t="s">
        <v>327</v>
      </c>
      <c r="O47" s="18" t="s">
        <v>327</v>
      </c>
      <c r="P47" s="20" t="s">
        <v>327</v>
      </c>
      <c r="Q47" s="18" t="s">
        <v>327</v>
      </c>
      <c r="R47" s="20" t="s">
        <v>327</v>
      </c>
      <c r="S47" s="18" t="n">
        <v>432.93278717</v>
      </c>
      <c r="T47" s="20" t="n">
        <v>4.92208743</v>
      </c>
    </row>
    <row r="48" spans="1:20">
      <c r="A48" s="15" t="s">
        <v>368</v>
      </c>
      <c r="B48" s="17" t="n">
        <v>9841</v>
      </c>
      <c r="C48" s="18">
        <f>(31.0/B48*100)</f>
        <v/>
      </c>
      <c r="D48" s="19" t="n">
        <v>9810</v>
      </c>
      <c r="E48" s="18" t="n">
        <v>509.50514493</v>
      </c>
      <c r="F48" s="20" t="n">
        <v>6.11579694</v>
      </c>
      <c r="G48" s="18" t="n">
        <v>522.12957309</v>
      </c>
      <c r="H48" s="20" t="n">
        <v>6.15971068</v>
      </c>
      <c r="I48" s="18" t="n">
        <v>517.31191226</v>
      </c>
      <c r="J48" s="20" t="n">
        <v>10.58707445</v>
      </c>
      <c r="K48" s="18" t="n">
        <v>549.03170952</v>
      </c>
      <c r="L48" s="20" t="n">
        <v>4.93257665</v>
      </c>
      <c r="M48" s="18" t="s">
        <v>327</v>
      </c>
      <c r="N48" s="20" t="s">
        <v>327</v>
      </c>
      <c r="O48" s="18" t="s">
        <v>327</v>
      </c>
      <c r="P48" s="20" t="s">
        <v>327</v>
      </c>
      <c r="Q48" s="18" t="s">
        <v>327</v>
      </c>
      <c r="R48" s="20" t="s">
        <v>327</v>
      </c>
      <c r="S48" s="18" t="n">
        <v>438.6715505</v>
      </c>
      <c r="T48" s="20" t="n">
        <v>13.45316069</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(156.0/B52*100)</f>
        <v/>
      </c>
      <c r="D52" s="19" t="n">
        <v>5653</v>
      </c>
      <c r="E52" s="18" t="n">
        <v>434.38673235</v>
      </c>
      <c r="F52" s="20" t="n">
        <v>5.16242681</v>
      </c>
      <c r="G52" s="18" t="n">
        <v>451.2697843</v>
      </c>
      <c r="H52" s="20" t="n">
        <v>4.31610502</v>
      </c>
      <c r="I52" s="18" t="n">
        <v>463.03641449</v>
      </c>
      <c r="J52" s="20" t="n">
        <v>7.80347957</v>
      </c>
      <c r="K52" s="18" t="n">
        <v>472.57329289</v>
      </c>
      <c r="L52" s="20" t="n">
        <v>2.84232096</v>
      </c>
      <c r="M52" s="18" t="s">
        <v>327</v>
      </c>
      <c r="N52" s="20" t="s">
        <v>327</v>
      </c>
      <c r="O52" s="18" t="s">
        <v>327</v>
      </c>
      <c r="P52" s="20" t="s">
        <v>327</v>
      </c>
      <c r="Q52" s="18" t="s">
        <v>327</v>
      </c>
      <c r="R52" s="20" t="s">
        <v>327</v>
      </c>
      <c r="S52" s="18" t="n">
        <v>422.19295582</v>
      </c>
      <c r="T52" s="20" t="n">
        <v>8.25852207</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(96.0/B56*100)</f>
        <v/>
      </c>
      <c r="D56" s="19" t="n">
        <v>5263</v>
      </c>
      <c r="E56" s="18" t="n">
        <v>549.44134225</v>
      </c>
      <c r="F56" s="20" t="n">
        <v>6.16956894</v>
      </c>
      <c r="G56" s="18" t="n">
        <v>548.6897573799999</v>
      </c>
      <c r="H56" s="20" t="n">
        <v>4.04636147</v>
      </c>
      <c r="I56" s="18" t="n">
        <v>538.5305681900001</v>
      </c>
      <c r="J56" s="20" t="n">
        <v>10.17430386</v>
      </c>
      <c r="K56" s="18" t="n">
        <v>547.70457915</v>
      </c>
      <c r="L56" s="20" t="n">
        <v>3.12902586</v>
      </c>
      <c r="M56" s="18" t="s">
        <v>327</v>
      </c>
      <c r="N56" s="20" t="s">
        <v>327</v>
      </c>
      <c r="O56" s="18" t="s">
        <v>327</v>
      </c>
      <c r="P56" s="20" t="s">
        <v>327</v>
      </c>
      <c r="Q56" s="18" t="s">
        <v>327</v>
      </c>
      <c r="R56" s="20" t="s">
        <v>327</v>
      </c>
      <c r="S56" s="18" t="n">
        <v>535.05819204</v>
      </c>
      <c r="T56" s="20" t="n">
        <v>12.08922161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(336.0/B61*100)</f>
        <v/>
      </c>
      <c r="D61" s="19" t="n">
        <v>6189</v>
      </c>
      <c r="E61" s="18" t="n">
        <v>459.84648192</v>
      </c>
      <c r="F61" s="20" t="n">
        <v>4.50393643</v>
      </c>
      <c r="G61" s="18" t="n">
        <v>465.06735334</v>
      </c>
      <c r="H61" s="20" t="n">
        <v>4.18986413</v>
      </c>
      <c r="I61" s="18" t="n">
        <v>435.71493958</v>
      </c>
      <c r="J61" s="20" t="n">
        <v>9.14124925</v>
      </c>
      <c r="K61" s="18" t="n">
        <v>494.38548253</v>
      </c>
      <c r="L61" s="20" t="n">
        <v>2.43964281</v>
      </c>
      <c r="M61" s="18" t="s">
        <v>327</v>
      </c>
      <c r="N61" s="20" t="s">
        <v>327</v>
      </c>
      <c r="O61" s="18" t="s">
        <v>327</v>
      </c>
      <c r="P61" s="20" t="s">
        <v>327</v>
      </c>
      <c r="Q61" s="18" t="s">
        <v>327</v>
      </c>
      <c r="R61" s="20" t="s">
        <v>327</v>
      </c>
      <c r="S61" s="18" t="n">
        <v>448.23044518</v>
      </c>
      <c r="T61" s="20" t="n">
        <v>7.45416961</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(59.0/B67*100)</f>
        <v/>
      </c>
      <c r="D67" s="19" t="n">
        <v>6912</v>
      </c>
      <c r="E67" s="18" t="n">
        <v>355.79216457</v>
      </c>
      <c r="F67" s="20" t="n">
        <v>3.09032888</v>
      </c>
      <c r="G67" s="18" t="n">
        <v>392.31016393</v>
      </c>
      <c r="H67" s="20" t="n">
        <v>4.68812815</v>
      </c>
      <c r="I67" s="18" t="n">
        <v>391.01360468</v>
      </c>
      <c r="J67" s="20" t="n">
        <v>8.34181734</v>
      </c>
      <c r="K67" s="18" t="n">
        <v>409.64245077</v>
      </c>
      <c r="L67" s="20" t="n">
        <v>3.50586303</v>
      </c>
      <c r="M67" s="18" t="s">
        <v>327</v>
      </c>
      <c r="N67" s="20" t="s">
        <v>327</v>
      </c>
      <c r="O67" s="18" t="s">
        <v>327</v>
      </c>
      <c r="P67" s="20" t="s">
        <v>327</v>
      </c>
      <c r="Q67" s="18" t="s">
        <v>327</v>
      </c>
      <c r="R67" s="20" t="s">
        <v>327</v>
      </c>
      <c r="S67" s="18" t="n">
        <v>309.07617651</v>
      </c>
      <c r="T67" s="20" t="n">
        <v>8.531616229999999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(393.0/B73*100)</f>
        <v/>
      </c>
      <c r="D73" s="19" t="n">
        <v>7856</v>
      </c>
      <c r="E73" s="18" t="n">
        <v>402.39226877</v>
      </c>
      <c r="F73" s="20" t="n">
        <v>3.29712201</v>
      </c>
      <c r="G73" s="18" t="n">
        <v>420.51592366</v>
      </c>
      <c r="H73" s="20" t="n">
        <v>3.92024448</v>
      </c>
      <c r="I73" s="18" t="n">
        <v>421.6105226</v>
      </c>
      <c r="J73" s="20" t="n">
        <v>6.49911007</v>
      </c>
      <c r="K73" s="18" t="n">
        <v>427.33450432</v>
      </c>
      <c r="L73" s="20" t="n">
        <v>3.72065536</v>
      </c>
      <c r="M73" s="18" t="s">
        <v>327</v>
      </c>
      <c r="N73" s="20" t="s">
        <v>327</v>
      </c>
      <c r="O73" s="18" t="s">
        <v>327</v>
      </c>
      <c r="P73" s="20" t="s">
        <v>327</v>
      </c>
      <c r="Q73" s="18" t="s">
        <v>327</v>
      </c>
      <c r="R73" s="20" t="s">
        <v>327</v>
      </c>
      <c r="S73" s="18" t="n">
        <v>396.16446548</v>
      </c>
      <c r="T73" s="20" t="n">
        <v>7.84962005</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451</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464.98905811</v>
      </c>
      <c r="F7" s="20" t="n">
        <v>3.94515536</v>
      </c>
      <c r="G7" s="18" t="n">
        <v>466.41303341</v>
      </c>
      <c r="H7" s="20" t="n">
        <v>3.07748976</v>
      </c>
      <c r="I7" s="18" t="n">
        <v>489.3348812</v>
      </c>
      <c r="J7" s="20" t="n">
        <v>8.195219099999999</v>
      </c>
      <c r="K7" s="18" t="n">
        <v>510.0985357</v>
      </c>
      <c r="L7" s="20" t="n">
        <v>1.93913302</v>
      </c>
      <c r="M7" s="18" t="s">
        <v>327</v>
      </c>
      <c r="N7" s="20" t="s">
        <v>327</v>
      </c>
      <c r="O7" s="18" t="s">
        <v>327</v>
      </c>
      <c r="P7" s="20" t="s">
        <v>327</v>
      </c>
      <c r="Q7" s="18" t="s">
        <v>327</v>
      </c>
      <c r="R7" s="20" t="s">
        <v>327</v>
      </c>
      <c r="S7" s="18" t="n">
        <v>475.5220005</v>
      </c>
      <c r="T7" s="20" t="n">
        <v>4.82330869</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(8440.0/B9*100)</f>
        <v/>
      </c>
      <c r="D9" s="19" t="n">
        <v>1211</v>
      </c>
      <c r="E9" s="18" t="n">
        <v>447.14359479</v>
      </c>
      <c r="F9" s="20" t="n">
        <v>8.42168579</v>
      </c>
      <c r="G9" s="18" t="n">
        <v>481.4563817</v>
      </c>
      <c r="H9" s="20" t="n">
        <v>7.597193</v>
      </c>
      <c r="I9" s="18" t="n">
        <v>470.83211416</v>
      </c>
      <c r="J9" s="20" t="n">
        <v>12.58056604</v>
      </c>
      <c r="K9" s="18" t="s">
        <v>327</v>
      </c>
      <c r="L9" s="20" t="s">
        <v>327</v>
      </c>
      <c r="M9" s="18" t="s">
        <v>327</v>
      </c>
      <c r="N9" s="20" t="s">
        <v>327</v>
      </c>
      <c r="O9" s="18" t="n">
        <v>357.98454354</v>
      </c>
      <c r="P9" s="20" t="n">
        <v>11.51846445</v>
      </c>
      <c r="Q9" s="18" t="s">
        <v>327</v>
      </c>
      <c r="R9" s="20" t="s">
        <v>327</v>
      </c>
      <c r="S9" s="18" t="n">
        <v>468.01551582</v>
      </c>
      <c r="T9" s="20" t="n">
        <v>6.96748602</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(192.0/B13*100)</f>
        <v/>
      </c>
      <c r="D13" s="19" t="n">
        <v>6969</v>
      </c>
      <c r="E13" s="18" t="n">
        <v>459.30537789</v>
      </c>
      <c r="F13" s="20" t="n">
        <v>7.25343822</v>
      </c>
      <c r="G13" s="18" t="n">
        <v>478.61556493</v>
      </c>
      <c r="H13" s="20" t="n">
        <v>8.53855856</v>
      </c>
      <c r="I13" s="18" t="n">
        <v>510.60400864</v>
      </c>
      <c r="J13" s="20" t="n">
        <v>20.67840618</v>
      </c>
      <c r="K13" s="18" t="n">
        <v>519.29238314</v>
      </c>
      <c r="L13" s="20" t="n">
        <v>2.17378327</v>
      </c>
      <c r="M13" s="18" t="s">
        <v>327</v>
      </c>
      <c r="N13" s="20" t="s">
        <v>327</v>
      </c>
      <c r="O13" s="18" t="n">
        <v>447.51533769</v>
      </c>
      <c r="P13" s="20" t="n">
        <v>5.97365007</v>
      </c>
      <c r="Q13" s="18" t="s">
        <v>327</v>
      </c>
      <c r="R13" s="20" t="s">
        <v>327</v>
      </c>
      <c r="S13" s="18" t="n">
        <v>471.11329074</v>
      </c>
      <c r="T13" s="20" t="n">
        <v>7.33223147</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(49.0/B18*100)</f>
        <v/>
      </c>
      <c r="D18" s="19" t="n">
        <v>5483</v>
      </c>
      <c r="E18" s="18" t="n">
        <v>419.50488512</v>
      </c>
      <c r="F18" s="20" t="n">
        <v>4.97497763</v>
      </c>
      <c r="G18" s="18" t="n">
        <v>464.22386358</v>
      </c>
      <c r="H18" s="20" t="n">
        <v>4.025507</v>
      </c>
      <c r="I18" s="18" t="n">
        <v>480.68619697</v>
      </c>
      <c r="J18" s="20" t="n">
        <v>4.1658548</v>
      </c>
      <c r="K18" s="18" t="n">
        <v>448.22474158</v>
      </c>
      <c r="L18" s="20" t="n">
        <v>4.87738532</v>
      </c>
      <c r="M18" s="18" t="s">
        <v>327</v>
      </c>
      <c r="N18" s="20" t="s">
        <v>327</v>
      </c>
      <c r="O18" s="18" t="s">
        <v>327</v>
      </c>
      <c r="P18" s="20" t="s">
        <v>327</v>
      </c>
      <c r="Q18" s="18" t="s">
        <v>327</v>
      </c>
      <c r="R18" s="20" t="s">
        <v>327</v>
      </c>
      <c r="S18" s="18" t="n">
        <v>421.78483578</v>
      </c>
      <c r="T18" s="20" t="n">
        <v>7.76927136</v>
      </c>
    </row>
    <row r="19" spans="1:20">
      <c r="A19" s="15" t="s">
        <v>339</v>
      </c>
      <c r="B19" s="17" t="n">
        <v>5658</v>
      </c>
      <c r="C19" s="18">
        <f>(264.0/B19*100)</f>
        <v/>
      </c>
      <c r="D19" s="19" t="n">
        <v>5394</v>
      </c>
      <c r="E19" s="18" t="n">
        <v>421.30634426</v>
      </c>
      <c r="F19" s="20" t="n">
        <v>6.64547998</v>
      </c>
      <c r="G19" s="18" t="n">
        <v>444.34956076</v>
      </c>
      <c r="H19" s="20" t="n">
        <v>5.8757408</v>
      </c>
      <c r="I19" s="18" t="n">
        <v>460.41193195</v>
      </c>
      <c r="J19" s="20" t="n">
        <v>8.947105110000001</v>
      </c>
      <c r="K19" s="18" t="n">
        <v>491.72830002</v>
      </c>
      <c r="L19" s="20" t="n">
        <v>2.71224274</v>
      </c>
      <c r="M19" s="18" t="s">
        <v>327</v>
      </c>
      <c r="N19" s="20" t="s">
        <v>327</v>
      </c>
      <c r="O19" s="18" t="s">
        <v>327</v>
      </c>
      <c r="P19" s="20" t="s">
        <v>327</v>
      </c>
      <c r="Q19" s="18" t="s">
        <v>327</v>
      </c>
      <c r="R19" s="20" t="s">
        <v>327</v>
      </c>
      <c r="S19" s="18" t="n">
        <v>434.58238266</v>
      </c>
      <c r="T19" s="20" t="n">
        <v>7.17533212</v>
      </c>
    </row>
    <row r="20" spans="1:20">
      <c r="A20" s="15" t="s">
        <v>340</v>
      </c>
      <c r="B20" s="17" t="n">
        <v>3371</v>
      </c>
      <c r="C20" s="18">
        <f>(82.0/B20*100)</f>
        <v/>
      </c>
      <c r="D20" s="19" t="n">
        <v>3289</v>
      </c>
      <c r="E20" s="18" t="n">
        <v>426.14864204</v>
      </c>
      <c r="F20" s="20" t="n">
        <v>9.338423000000001</v>
      </c>
      <c r="G20" s="18" t="n">
        <v>437.0290782</v>
      </c>
      <c r="H20" s="20" t="n">
        <v>8.01259788</v>
      </c>
      <c r="I20" s="18" t="n">
        <v>448.39196826</v>
      </c>
      <c r="J20" s="20" t="n">
        <v>19.20341492</v>
      </c>
      <c r="K20" s="18" t="n">
        <v>498.64771195</v>
      </c>
      <c r="L20" s="20" t="n">
        <v>1.98488247</v>
      </c>
      <c r="M20" s="18" t="s">
        <v>327</v>
      </c>
      <c r="N20" s="20" t="s">
        <v>327</v>
      </c>
      <c r="O20" s="18" t="s">
        <v>327</v>
      </c>
      <c r="P20" s="20" t="s">
        <v>327</v>
      </c>
      <c r="Q20" s="18" t="s">
        <v>327</v>
      </c>
      <c r="R20" s="20" t="s">
        <v>327</v>
      </c>
      <c r="S20" s="18" t="n">
        <v>441.23569806</v>
      </c>
      <c r="T20" s="20" t="n">
        <v>8.602621859999999</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(685.0/B23*100)</f>
        <v/>
      </c>
      <c r="D23" s="19" t="n">
        <v>10898</v>
      </c>
      <c r="E23" s="18" t="n">
        <v>447.2666012</v>
      </c>
      <c r="F23" s="20" t="n">
        <v>6.15049102</v>
      </c>
      <c r="G23" s="18" t="n">
        <v>468.6407512</v>
      </c>
      <c r="H23" s="20" t="n">
        <v>5.02493636</v>
      </c>
      <c r="I23" s="18" t="n">
        <v>456.3027701</v>
      </c>
      <c r="J23" s="20" t="n">
        <v>9.651527890000001</v>
      </c>
      <c r="K23" s="18" t="n">
        <v>509.45581964</v>
      </c>
      <c r="L23" s="20" t="n">
        <v>3.05353617</v>
      </c>
      <c r="M23" s="18" t="s">
        <v>327</v>
      </c>
      <c r="N23" s="20" t="s">
        <v>327</v>
      </c>
      <c r="O23" s="18" t="s">
        <v>327</v>
      </c>
      <c r="P23" s="20" t="s">
        <v>327</v>
      </c>
      <c r="Q23" s="18" t="s">
        <v>327</v>
      </c>
      <c r="R23" s="20" t="s">
        <v>327</v>
      </c>
      <c r="S23" s="18" t="n">
        <v>439.59051446</v>
      </c>
      <c r="T23" s="20" t="n">
        <v>7.10322908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508.05970227</v>
      </c>
      <c r="F25" s="20" t="n">
        <v>6.07661297</v>
      </c>
      <c r="G25" s="18" t="n">
        <v>518.05327592</v>
      </c>
      <c r="H25" s="20" t="n">
        <v>4.68480722</v>
      </c>
      <c r="I25" s="18" t="n">
        <v>564.45175594</v>
      </c>
      <c r="J25" s="20" t="n">
        <v>8.838289789999999</v>
      </c>
      <c r="K25" s="18" t="n">
        <v>526.48147568</v>
      </c>
      <c r="L25" s="20" t="n">
        <v>4.13840438</v>
      </c>
      <c r="M25" s="18" t="s">
        <v>327</v>
      </c>
      <c r="N25" s="20" t="s">
        <v>327</v>
      </c>
      <c r="O25" s="18" t="s">
        <v>327</v>
      </c>
      <c r="P25" s="20" t="s">
        <v>327</v>
      </c>
      <c r="Q25" s="18" t="s">
        <v>327</v>
      </c>
      <c r="R25" s="20" t="s">
        <v>327</v>
      </c>
      <c r="S25" s="18" t="n">
        <v>522.80241042</v>
      </c>
      <c r="T25" s="20" t="n">
        <v>10.97926209</v>
      </c>
    </row>
    <row r="26" spans="1:20">
      <c r="A26" s="15" t="s">
        <v>346</v>
      </c>
      <c r="B26" s="17" t="n">
        <v>4869</v>
      </c>
      <c r="C26" s="18">
        <f>(186.0/B26*100)</f>
        <v/>
      </c>
      <c r="D26" s="19" t="n">
        <v>4683</v>
      </c>
      <c r="E26" s="18" t="n">
        <v>464.9747618</v>
      </c>
      <c r="F26" s="20" t="n">
        <v>5.2621596</v>
      </c>
      <c r="G26" s="18" t="n">
        <v>465.20840343</v>
      </c>
      <c r="H26" s="20" t="n">
        <v>3.13076168</v>
      </c>
      <c r="I26" s="18" t="n">
        <v>476.01855243</v>
      </c>
      <c r="J26" s="20" t="n">
        <v>7.95563547</v>
      </c>
      <c r="K26" s="18" t="n">
        <v>493.78116778</v>
      </c>
      <c r="L26" s="20" t="n">
        <v>2.2407215</v>
      </c>
      <c r="M26" s="18" t="s">
        <v>327</v>
      </c>
      <c r="N26" s="20" t="s">
        <v>327</v>
      </c>
      <c r="O26" s="18" t="s">
        <v>327</v>
      </c>
      <c r="P26" s="20" t="s">
        <v>327</v>
      </c>
      <c r="Q26" s="18" t="s">
        <v>327</v>
      </c>
      <c r="R26" s="20" t="s">
        <v>327</v>
      </c>
      <c r="S26" s="18" t="n">
        <v>467.80125798</v>
      </c>
      <c r="T26" s="20" t="n">
        <v>7.37404633</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(35.0/B32*100)</f>
        <v/>
      </c>
      <c r="D32" s="19" t="n">
        <v>4443</v>
      </c>
      <c r="E32" s="18" t="n">
        <v>491.22420159</v>
      </c>
      <c r="F32" s="20" t="n">
        <v>4.3903015</v>
      </c>
      <c r="G32" s="18" t="n">
        <v>496.44257196</v>
      </c>
      <c r="H32" s="20" t="n">
        <v>3.80976825</v>
      </c>
      <c r="I32" s="18" t="n">
        <v>500.75404415</v>
      </c>
      <c r="J32" s="20" t="n">
        <v>6.76615566</v>
      </c>
      <c r="K32" s="18" t="n">
        <v>514.64774014</v>
      </c>
      <c r="L32" s="20" t="n">
        <v>2.6739271</v>
      </c>
      <c r="M32" s="18" t="s">
        <v>327</v>
      </c>
      <c r="N32" s="20" t="s">
        <v>327</v>
      </c>
      <c r="O32" s="18" t="s">
        <v>327</v>
      </c>
      <c r="P32" s="20" t="s">
        <v>327</v>
      </c>
      <c r="Q32" s="18" t="s">
        <v>327</v>
      </c>
      <c r="R32" s="20" t="s">
        <v>327</v>
      </c>
      <c r="S32" s="18" t="n">
        <v>472.20805003</v>
      </c>
      <c r="T32" s="20" t="n">
        <v>9.28848198</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(134.0/B34*100)</f>
        <v/>
      </c>
      <c r="D34" s="19" t="n">
        <v>6216</v>
      </c>
      <c r="E34" s="18" t="n">
        <v>438.59740651</v>
      </c>
      <c r="F34" s="20" t="n">
        <v>4.16852891</v>
      </c>
      <c r="G34" s="18" t="n">
        <v>463.97122739</v>
      </c>
      <c r="H34" s="20" t="n">
        <v>4.15664309</v>
      </c>
      <c r="I34" s="18" t="n">
        <v>451.49614833</v>
      </c>
      <c r="J34" s="20" t="n">
        <v>8.11338284</v>
      </c>
      <c r="K34" s="18" t="n">
        <v>497.72373837</v>
      </c>
      <c r="L34" s="20" t="n">
        <v>2.77188834</v>
      </c>
      <c r="M34" s="18" t="s">
        <v>327</v>
      </c>
      <c r="N34" s="20" t="s">
        <v>327</v>
      </c>
      <c r="O34" s="18" t="n">
        <v>336.51078337</v>
      </c>
      <c r="P34" s="20" t="n">
        <v>12.24828707</v>
      </c>
      <c r="Q34" s="18" t="s">
        <v>327</v>
      </c>
      <c r="R34" s="20" t="s">
        <v>327</v>
      </c>
      <c r="S34" s="18" t="n">
        <v>443.61911331</v>
      </c>
      <c r="T34" s="20" t="n">
        <v>5.96501071</v>
      </c>
    </row>
    <row r="35" spans="1:20">
      <c r="A35" s="15" t="s">
        <v>355</v>
      </c>
      <c r="B35" s="17" t="n">
        <v>6406</v>
      </c>
      <c r="C35" s="18">
        <f>(103.0/B35*100)</f>
        <v/>
      </c>
      <c r="D35" s="19" t="n">
        <v>6303</v>
      </c>
      <c r="E35" s="18" t="n">
        <v>507.85594498</v>
      </c>
      <c r="F35" s="20" t="n">
        <v>3.77774244</v>
      </c>
      <c r="G35" s="18" t="n">
        <v>515.3257793</v>
      </c>
      <c r="H35" s="20" t="n">
        <v>3.49061519</v>
      </c>
      <c r="I35" s="18" t="n">
        <v>494.61407278</v>
      </c>
      <c r="J35" s="20" t="n">
        <v>8.84652537</v>
      </c>
      <c r="K35" s="18" t="n">
        <v>514.76319718</v>
      </c>
      <c r="L35" s="20" t="n">
        <v>2.09340219</v>
      </c>
      <c r="M35" s="18" t="s">
        <v>327</v>
      </c>
      <c r="N35" s="20" t="s">
        <v>327</v>
      </c>
      <c r="O35" s="18" t="n">
        <v>349.78970242</v>
      </c>
      <c r="P35" s="20" t="n">
        <v>6.90672373</v>
      </c>
      <c r="Q35" s="18" t="s">
        <v>327</v>
      </c>
      <c r="R35" s="20" t="s">
        <v>327</v>
      </c>
      <c r="S35" s="18" t="n">
        <v>505.88692679</v>
      </c>
      <c r="T35" s="20" t="n">
        <v>6.28730731</v>
      </c>
    </row>
    <row r="36" spans="1:20">
      <c r="A36" s="15" t="s">
        <v>356</v>
      </c>
      <c r="B36" s="17" t="n">
        <v>6736</v>
      </c>
      <c r="C36" s="18">
        <f>(124.0/B36*100)</f>
        <v/>
      </c>
      <c r="D36" s="19" t="n">
        <v>6612</v>
      </c>
      <c r="E36" s="18" t="n">
        <v>457.55235881</v>
      </c>
      <c r="F36" s="20" t="n">
        <v>5.00346409</v>
      </c>
      <c r="G36" s="18" t="n">
        <v>467.08111326</v>
      </c>
      <c r="H36" s="20" t="n">
        <v>3.9398487</v>
      </c>
      <c r="I36" s="18" t="n">
        <v>472.29591423</v>
      </c>
      <c r="J36" s="20" t="n">
        <v>6.17874997</v>
      </c>
      <c r="K36" s="18" t="n">
        <v>495.4344186</v>
      </c>
      <c r="L36" s="20" t="n">
        <v>2.34735289</v>
      </c>
      <c r="M36" s="18" t="s">
        <v>327</v>
      </c>
      <c r="N36" s="20" t="s">
        <v>327</v>
      </c>
      <c r="O36" s="18" t="s">
        <v>327</v>
      </c>
      <c r="P36" s="20" t="s">
        <v>327</v>
      </c>
      <c r="Q36" s="18" t="s">
        <v>327</v>
      </c>
      <c r="R36" s="20" t="s">
        <v>327</v>
      </c>
      <c r="S36" s="18" t="n">
        <v>468.59033271</v>
      </c>
      <c r="T36" s="20" t="n">
        <v>6.92280799</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(5811.0/B40*100)</f>
        <v/>
      </c>
      <c r="D40" s="19" t="n">
        <v>8346</v>
      </c>
      <c r="E40" s="18" t="n">
        <v>470.62868081</v>
      </c>
      <c r="F40" s="20" t="n">
        <v>5.30364436</v>
      </c>
      <c r="G40" s="18" t="n">
        <v>500.64385088</v>
      </c>
      <c r="H40" s="20" t="n">
        <v>3.64997697</v>
      </c>
      <c r="I40" s="18" t="n">
        <v>494.18660085</v>
      </c>
      <c r="J40" s="20" t="n">
        <v>8.63560755</v>
      </c>
      <c r="K40" s="18" t="n">
        <v>504.86821859</v>
      </c>
      <c r="L40" s="20" t="n">
        <v>4.18215401</v>
      </c>
      <c r="M40" s="18" t="s">
        <v>327</v>
      </c>
      <c r="N40" s="20" t="s">
        <v>327</v>
      </c>
      <c r="O40" s="18" t="n">
        <v>491.16464222</v>
      </c>
      <c r="P40" s="20" t="n">
        <v>2.5540442</v>
      </c>
      <c r="Q40" s="18" t="s">
        <v>327</v>
      </c>
      <c r="R40" s="20" t="s">
        <v>327</v>
      </c>
      <c r="S40" s="18" t="n">
        <v>451.76142362</v>
      </c>
      <c r="T40" s="20" t="n">
        <v>7.20008351</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(218.0/B47*100)</f>
        <v/>
      </c>
      <c r="D47" s="19" t="n">
        <v>5710</v>
      </c>
      <c r="E47" s="18" t="n">
        <v>428.03863476</v>
      </c>
      <c r="F47" s="20" t="n">
        <v>4.66778371</v>
      </c>
      <c r="G47" s="18" t="n">
        <v>452.95387018</v>
      </c>
      <c r="H47" s="20" t="n">
        <v>4.92661352</v>
      </c>
      <c r="I47" s="18" t="n">
        <v>445.37333715</v>
      </c>
      <c r="J47" s="20" t="n">
        <v>7.98874944</v>
      </c>
      <c r="K47" s="18" t="n">
        <v>447.18264945</v>
      </c>
      <c r="L47" s="20" t="n">
        <v>5.18174538</v>
      </c>
      <c r="M47" s="18" t="s">
        <v>327</v>
      </c>
      <c r="N47" s="20" t="s">
        <v>327</v>
      </c>
      <c r="O47" s="18" t="s">
        <v>327</v>
      </c>
      <c r="P47" s="20" t="s">
        <v>327</v>
      </c>
      <c r="Q47" s="18" t="s">
        <v>327</v>
      </c>
      <c r="R47" s="20" t="s">
        <v>327</v>
      </c>
      <c r="S47" s="18" t="n">
        <v>427.78079929</v>
      </c>
      <c r="T47" s="20" t="n">
        <v>5.07811625</v>
      </c>
    </row>
    <row r="48" spans="1:20">
      <c r="A48" s="15" t="s">
        <v>368</v>
      </c>
      <c r="B48" s="17" t="n">
        <v>9841</v>
      </c>
      <c r="C48" s="18">
        <f>(31.0/B48*100)</f>
        <v/>
      </c>
      <c r="D48" s="19" t="n">
        <v>9810</v>
      </c>
      <c r="E48" s="18" t="n">
        <v>507.8287422</v>
      </c>
      <c r="F48" s="20" t="n">
        <v>5.61193366</v>
      </c>
      <c r="G48" s="18" t="n">
        <v>528.4515971</v>
      </c>
      <c r="H48" s="20" t="n">
        <v>7.14452355</v>
      </c>
      <c r="I48" s="18" t="n">
        <v>509.01587901</v>
      </c>
      <c r="J48" s="20" t="n">
        <v>10.04145308</v>
      </c>
      <c r="K48" s="18" t="n">
        <v>549.03170952</v>
      </c>
      <c r="L48" s="20" t="n">
        <v>4.93257665</v>
      </c>
      <c r="M48" s="18" t="s">
        <v>327</v>
      </c>
      <c r="N48" s="20" t="s">
        <v>327</v>
      </c>
      <c r="O48" s="18" t="s">
        <v>327</v>
      </c>
      <c r="P48" s="20" t="s">
        <v>327</v>
      </c>
      <c r="Q48" s="18" t="s">
        <v>327</v>
      </c>
      <c r="R48" s="20" t="s">
        <v>327</v>
      </c>
      <c r="S48" s="18" t="n">
        <v>447.86174946</v>
      </c>
      <c r="T48" s="20" t="n">
        <v>14.58972269</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(156.0/B52*100)</f>
        <v/>
      </c>
      <c r="D52" s="19" t="n">
        <v>5653</v>
      </c>
      <c r="E52" s="18" t="n">
        <v>439.11250277</v>
      </c>
      <c r="F52" s="20" t="n">
        <v>4.8229765</v>
      </c>
      <c r="G52" s="18" t="n">
        <v>449.91608739</v>
      </c>
      <c r="H52" s="20" t="n">
        <v>4.80734701</v>
      </c>
      <c r="I52" s="18" t="n">
        <v>461.01499134</v>
      </c>
      <c r="J52" s="20" t="n">
        <v>7.41184612</v>
      </c>
      <c r="K52" s="18" t="n">
        <v>472.57329289</v>
      </c>
      <c r="L52" s="20" t="n">
        <v>2.84232096</v>
      </c>
      <c r="M52" s="18" t="s">
        <v>327</v>
      </c>
      <c r="N52" s="20" t="s">
        <v>327</v>
      </c>
      <c r="O52" s="18" t="s">
        <v>327</v>
      </c>
      <c r="P52" s="20" t="s">
        <v>327</v>
      </c>
      <c r="Q52" s="18" t="s">
        <v>327</v>
      </c>
      <c r="R52" s="20" t="s">
        <v>327</v>
      </c>
      <c r="S52" s="18" t="n">
        <v>422.00849786</v>
      </c>
      <c r="T52" s="20" t="n">
        <v>7.25914159</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(96.0/B56*100)</f>
        <v/>
      </c>
      <c r="D56" s="19" t="n">
        <v>5263</v>
      </c>
      <c r="E56" s="18" t="n">
        <v>545.26714859</v>
      </c>
      <c r="F56" s="20" t="n">
        <v>5.79609187</v>
      </c>
      <c r="G56" s="18" t="n">
        <v>547.42426564</v>
      </c>
      <c r="H56" s="20" t="n">
        <v>5.02610084</v>
      </c>
      <c r="I56" s="18" t="n">
        <v>554.69765212</v>
      </c>
      <c r="J56" s="20" t="n">
        <v>7.75941984</v>
      </c>
      <c r="K56" s="18" t="n">
        <v>547.70457915</v>
      </c>
      <c r="L56" s="20" t="n">
        <v>3.12902586</v>
      </c>
      <c r="M56" s="18" t="s">
        <v>327</v>
      </c>
      <c r="N56" s="20" t="s">
        <v>327</v>
      </c>
      <c r="O56" s="18" t="s">
        <v>327</v>
      </c>
      <c r="P56" s="20" t="s">
        <v>327</v>
      </c>
      <c r="Q56" s="18" t="s">
        <v>327</v>
      </c>
      <c r="R56" s="20" t="s">
        <v>327</v>
      </c>
      <c r="S56" s="18" t="n">
        <v>537.32669778</v>
      </c>
      <c r="T56" s="20" t="n">
        <v>12.274801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(336.0/B61*100)</f>
        <v/>
      </c>
      <c r="D61" s="19" t="n">
        <v>6189</v>
      </c>
      <c r="E61" s="18" t="n">
        <v>455.1928909</v>
      </c>
      <c r="F61" s="20" t="n">
        <v>4.66796005</v>
      </c>
      <c r="G61" s="18" t="n">
        <v>464.44143525</v>
      </c>
      <c r="H61" s="20" t="n">
        <v>4.15054816</v>
      </c>
      <c r="I61" s="18" t="n">
        <v>454.53596888</v>
      </c>
      <c r="J61" s="20" t="n">
        <v>6.65046581</v>
      </c>
      <c r="K61" s="18" t="n">
        <v>494.38548253</v>
      </c>
      <c r="L61" s="20" t="n">
        <v>2.43964281</v>
      </c>
      <c r="M61" s="18" t="s">
        <v>327</v>
      </c>
      <c r="N61" s="20" t="s">
        <v>327</v>
      </c>
      <c r="O61" s="18" t="s">
        <v>327</v>
      </c>
      <c r="P61" s="20" t="s">
        <v>327</v>
      </c>
      <c r="Q61" s="18" t="s">
        <v>327</v>
      </c>
      <c r="R61" s="20" t="s">
        <v>327</v>
      </c>
      <c r="S61" s="18" t="n">
        <v>448.31001265</v>
      </c>
      <c r="T61" s="20" t="n">
        <v>7.61612772</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(59.0/B67*100)</f>
        <v/>
      </c>
      <c r="D67" s="19" t="n">
        <v>6912</v>
      </c>
      <c r="E67" s="18" t="n">
        <v>355.61763489</v>
      </c>
      <c r="F67" s="20" t="n">
        <v>2.88049589</v>
      </c>
      <c r="G67" s="18" t="n">
        <v>401.95090494</v>
      </c>
      <c r="H67" s="20" t="n">
        <v>6.16592487</v>
      </c>
      <c r="I67" s="18" t="n">
        <v>394.47921792</v>
      </c>
      <c r="J67" s="20" t="n">
        <v>9.11430844</v>
      </c>
      <c r="K67" s="18" t="n">
        <v>409.64245077</v>
      </c>
      <c r="L67" s="20" t="n">
        <v>3.50586303</v>
      </c>
      <c r="M67" s="18" t="s">
        <v>327</v>
      </c>
      <c r="N67" s="20" t="s">
        <v>327</v>
      </c>
      <c r="O67" s="18" t="s">
        <v>327</v>
      </c>
      <c r="P67" s="20" t="s">
        <v>327</v>
      </c>
      <c r="Q67" s="18" t="s">
        <v>327</v>
      </c>
      <c r="R67" s="20" t="s">
        <v>327</v>
      </c>
      <c r="S67" s="18" t="n">
        <v>308.89032549</v>
      </c>
      <c r="T67" s="20" t="n">
        <v>9.029083679999999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(393.0/B73*100)</f>
        <v/>
      </c>
      <c r="D73" s="19" t="n">
        <v>7856</v>
      </c>
      <c r="E73" s="18" t="n">
        <v>403.23442168</v>
      </c>
      <c r="F73" s="20" t="n">
        <v>3.11794283</v>
      </c>
      <c r="G73" s="18" t="n">
        <v>421.28880603</v>
      </c>
      <c r="H73" s="20" t="n">
        <v>3.80894742</v>
      </c>
      <c r="I73" s="18" t="n">
        <v>419.22780177</v>
      </c>
      <c r="J73" s="20" t="n">
        <v>6.2693027</v>
      </c>
      <c r="K73" s="18" t="n">
        <v>427.33450432</v>
      </c>
      <c r="L73" s="20" t="n">
        <v>3.72065536</v>
      </c>
      <c r="M73" s="18" t="s">
        <v>327</v>
      </c>
      <c r="N73" s="20" t="s">
        <v>327</v>
      </c>
      <c r="O73" s="18" t="s">
        <v>327</v>
      </c>
      <c r="P73" s="20" t="s">
        <v>327</v>
      </c>
      <c r="Q73" s="18" t="s">
        <v>327</v>
      </c>
      <c r="R73" s="20" t="s">
        <v>327</v>
      </c>
      <c r="S73" s="18" t="n">
        <v>396.86610443</v>
      </c>
      <c r="T73" s="20" t="n">
        <v>7.97810349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452</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463.49941462</v>
      </c>
      <c r="F7" s="20" t="n">
        <v>3.86075361</v>
      </c>
      <c r="G7" s="18" t="n">
        <v>472.87930623</v>
      </c>
      <c r="H7" s="20" t="n">
        <v>3.09199485</v>
      </c>
      <c r="I7" s="18" t="n">
        <v>445.22718488</v>
      </c>
      <c r="J7" s="20" t="n">
        <v>9.07740542</v>
      </c>
      <c r="K7" s="18" t="n">
        <v>510.0985357</v>
      </c>
      <c r="L7" s="20" t="n">
        <v>1.93913302</v>
      </c>
      <c r="M7" s="18" t="s">
        <v>327</v>
      </c>
      <c r="N7" s="20" t="s">
        <v>327</v>
      </c>
      <c r="O7" s="18" t="s">
        <v>327</v>
      </c>
      <c r="P7" s="20" t="s">
        <v>327</v>
      </c>
      <c r="Q7" s="18" t="s">
        <v>327</v>
      </c>
      <c r="R7" s="20" t="s">
        <v>327</v>
      </c>
      <c r="S7" s="18" t="n">
        <v>476.58450343</v>
      </c>
      <c r="T7" s="20" t="n">
        <v>4.90198214</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(8440.0/B9*100)</f>
        <v/>
      </c>
      <c r="D9" s="19" t="n">
        <v>1211</v>
      </c>
      <c r="E9" s="18" t="n">
        <v>471.85160224</v>
      </c>
      <c r="F9" s="20" t="n">
        <v>8.47739251</v>
      </c>
      <c r="G9" s="18" t="n">
        <v>471.43276058</v>
      </c>
      <c r="H9" s="20" t="n">
        <v>6.87809391</v>
      </c>
      <c r="I9" s="18" t="n">
        <v>429.54003014</v>
      </c>
      <c r="J9" s="20" t="n">
        <v>12.82844479</v>
      </c>
      <c r="K9" s="18" t="s">
        <v>327</v>
      </c>
      <c r="L9" s="20" t="s">
        <v>327</v>
      </c>
      <c r="M9" s="18" t="s">
        <v>327</v>
      </c>
      <c r="N9" s="20" t="s">
        <v>327</v>
      </c>
      <c r="O9" s="18" t="n">
        <v>357.98454354</v>
      </c>
      <c r="P9" s="20" t="n">
        <v>11.51846445</v>
      </c>
      <c r="Q9" s="18" t="s">
        <v>327</v>
      </c>
      <c r="R9" s="20" t="s">
        <v>327</v>
      </c>
      <c r="S9" s="18" t="n">
        <v>468.83557506</v>
      </c>
      <c r="T9" s="20" t="n">
        <v>7.06268024</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(192.0/B13*100)</f>
        <v/>
      </c>
      <c r="D13" s="19" t="n">
        <v>6969</v>
      </c>
      <c r="E13" s="18" t="n">
        <v>470.79541687</v>
      </c>
      <c r="F13" s="20" t="n">
        <v>10.39516288</v>
      </c>
      <c r="G13" s="18" t="n">
        <v>476.3285327</v>
      </c>
      <c r="H13" s="20" t="n">
        <v>7.66672754</v>
      </c>
      <c r="I13" s="18" t="n">
        <v>456.63266202</v>
      </c>
      <c r="J13" s="20" t="n">
        <v>30.45097715</v>
      </c>
      <c r="K13" s="18" t="n">
        <v>519.29238314</v>
      </c>
      <c r="L13" s="20" t="n">
        <v>2.17378327</v>
      </c>
      <c r="M13" s="18" t="s">
        <v>327</v>
      </c>
      <c r="N13" s="20" t="s">
        <v>327</v>
      </c>
      <c r="O13" s="18" t="n">
        <v>447.51533769</v>
      </c>
      <c r="P13" s="20" t="n">
        <v>5.97365007</v>
      </c>
      <c r="Q13" s="18" t="s">
        <v>327</v>
      </c>
      <c r="R13" s="20" t="s">
        <v>327</v>
      </c>
      <c r="S13" s="18" t="n">
        <v>472.60796559</v>
      </c>
      <c r="T13" s="20" t="n">
        <v>7.0516922</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(49.0/B18*100)</f>
        <v/>
      </c>
      <c r="D18" s="19" t="n">
        <v>5483</v>
      </c>
      <c r="E18" s="18" t="n">
        <v>473.98891997</v>
      </c>
      <c r="F18" s="20" t="n">
        <v>3.64255047</v>
      </c>
      <c r="G18" s="18" t="n">
        <v>453.93078649</v>
      </c>
      <c r="H18" s="20" t="n">
        <v>4.75033834</v>
      </c>
      <c r="I18" s="18" t="n">
        <v>431.62419061</v>
      </c>
      <c r="J18" s="20" t="n">
        <v>6.7117656</v>
      </c>
      <c r="K18" s="18" t="n">
        <v>448.22474158</v>
      </c>
      <c r="L18" s="20" t="n">
        <v>4.87738532</v>
      </c>
      <c r="M18" s="18" t="s">
        <v>327</v>
      </c>
      <c r="N18" s="20" t="s">
        <v>327</v>
      </c>
      <c r="O18" s="18" t="s">
        <v>327</v>
      </c>
      <c r="P18" s="20" t="s">
        <v>327</v>
      </c>
      <c r="Q18" s="18" t="s">
        <v>327</v>
      </c>
      <c r="R18" s="20" t="s">
        <v>327</v>
      </c>
      <c r="S18" s="18" t="n">
        <v>420.07191306</v>
      </c>
      <c r="T18" s="20" t="n">
        <v>6.94181139</v>
      </c>
    </row>
    <row r="19" spans="1:20">
      <c r="A19" s="15" t="s">
        <v>339</v>
      </c>
      <c r="B19" s="17" t="n">
        <v>5658</v>
      </c>
      <c r="C19" s="18">
        <f>(264.0/B19*100)</f>
        <v/>
      </c>
      <c r="D19" s="19" t="n">
        <v>5394</v>
      </c>
      <c r="E19" s="18" t="n">
        <v>444.48980586</v>
      </c>
      <c r="F19" s="20" t="n">
        <v>6.7290307</v>
      </c>
      <c r="G19" s="18" t="n">
        <v>445.20869754</v>
      </c>
      <c r="H19" s="20" t="n">
        <v>5.7244411</v>
      </c>
      <c r="I19" s="18" t="n">
        <v>411.2730203</v>
      </c>
      <c r="J19" s="20" t="n">
        <v>10.9239302</v>
      </c>
      <c r="K19" s="18" t="n">
        <v>491.72830002</v>
      </c>
      <c r="L19" s="20" t="n">
        <v>2.71224274</v>
      </c>
      <c r="M19" s="18" t="s">
        <v>327</v>
      </c>
      <c r="N19" s="20" t="s">
        <v>327</v>
      </c>
      <c r="O19" s="18" t="s">
        <v>327</v>
      </c>
      <c r="P19" s="20" t="s">
        <v>327</v>
      </c>
      <c r="Q19" s="18" t="s">
        <v>327</v>
      </c>
      <c r="R19" s="20" t="s">
        <v>327</v>
      </c>
      <c r="S19" s="18" t="n">
        <v>434.6381636</v>
      </c>
      <c r="T19" s="20" t="n">
        <v>7.2883448</v>
      </c>
    </row>
    <row r="20" spans="1:20">
      <c r="A20" s="15" t="s">
        <v>340</v>
      </c>
      <c r="B20" s="17" t="n">
        <v>3371</v>
      </c>
      <c r="C20" s="18">
        <f>(82.0/B20*100)</f>
        <v/>
      </c>
      <c r="D20" s="19" t="n">
        <v>3289</v>
      </c>
      <c r="E20" s="18" t="n">
        <v>426.25866894</v>
      </c>
      <c r="F20" s="20" t="n">
        <v>9.66832044</v>
      </c>
      <c r="G20" s="18" t="n">
        <v>436.06439337</v>
      </c>
      <c r="H20" s="20" t="n">
        <v>7.51674336</v>
      </c>
      <c r="I20" s="18" t="n">
        <v>441.85349376</v>
      </c>
      <c r="J20" s="20" t="n">
        <v>19.03436423</v>
      </c>
      <c r="K20" s="18" t="n">
        <v>498.64771195</v>
      </c>
      <c r="L20" s="20" t="n">
        <v>1.98488247</v>
      </c>
      <c r="M20" s="18" t="s">
        <v>327</v>
      </c>
      <c r="N20" s="20" t="s">
        <v>327</v>
      </c>
      <c r="O20" s="18" t="s">
        <v>327</v>
      </c>
      <c r="P20" s="20" t="s">
        <v>327</v>
      </c>
      <c r="Q20" s="18" t="s">
        <v>327</v>
      </c>
      <c r="R20" s="20" t="s">
        <v>327</v>
      </c>
      <c r="S20" s="18" t="n">
        <v>442.56835402</v>
      </c>
      <c r="T20" s="20" t="n">
        <v>8.43365869</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(685.0/B23*100)</f>
        <v/>
      </c>
      <c r="D23" s="19" t="n">
        <v>10898</v>
      </c>
      <c r="E23" s="18" t="n">
        <v>462.08521672</v>
      </c>
      <c r="F23" s="20" t="n">
        <v>5.80742634</v>
      </c>
      <c r="G23" s="18" t="n">
        <v>462.48281494</v>
      </c>
      <c r="H23" s="20" t="n">
        <v>5.50698243</v>
      </c>
      <c r="I23" s="18" t="n">
        <v>440.06801284</v>
      </c>
      <c r="J23" s="20" t="n">
        <v>10.31606848</v>
      </c>
      <c r="K23" s="18" t="n">
        <v>509.45581964</v>
      </c>
      <c r="L23" s="20" t="n">
        <v>3.05353617</v>
      </c>
      <c r="M23" s="18" t="s">
        <v>327</v>
      </c>
      <c r="N23" s="20" t="s">
        <v>327</v>
      </c>
      <c r="O23" s="18" t="s">
        <v>327</v>
      </c>
      <c r="P23" s="20" t="s">
        <v>327</v>
      </c>
      <c r="Q23" s="18" t="s">
        <v>327</v>
      </c>
      <c r="R23" s="20" t="s">
        <v>327</v>
      </c>
      <c r="S23" s="18" t="n">
        <v>439.19405464</v>
      </c>
      <c r="T23" s="20" t="n">
        <v>7.14537788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523.59041139</v>
      </c>
      <c r="F25" s="20" t="n">
        <v>6.74212647</v>
      </c>
      <c r="G25" s="18" t="n">
        <v>519.49252359</v>
      </c>
      <c r="H25" s="20" t="n">
        <v>4.58031755</v>
      </c>
      <c r="I25" s="18" t="n">
        <v>533.1224575799999</v>
      </c>
      <c r="J25" s="20" t="n">
        <v>8.55255448</v>
      </c>
      <c r="K25" s="18" t="n">
        <v>526.48147568</v>
      </c>
      <c r="L25" s="20" t="n">
        <v>4.13840438</v>
      </c>
      <c r="M25" s="18" t="s">
        <v>327</v>
      </c>
      <c r="N25" s="20" t="s">
        <v>327</v>
      </c>
      <c r="O25" s="18" t="s">
        <v>327</v>
      </c>
      <c r="P25" s="20" t="s">
        <v>327</v>
      </c>
      <c r="Q25" s="18" t="s">
        <v>327</v>
      </c>
      <c r="R25" s="20" t="s">
        <v>327</v>
      </c>
      <c r="S25" s="18" t="n">
        <v>523.59850319</v>
      </c>
      <c r="T25" s="20" t="n">
        <v>11.0995107</v>
      </c>
    </row>
    <row r="26" spans="1:20">
      <c r="A26" s="15" t="s">
        <v>346</v>
      </c>
      <c r="B26" s="17" t="n">
        <v>4869</v>
      </c>
      <c r="C26" s="18">
        <f>(186.0/B26*100)</f>
        <v/>
      </c>
      <c r="D26" s="19" t="n">
        <v>4683</v>
      </c>
      <c r="E26" s="18" t="n">
        <v>475.21439541</v>
      </c>
      <c r="F26" s="20" t="n">
        <v>4.53856134</v>
      </c>
      <c r="G26" s="18" t="n">
        <v>465.93383049</v>
      </c>
      <c r="H26" s="20" t="n">
        <v>3.46077603</v>
      </c>
      <c r="I26" s="18" t="n">
        <v>436.97355207</v>
      </c>
      <c r="J26" s="20" t="n">
        <v>9.13567561</v>
      </c>
      <c r="K26" s="18" t="n">
        <v>493.78116778</v>
      </c>
      <c r="L26" s="20" t="n">
        <v>2.2407215</v>
      </c>
      <c r="M26" s="18" t="s">
        <v>327</v>
      </c>
      <c r="N26" s="20" t="s">
        <v>327</v>
      </c>
      <c r="O26" s="18" t="s">
        <v>327</v>
      </c>
      <c r="P26" s="20" t="s">
        <v>327</v>
      </c>
      <c r="Q26" s="18" t="s">
        <v>327</v>
      </c>
      <c r="R26" s="20" t="s">
        <v>327</v>
      </c>
      <c r="S26" s="18" t="n">
        <v>470.53813994</v>
      </c>
      <c r="T26" s="20" t="n">
        <v>6.90001985</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(35.0/B32*100)</f>
        <v/>
      </c>
      <c r="D32" s="19" t="n">
        <v>4443</v>
      </c>
      <c r="E32" s="18" t="n">
        <v>506.38856148</v>
      </c>
      <c r="F32" s="20" t="n">
        <v>5.36088631</v>
      </c>
      <c r="G32" s="18" t="n">
        <v>491.68876866</v>
      </c>
      <c r="H32" s="20" t="n">
        <v>3.49237627</v>
      </c>
      <c r="I32" s="18" t="n">
        <v>474.30099026</v>
      </c>
      <c r="J32" s="20" t="n">
        <v>7.15544718</v>
      </c>
      <c r="K32" s="18" t="n">
        <v>514.64774014</v>
      </c>
      <c r="L32" s="20" t="n">
        <v>2.6739271</v>
      </c>
      <c r="M32" s="18" t="s">
        <v>327</v>
      </c>
      <c r="N32" s="20" t="s">
        <v>327</v>
      </c>
      <c r="O32" s="18" t="s">
        <v>327</v>
      </c>
      <c r="P32" s="20" t="s">
        <v>327</v>
      </c>
      <c r="Q32" s="18" t="s">
        <v>327</v>
      </c>
      <c r="R32" s="20" t="s">
        <v>327</v>
      </c>
      <c r="S32" s="18" t="n">
        <v>473.01396349</v>
      </c>
      <c r="T32" s="20" t="n">
        <v>8.515808959999999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(134.0/B34*100)</f>
        <v/>
      </c>
      <c r="D34" s="19" t="n">
        <v>6216</v>
      </c>
      <c r="E34" s="18" t="n">
        <v>451.67217162</v>
      </c>
      <c r="F34" s="20" t="n">
        <v>4.37495099</v>
      </c>
      <c r="G34" s="18" t="n">
        <v>461.08525993</v>
      </c>
      <c r="H34" s="20" t="n">
        <v>3.96445194</v>
      </c>
      <c r="I34" s="18" t="n">
        <v>439.66214526</v>
      </c>
      <c r="J34" s="20" t="n">
        <v>7.0364658</v>
      </c>
      <c r="K34" s="18" t="n">
        <v>497.72373837</v>
      </c>
      <c r="L34" s="20" t="n">
        <v>2.77188834</v>
      </c>
      <c r="M34" s="18" t="s">
        <v>327</v>
      </c>
      <c r="N34" s="20" t="s">
        <v>327</v>
      </c>
      <c r="O34" s="18" t="n">
        <v>336.51078337</v>
      </c>
      <c r="P34" s="20" t="n">
        <v>12.24828707</v>
      </c>
      <c r="Q34" s="18" t="s">
        <v>327</v>
      </c>
      <c r="R34" s="20" t="s">
        <v>327</v>
      </c>
      <c r="S34" s="18" t="n">
        <v>440.23473041</v>
      </c>
      <c r="T34" s="20" t="n">
        <v>6.0954015</v>
      </c>
    </row>
    <row r="35" spans="1:20">
      <c r="A35" s="15" t="s">
        <v>355</v>
      </c>
      <c r="B35" s="17" t="n">
        <v>6406</v>
      </c>
      <c r="C35" s="18">
        <f>(103.0/B35*100)</f>
        <v/>
      </c>
      <c r="D35" s="19" t="n">
        <v>6303</v>
      </c>
      <c r="E35" s="18" t="n">
        <v>514.94870121</v>
      </c>
      <c r="F35" s="20" t="n">
        <v>3.94622187</v>
      </c>
      <c r="G35" s="18" t="n">
        <v>512.71406002</v>
      </c>
      <c r="H35" s="20" t="n">
        <v>3.67963972</v>
      </c>
      <c r="I35" s="18" t="n">
        <v>468.94301785</v>
      </c>
      <c r="J35" s="20" t="n">
        <v>7.66603107</v>
      </c>
      <c r="K35" s="18" t="n">
        <v>514.76319718</v>
      </c>
      <c r="L35" s="20" t="n">
        <v>2.09340219</v>
      </c>
      <c r="M35" s="18" t="s">
        <v>327</v>
      </c>
      <c r="N35" s="20" t="s">
        <v>327</v>
      </c>
      <c r="O35" s="18" t="n">
        <v>349.78970242</v>
      </c>
      <c r="P35" s="20" t="n">
        <v>6.90672373</v>
      </c>
      <c r="Q35" s="18" t="s">
        <v>327</v>
      </c>
      <c r="R35" s="20" t="s">
        <v>327</v>
      </c>
      <c r="S35" s="18" t="n">
        <v>506.26463436</v>
      </c>
      <c r="T35" s="20" t="n">
        <v>6.08972243</v>
      </c>
    </row>
    <row r="36" spans="1:20">
      <c r="A36" s="15" t="s">
        <v>356</v>
      </c>
      <c r="B36" s="17" t="n">
        <v>6736</v>
      </c>
      <c r="C36" s="18">
        <f>(124.0/B36*100)</f>
        <v/>
      </c>
      <c r="D36" s="19" t="n">
        <v>6612</v>
      </c>
      <c r="E36" s="18" t="n">
        <v>479.5454732</v>
      </c>
      <c r="F36" s="20" t="n">
        <v>4.52694837</v>
      </c>
      <c r="G36" s="18" t="n">
        <v>460.62485337</v>
      </c>
      <c r="H36" s="20" t="n">
        <v>4.01121751</v>
      </c>
      <c r="I36" s="18" t="n">
        <v>432.38898307</v>
      </c>
      <c r="J36" s="20" t="n">
        <v>8.954440030000001</v>
      </c>
      <c r="K36" s="18" t="n">
        <v>495.4344186</v>
      </c>
      <c r="L36" s="20" t="n">
        <v>2.34735289</v>
      </c>
      <c r="M36" s="18" t="s">
        <v>327</v>
      </c>
      <c r="N36" s="20" t="s">
        <v>327</v>
      </c>
      <c r="O36" s="18" t="s">
        <v>327</v>
      </c>
      <c r="P36" s="20" t="s">
        <v>327</v>
      </c>
      <c r="Q36" s="18" t="s">
        <v>327</v>
      </c>
      <c r="R36" s="20" t="s">
        <v>327</v>
      </c>
      <c r="S36" s="18" t="n">
        <v>466.90029449</v>
      </c>
      <c r="T36" s="20" t="n">
        <v>6.60169191</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(5811.0/B40*100)</f>
        <v/>
      </c>
      <c r="D40" s="19" t="n">
        <v>8346</v>
      </c>
      <c r="E40" s="18" t="n">
        <v>481.22607302</v>
      </c>
      <c r="F40" s="20" t="n">
        <v>5.42488207</v>
      </c>
      <c r="G40" s="18" t="n">
        <v>497.94091535</v>
      </c>
      <c r="H40" s="20" t="n">
        <v>3.98316715</v>
      </c>
      <c r="I40" s="18" t="n">
        <v>473.13042298</v>
      </c>
      <c r="J40" s="20" t="n">
        <v>8.38166251</v>
      </c>
      <c r="K40" s="18" t="n">
        <v>504.86821859</v>
      </c>
      <c r="L40" s="20" t="n">
        <v>4.18215401</v>
      </c>
      <c r="M40" s="18" t="s">
        <v>327</v>
      </c>
      <c r="N40" s="20" t="s">
        <v>327</v>
      </c>
      <c r="O40" s="18" t="n">
        <v>491.16464222</v>
      </c>
      <c r="P40" s="20" t="n">
        <v>2.5540442</v>
      </c>
      <c r="Q40" s="18" t="s">
        <v>327</v>
      </c>
      <c r="R40" s="20" t="s">
        <v>327</v>
      </c>
      <c r="S40" s="18" t="n">
        <v>453.88227315</v>
      </c>
      <c r="T40" s="20" t="n">
        <v>7.43041212</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(218.0/B47*100)</f>
        <v/>
      </c>
      <c r="D47" s="19" t="n">
        <v>5710</v>
      </c>
      <c r="E47" s="18" t="n">
        <v>437.76017747</v>
      </c>
      <c r="F47" s="20" t="n">
        <v>5.80668437</v>
      </c>
      <c r="G47" s="18" t="n">
        <v>450.36455962</v>
      </c>
      <c r="H47" s="20" t="n">
        <v>4.69271623</v>
      </c>
      <c r="I47" s="18" t="n">
        <v>426.61683296</v>
      </c>
      <c r="J47" s="20" t="n">
        <v>6.34536639</v>
      </c>
      <c r="K47" s="18" t="n">
        <v>447.18264945</v>
      </c>
      <c r="L47" s="20" t="n">
        <v>5.18174538</v>
      </c>
      <c r="M47" s="18" t="s">
        <v>327</v>
      </c>
      <c r="N47" s="20" t="s">
        <v>327</v>
      </c>
      <c r="O47" s="18" t="s">
        <v>327</v>
      </c>
      <c r="P47" s="20" t="s">
        <v>327</v>
      </c>
      <c r="Q47" s="18" t="s">
        <v>327</v>
      </c>
      <c r="R47" s="20" t="s">
        <v>327</v>
      </c>
      <c r="S47" s="18" t="n">
        <v>428.24612888</v>
      </c>
      <c r="T47" s="20" t="n">
        <v>4.88114502</v>
      </c>
    </row>
    <row r="48" spans="1:20">
      <c r="A48" s="15" t="s">
        <v>368</v>
      </c>
      <c r="B48" s="17" t="n">
        <v>9841</v>
      </c>
      <c r="C48" s="18">
        <f>(31.0/B48*100)</f>
        <v/>
      </c>
      <c r="D48" s="19" t="n">
        <v>9810</v>
      </c>
      <c r="E48" s="18" t="n">
        <v>509.532778</v>
      </c>
      <c r="F48" s="20" t="n">
        <v>7.45304176</v>
      </c>
      <c r="G48" s="18" t="n">
        <v>518.73988947</v>
      </c>
      <c r="H48" s="20" t="n">
        <v>5.27009736</v>
      </c>
      <c r="I48" s="18" t="n">
        <v>513.13931596</v>
      </c>
      <c r="J48" s="20" t="n">
        <v>8.28109691</v>
      </c>
      <c r="K48" s="18" t="n">
        <v>549.03170952</v>
      </c>
      <c r="L48" s="20" t="n">
        <v>4.93257665</v>
      </c>
      <c r="M48" s="18" t="s">
        <v>327</v>
      </c>
      <c r="N48" s="20" t="s">
        <v>327</v>
      </c>
      <c r="O48" s="18" t="s">
        <v>327</v>
      </c>
      <c r="P48" s="20" t="s">
        <v>327</v>
      </c>
      <c r="Q48" s="18" t="s">
        <v>327</v>
      </c>
      <c r="R48" s="20" t="s">
        <v>327</v>
      </c>
      <c r="S48" s="18" t="n">
        <v>443.41094845</v>
      </c>
      <c r="T48" s="20" t="n">
        <v>14.18278859</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(156.0/B52*100)</f>
        <v/>
      </c>
      <c r="D52" s="19" t="n">
        <v>5653</v>
      </c>
      <c r="E52" s="18" t="n">
        <v>454.99721427</v>
      </c>
      <c r="F52" s="20" t="n">
        <v>5.20383903</v>
      </c>
      <c r="G52" s="18" t="n">
        <v>445.87839334</v>
      </c>
      <c r="H52" s="20" t="n">
        <v>4.59833268</v>
      </c>
      <c r="I52" s="18" t="n">
        <v>419.07704769</v>
      </c>
      <c r="J52" s="20" t="n">
        <v>9.5487942</v>
      </c>
      <c r="K52" s="18" t="n">
        <v>472.57329289</v>
      </c>
      <c r="L52" s="20" t="n">
        <v>2.84232096</v>
      </c>
      <c r="M52" s="18" t="s">
        <v>327</v>
      </c>
      <c r="N52" s="20" t="s">
        <v>327</v>
      </c>
      <c r="O52" s="18" t="s">
        <v>327</v>
      </c>
      <c r="P52" s="20" t="s">
        <v>327</v>
      </c>
      <c r="Q52" s="18" t="s">
        <v>327</v>
      </c>
      <c r="R52" s="20" t="s">
        <v>327</v>
      </c>
      <c r="S52" s="18" t="n">
        <v>424.64365278</v>
      </c>
      <c r="T52" s="20" t="n">
        <v>7.43442742</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(96.0/B56*100)</f>
        <v/>
      </c>
      <c r="D56" s="19" t="n">
        <v>5263</v>
      </c>
      <c r="E56" s="18" t="n">
        <v>550.81485441</v>
      </c>
      <c r="F56" s="20" t="n">
        <v>7.49383186</v>
      </c>
      <c r="G56" s="18" t="n">
        <v>548.6895823</v>
      </c>
      <c r="H56" s="20" t="n">
        <v>3.73444117</v>
      </c>
      <c r="I56" s="18" t="n">
        <v>529.45135869</v>
      </c>
      <c r="J56" s="20" t="n">
        <v>10.06523532</v>
      </c>
      <c r="K56" s="18" t="n">
        <v>547.70457915</v>
      </c>
      <c r="L56" s="20" t="n">
        <v>3.12902586</v>
      </c>
      <c r="M56" s="18" t="s">
        <v>327</v>
      </c>
      <c r="N56" s="20" t="s">
        <v>327</v>
      </c>
      <c r="O56" s="18" t="s">
        <v>327</v>
      </c>
      <c r="P56" s="20" t="s">
        <v>327</v>
      </c>
      <c r="Q56" s="18" t="s">
        <v>327</v>
      </c>
      <c r="R56" s="20" t="s">
        <v>327</v>
      </c>
      <c r="S56" s="18" t="n">
        <v>538.58605542</v>
      </c>
      <c r="T56" s="20" t="n">
        <v>12.2851516</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(336.0/B61*100)</f>
        <v/>
      </c>
      <c r="D61" s="19" t="n">
        <v>6189</v>
      </c>
      <c r="E61" s="18" t="n">
        <v>455.76932952</v>
      </c>
      <c r="F61" s="20" t="n">
        <v>5.79653813</v>
      </c>
      <c r="G61" s="18" t="n">
        <v>466.74725105</v>
      </c>
      <c r="H61" s="20" t="n">
        <v>3.572738</v>
      </c>
      <c r="I61" s="18" t="n">
        <v>438.87213516</v>
      </c>
      <c r="J61" s="20" t="n">
        <v>7.60431178</v>
      </c>
      <c r="K61" s="18" t="n">
        <v>494.38548253</v>
      </c>
      <c r="L61" s="20" t="n">
        <v>2.43964281</v>
      </c>
      <c r="M61" s="18" t="s">
        <v>327</v>
      </c>
      <c r="N61" s="20" t="s">
        <v>327</v>
      </c>
      <c r="O61" s="18" t="s">
        <v>327</v>
      </c>
      <c r="P61" s="20" t="s">
        <v>327</v>
      </c>
      <c r="Q61" s="18" t="s">
        <v>327</v>
      </c>
      <c r="R61" s="20" t="s">
        <v>327</v>
      </c>
      <c r="S61" s="18" t="n">
        <v>445.71971182</v>
      </c>
      <c r="T61" s="20" t="n">
        <v>7.22348687</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(59.0/B67*100)</f>
        <v/>
      </c>
      <c r="D67" s="19" t="n">
        <v>6912</v>
      </c>
      <c r="E67" s="18" t="n">
        <v>377.85872159</v>
      </c>
      <c r="F67" s="20" t="n">
        <v>4.62912982</v>
      </c>
      <c r="G67" s="18" t="n">
        <v>368.8370077</v>
      </c>
      <c r="H67" s="20" t="n">
        <v>3.34829831</v>
      </c>
      <c r="I67" s="18" t="n">
        <v>354.75578668</v>
      </c>
      <c r="J67" s="20" t="n">
        <v>7.63383473</v>
      </c>
      <c r="K67" s="18" t="n">
        <v>409.64245077</v>
      </c>
      <c r="L67" s="20" t="n">
        <v>3.50586303</v>
      </c>
      <c r="M67" s="18" t="s">
        <v>327</v>
      </c>
      <c r="N67" s="20" t="s">
        <v>327</v>
      </c>
      <c r="O67" s="18" t="s">
        <v>327</v>
      </c>
      <c r="P67" s="20" t="s">
        <v>327</v>
      </c>
      <c r="Q67" s="18" t="s">
        <v>327</v>
      </c>
      <c r="R67" s="20" t="s">
        <v>327</v>
      </c>
      <c r="S67" s="18" t="n">
        <v>332.12458878</v>
      </c>
      <c r="T67" s="20" t="n">
        <v>7.19419338</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(393.0/B73*100)</f>
        <v/>
      </c>
      <c r="D73" s="19" t="n">
        <v>7856</v>
      </c>
      <c r="E73" s="18" t="n">
        <v>410.78297226</v>
      </c>
      <c r="F73" s="20" t="n">
        <v>3.94255211</v>
      </c>
      <c r="G73" s="18" t="n">
        <v>417.41329764</v>
      </c>
      <c r="H73" s="20" t="n">
        <v>3.62802688</v>
      </c>
      <c r="I73" s="18" t="n">
        <v>401.62945604</v>
      </c>
      <c r="J73" s="20" t="n">
        <v>4.79397859</v>
      </c>
      <c r="K73" s="18" t="n">
        <v>427.33450432</v>
      </c>
      <c r="L73" s="20" t="n">
        <v>3.72065536</v>
      </c>
      <c r="M73" s="18" t="s">
        <v>327</v>
      </c>
      <c r="N73" s="20" t="s">
        <v>327</v>
      </c>
      <c r="O73" s="18" t="s">
        <v>327</v>
      </c>
      <c r="P73" s="20" t="s">
        <v>327</v>
      </c>
      <c r="Q73" s="18" t="s">
        <v>327</v>
      </c>
      <c r="R73" s="20" t="s">
        <v>327</v>
      </c>
      <c r="S73" s="18" t="n">
        <v>403.48436416</v>
      </c>
      <c r="T73" s="20" t="n">
        <v>8.475733180000001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453</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459.85866343</v>
      </c>
      <c r="F7" s="20" t="n">
        <v>4.30801415</v>
      </c>
      <c r="G7" s="18" t="n">
        <v>473.3861259</v>
      </c>
      <c r="H7" s="20" t="n">
        <v>3.16997237</v>
      </c>
      <c r="I7" s="18" t="n">
        <v>449.77591191</v>
      </c>
      <c r="J7" s="20" t="n">
        <v>9.08461086</v>
      </c>
      <c r="K7" s="18" t="n">
        <v>510.0985357</v>
      </c>
      <c r="L7" s="20" t="n">
        <v>1.93913302</v>
      </c>
      <c r="M7" s="18" t="s">
        <v>327</v>
      </c>
      <c r="N7" s="20" t="s">
        <v>327</v>
      </c>
      <c r="O7" s="18" t="s">
        <v>327</v>
      </c>
      <c r="P7" s="20" t="s">
        <v>327</v>
      </c>
      <c r="Q7" s="18" t="s">
        <v>327</v>
      </c>
      <c r="R7" s="20" t="s">
        <v>327</v>
      </c>
      <c r="S7" s="18" t="n">
        <v>475.42819789</v>
      </c>
      <c r="T7" s="20" t="n">
        <v>4.85616408</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(8440.0/B9*100)</f>
        <v/>
      </c>
      <c r="D9" s="19" t="n">
        <v>1211</v>
      </c>
      <c r="E9" s="18" t="n">
        <v>456.23802755</v>
      </c>
      <c r="F9" s="20" t="n">
        <v>9.200299040000001</v>
      </c>
      <c r="G9" s="18" t="n">
        <v>480.25785935</v>
      </c>
      <c r="H9" s="20" t="n">
        <v>7.07673782</v>
      </c>
      <c r="I9" s="18" t="n">
        <v>438.58618291</v>
      </c>
      <c r="J9" s="20" t="n">
        <v>12.39895142</v>
      </c>
      <c r="K9" s="18" t="s">
        <v>327</v>
      </c>
      <c r="L9" s="20" t="s">
        <v>327</v>
      </c>
      <c r="M9" s="18" t="s">
        <v>327</v>
      </c>
      <c r="N9" s="20" t="s">
        <v>327</v>
      </c>
      <c r="O9" s="18" t="n">
        <v>357.98454354</v>
      </c>
      <c r="P9" s="20" t="n">
        <v>11.51846445</v>
      </c>
      <c r="Q9" s="18" t="s">
        <v>327</v>
      </c>
      <c r="R9" s="20" t="s">
        <v>327</v>
      </c>
      <c r="S9" s="18" t="n">
        <v>467.04290219</v>
      </c>
      <c r="T9" s="20" t="n">
        <v>6.89203344</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(192.0/B13*100)</f>
        <v/>
      </c>
      <c r="D13" s="19" t="n">
        <v>6969</v>
      </c>
      <c r="E13" s="18" t="n">
        <v>464.19428975</v>
      </c>
      <c r="F13" s="20" t="n">
        <v>10.21647918</v>
      </c>
      <c r="G13" s="18" t="n">
        <v>479.26094499</v>
      </c>
      <c r="H13" s="20" t="n">
        <v>7.72416264</v>
      </c>
      <c r="I13" s="18" t="n">
        <v>467.1637223</v>
      </c>
      <c r="J13" s="20" t="n">
        <v>18.11531542</v>
      </c>
      <c r="K13" s="18" t="n">
        <v>519.29238314</v>
      </c>
      <c r="L13" s="20" t="n">
        <v>2.17378327</v>
      </c>
      <c r="M13" s="18" t="s">
        <v>327</v>
      </c>
      <c r="N13" s="20" t="s">
        <v>327</v>
      </c>
      <c r="O13" s="18" t="n">
        <v>447.51533769</v>
      </c>
      <c r="P13" s="20" t="n">
        <v>5.97365007</v>
      </c>
      <c r="Q13" s="18" t="s">
        <v>327</v>
      </c>
      <c r="R13" s="20" t="s">
        <v>327</v>
      </c>
      <c r="S13" s="18" t="n">
        <v>471.20139567</v>
      </c>
      <c r="T13" s="20" t="n">
        <v>7.26459641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(49.0/B18*100)</f>
        <v/>
      </c>
      <c r="D18" s="19" t="n">
        <v>5483</v>
      </c>
      <c r="E18" s="18" t="n">
        <v>461.49282494</v>
      </c>
      <c r="F18" s="20" t="n">
        <v>4.27174746</v>
      </c>
      <c r="G18" s="18" t="n">
        <v>465.7012475</v>
      </c>
      <c r="H18" s="20" t="n">
        <v>4.01048203</v>
      </c>
      <c r="I18" s="18" t="n">
        <v>446.37044595</v>
      </c>
      <c r="J18" s="20" t="n">
        <v>6.67811768</v>
      </c>
      <c r="K18" s="18" t="n">
        <v>448.22474158</v>
      </c>
      <c r="L18" s="20" t="n">
        <v>4.87738532</v>
      </c>
      <c r="M18" s="18" t="s">
        <v>327</v>
      </c>
      <c r="N18" s="20" t="s">
        <v>327</v>
      </c>
      <c r="O18" s="18" t="s">
        <v>327</v>
      </c>
      <c r="P18" s="20" t="s">
        <v>327</v>
      </c>
      <c r="Q18" s="18" t="s">
        <v>327</v>
      </c>
      <c r="R18" s="20" t="s">
        <v>327</v>
      </c>
      <c r="S18" s="18" t="n">
        <v>420.98246627</v>
      </c>
      <c r="T18" s="20" t="n">
        <v>7.06641848</v>
      </c>
    </row>
    <row r="19" spans="1:20">
      <c r="A19" s="15" t="s">
        <v>339</v>
      </c>
      <c r="B19" s="17" t="n">
        <v>5658</v>
      </c>
      <c r="C19" s="18">
        <f>(264.0/B19*100)</f>
        <v/>
      </c>
      <c r="D19" s="19" t="n">
        <v>5394</v>
      </c>
      <c r="E19" s="18" t="n">
        <v>427.40413048</v>
      </c>
      <c r="F19" s="20" t="n">
        <v>7.18875803</v>
      </c>
      <c r="G19" s="18" t="n">
        <v>449.94052261</v>
      </c>
      <c r="H19" s="20" t="n">
        <v>5.30003691</v>
      </c>
      <c r="I19" s="18" t="n">
        <v>430.73430189</v>
      </c>
      <c r="J19" s="20" t="n">
        <v>10.49269892</v>
      </c>
      <c r="K19" s="18" t="n">
        <v>491.72830002</v>
      </c>
      <c r="L19" s="20" t="n">
        <v>2.71224274</v>
      </c>
      <c r="M19" s="18" t="s">
        <v>327</v>
      </c>
      <c r="N19" s="20" t="s">
        <v>327</v>
      </c>
      <c r="O19" s="18" t="s">
        <v>327</v>
      </c>
      <c r="P19" s="20" t="s">
        <v>327</v>
      </c>
      <c r="Q19" s="18" t="s">
        <v>327</v>
      </c>
      <c r="R19" s="20" t="s">
        <v>327</v>
      </c>
      <c r="S19" s="18" t="n">
        <v>436.58943915</v>
      </c>
      <c r="T19" s="20" t="n">
        <v>7.10203149</v>
      </c>
    </row>
    <row r="20" spans="1:20">
      <c r="A20" s="15" t="s">
        <v>340</v>
      </c>
      <c r="B20" s="17" t="n">
        <v>3371</v>
      </c>
      <c r="C20" s="18">
        <f>(82.0/B20*100)</f>
        <v/>
      </c>
      <c r="D20" s="19" t="n">
        <v>3289</v>
      </c>
      <c r="E20" s="18" t="n">
        <v>421.45827562</v>
      </c>
      <c r="F20" s="20" t="n">
        <v>8.487656060000001</v>
      </c>
      <c r="G20" s="18" t="n">
        <v>441.87806872</v>
      </c>
      <c r="H20" s="20" t="n">
        <v>7.42656361</v>
      </c>
      <c r="I20" s="18" t="n">
        <v>420.52222189</v>
      </c>
      <c r="J20" s="20" t="n">
        <v>22.22732201</v>
      </c>
      <c r="K20" s="18" t="n">
        <v>498.64771195</v>
      </c>
      <c r="L20" s="20" t="n">
        <v>1.98488247</v>
      </c>
      <c r="M20" s="18" t="s">
        <v>327</v>
      </c>
      <c r="N20" s="20" t="s">
        <v>327</v>
      </c>
      <c r="O20" s="18" t="s">
        <v>327</v>
      </c>
      <c r="P20" s="20" t="s">
        <v>327</v>
      </c>
      <c r="Q20" s="18" t="s">
        <v>327</v>
      </c>
      <c r="R20" s="20" t="s">
        <v>327</v>
      </c>
      <c r="S20" s="18" t="n">
        <v>442.22169257</v>
      </c>
      <c r="T20" s="20" t="n">
        <v>8.66153995</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(685.0/B23*100)</f>
        <v/>
      </c>
      <c r="D23" s="19" t="n">
        <v>10898</v>
      </c>
      <c r="E23" s="18" t="n">
        <v>446.56761607</v>
      </c>
      <c r="F23" s="20" t="n">
        <v>6.24259679</v>
      </c>
      <c r="G23" s="18" t="n">
        <v>468.30184572</v>
      </c>
      <c r="H23" s="20" t="n">
        <v>4.82917689</v>
      </c>
      <c r="I23" s="18" t="n">
        <v>453.19691205</v>
      </c>
      <c r="J23" s="20" t="n">
        <v>9.97924325</v>
      </c>
      <c r="K23" s="18" t="n">
        <v>509.45581964</v>
      </c>
      <c r="L23" s="20" t="n">
        <v>3.05353617</v>
      </c>
      <c r="M23" s="18" t="s">
        <v>327</v>
      </c>
      <c r="N23" s="20" t="s">
        <v>327</v>
      </c>
      <c r="O23" s="18" t="s">
        <v>327</v>
      </c>
      <c r="P23" s="20" t="s">
        <v>327</v>
      </c>
      <c r="Q23" s="18" t="s">
        <v>327</v>
      </c>
      <c r="R23" s="20" t="s">
        <v>327</v>
      </c>
      <c r="S23" s="18" t="n">
        <v>438.38392058</v>
      </c>
      <c r="T23" s="20" t="n">
        <v>7.01138024</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484.83877374</v>
      </c>
      <c r="F25" s="20" t="n">
        <v>7.72897335</v>
      </c>
      <c r="G25" s="18" t="n">
        <v>526.3640031899999</v>
      </c>
      <c r="H25" s="20" t="n">
        <v>4.47000582</v>
      </c>
      <c r="I25" s="18" t="n">
        <v>533.70312347</v>
      </c>
      <c r="J25" s="20" t="n">
        <v>11.01788818</v>
      </c>
      <c r="K25" s="18" t="n">
        <v>526.48147568</v>
      </c>
      <c r="L25" s="20" t="n">
        <v>4.13840438</v>
      </c>
      <c r="M25" s="18" t="s">
        <v>327</v>
      </c>
      <c r="N25" s="20" t="s">
        <v>327</v>
      </c>
      <c r="O25" s="18" t="s">
        <v>327</v>
      </c>
      <c r="P25" s="20" t="s">
        <v>327</v>
      </c>
      <c r="Q25" s="18" t="s">
        <v>327</v>
      </c>
      <c r="R25" s="20" t="s">
        <v>327</v>
      </c>
      <c r="S25" s="18" t="n">
        <v>519.81228478</v>
      </c>
      <c r="T25" s="20" t="n">
        <v>10.91074328</v>
      </c>
    </row>
    <row r="26" spans="1:20">
      <c r="A26" s="15" t="s">
        <v>346</v>
      </c>
      <c r="B26" s="17" t="n">
        <v>4869</v>
      </c>
      <c r="C26" s="18">
        <f>(186.0/B26*100)</f>
        <v/>
      </c>
      <c r="D26" s="19" t="n">
        <v>4683</v>
      </c>
      <c r="E26" s="18" t="n">
        <v>463.4759557</v>
      </c>
      <c r="F26" s="20" t="n">
        <v>5.24283861</v>
      </c>
      <c r="G26" s="18" t="n">
        <v>471.13493775</v>
      </c>
      <c r="H26" s="20" t="n">
        <v>3.3989528</v>
      </c>
      <c r="I26" s="18" t="n">
        <v>445.93531447</v>
      </c>
      <c r="J26" s="20" t="n">
        <v>7.80600165</v>
      </c>
      <c r="K26" s="18" t="n">
        <v>493.78116778</v>
      </c>
      <c r="L26" s="20" t="n">
        <v>2.2407215</v>
      </c>
      <c r="M26" s="18" t="s">
        <v>327</v>
      </c>
      <c r="N26" s="20" t="s">
        <v>327</v>
      </c>
      <c r="O26" s="18" t="s">
        <v>327</v>
      </c>
      <c r="P26" s="20" t="s">
        <v>327</v>
      </c>
      <c r="Q26" s="18" t="s">
        <v>327</v>
      </c>
      <c r="R26" s="20" t="s">
        <v>327</v>
      </c>
      <c r="S26" s="18" t="n">
        <v>469.61150106</v>
      </c>
      <c r="T26" s="20" t="n">
        <v>7.26142482</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(35.0/B32*100)</f>
        <v/>
      </c>
      <c r="D32" s="19" t="n">
        <v>4443</v>
      </c>
      <c r="E32" s="18" t="n">
        <v>489.14120044</v>
      </c>
      <c r="F32" s="20" t="n">
        <v>5.10679367</v>
      </c>
      <c r="G32" s="18" t="n">
        <v>501.4306061</v>
      </c>
      <c r="H32" s="20" t="n">
        <v>3.78583685</v>
      </c>
      <c r="I32" s="18" t="n">
        <v>468.36768999</v>
      </c>
      <c r="J32" s="20" t="n">
        <v>7.16868161</v>
      </c>
      <c r="K32" s="18" t="n">
        <v>514.64774014</v>
      </c>
      <c r="L32" s="20" t="n">
        <v>2.6739271</v>
      </c>
      <c r="M32" s="18" t="s">
        <v>327</v>
      </c>
      <c r="N32" s="20" t="s">
        <v>327</v>
      </c>
      <c r="O32" s="18" t="s">
        <v>327</v>
      </c>
      <c r="P32" s="20" t="s">
        <v>327</v>
      </c>
      <c r="Q32" s="18" t="s">
        <v>327</v>
      </c>
      <c r="R32" s="20" t="s">
        <v>327</v>
      </c>
      <c r="S32" s="18" t="n">
        <v>474.53528995</v>
      </c>
      <c r="T32" s="20" t="n">
        <v>8.318970090000001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(134.0/B34*100)</f>
        <v/>
      </c>
      <c r="D34" s="19" t="n">
        <v>6216</v>
      </c>
      <c r="E34" s="18" t="n">
        <v>438.32504822</v>
      </c>
      <c r="F34" s="20" t="n">
        <v>5.282192</v>
      </c>
      <c r="G34" s="18" t="n">
        <v>466.96696586</v>
      </c>
      <c r="H34" s="20" t="n">
        <v>3.73450947</v>
      </c>
      <c r="I34" s="18" t="n">
        <v>436.93655549</v>
      </c>
      <c r="J34" s="20" t="n">
        <v>6.9624424</v>
      </c>
      <c r="K34" s="18" t="n">
        <v>497.72373837</v>
      </c>
      <c r="L34" s="20" t="n">
        <v>2.77188834</v>
      </c>
      <c r="M34" s="18" t="s">
        <v>327</v>
      </c>
      <c r="N34" s="20" t="s">
        <v>327</v>
      </c>
      <c r="O34" s="18" t="n">
        <v>336.51078337</v>
      </c>
      <c r="P34" s="20" t="n">
        <v>12.24828707</v>
      </c>
      <c r="Q34" s="18" t="s">
        <v>327</v>
      </c>
      <c r="R34" s="20" t="s">
        <v>327</v>
      </c>
      <c r="S34" s="18" t="n">
        <v>442.36048756</v>
      </c>
      <c r="T34" s="20" t="n">
        <v>5.7191355</v>
      </c>
    </row>
    <row r="35" spans="1:20">
      <c r="A35" s="15" t="s">
        <v>355</v>
      </c>
      <c r="B35" s="17" t="n">
        <v>6406</v>
      </c>
      <c r="C35" s="18">
        <f>(103.0/B35*100)</f>
        <v/>
      </c>
      <c r="D35" s="19" t="n">
        <v>6303</v>
      </c>
      <c r="E35" s="18" t="n">
        <v>508.25821353</v>
      </c>
      <c r="F35" s="20" t="n">
        <v>3.85625812</v>
      </c>
      <c r="G35" s="18" t="n">
        <v>513.6359690100001</v>
      </c>
      <c r="H35" s="20" t="n">
        <v>3.28295963</v>
      </c>
      <c r="I35" s="18" t="n">
        <v>497.60576065</v>
      </c>
      <c r="J35" s="20" t="n">
        <v>9.00213576</v>
      </c>
      <c r="K35" s="18" t="n">
        <v>514.76319718</v>
      </c>
      <c r="L35" s="20" t="n">
        <v>2.09340219</v>
      </c>
      <c r="M35" s="18" t="s">
        <v>327</v>
      </c>
      <c r="N35" s="20" t="s">
        <v>327</v>
      </c>
      <c r="O35" s="18" t="n">
        <v>349.78970242</v>
      </c>
      <c r="P35" s="20" t="n">
        <v>6.90672373</v>
      </c>
      <c r="Q35" s="18" t="s">
        <v>327</v>
      </c>
      <c r="R35" s="20" t="s">
        <v>327</v>
      </c>
      <c r="S35" s="18" t="n">
        <v>504.64624775</v>
      </c>
      <c r="T35" s="20" t="n">
        <v>5.88032759</v>
      </c>
    </row>
    <row r="36" spans="1:20">
      <c r="A36" s="15" t="s">
        <v>356</v>
      </c>
      <c r="B36" s="17" t="n">
        <v>6736</v>
      </c>
      <c r="C36" s="18">
        <f>(124.0/B36*100)</f>
        <v/>
      </c>
      <c r="D36" s="19" t="n">
        <v>6612</v>
      </c>
      <c r="E36" s="18" t="n">
        <v>466.74014083</v>
      </c>
      <c r="F36" s="20" t="n">
        <v>4.80106336</v>
      </c>
      <c r="G36" s="18" t="n">
        <v>469.978219</v>
      </c>
      <c r="H36" s="20" t="n">
        <v>4.08886013</v>
      </c>
      <c r="I36" s="18" t="n">
        <v>436.49396742</v>
      </c>
      <c r="J36" s="20" t="n">
        <v>9.32910163</v>
      </c>
      <c r="K36" s="18" t="n">
        <v>495.4344186</v>
      </c>
      <c r="L36" s="20" t="n">
        <v>2.34735289</v>
      </c>
      <c r="M36" s="18" t="s">
        <v>327</v>
      </c>
      <c r="N36" s="20" t="s">
        <v>327</v>
      </c>
      <c r="O36" s="18" t="s">
        <v>327</v>
      </c>
      <c r="P36" s="20" t="s">
        <v>327</v>
      </c>
      <c r="Q36" s="18" t="s">
        <v>327</v>
      </c>
      <c r="R36" s="20" t="s">
        <v>327</v>
      </c>
      <c r="S36" s="18" t="n">
        <v>466.8402647</v>
      </c>
      <c r="T36" s="20" t="n">
        <v>6.63797609</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(5811.0/B40*100)</f>
        <v/>
      </c>
      <c r="D40" s="19" t="n">
        <v>8346</v>
      </c>
      <c r="E40" s="18" t="n">
        <v>479.4334427</v>
      </c>
      <c r="F40" s="20" t="n">
        <v>5.38224942</v>
      </c>
      <c r="G40" s="18" t="n">
        <v>496.60807899</v>
      </c>
      <c r="H40" s="20" t="n">
        <v>3.73207722</v>
      </c>
      <c r="I40" s="18" t="n">
        <v>472.4949503</v>
      </c>
      <c r="J40" s="20" t="n">
        <v>8.406984570000001</v>
      </c>
      <c r="K40" s="18" t="n">
        <v>504.86821859</v>
      </c>
      <c r="L40" s="20" t="n">
        <v>4.18215401</v>
      </c>
      <c r="M40" s="18" t="s">
        <v>327</v>
      </c>
      <c r="N40" s="20" t="s">
        <v>327</v>
      </c>
      <c r="O40" s="18" t="n">
        <v>491.16464222</v>
      </c>
      <c r="P40" s="20" t="n">
        <v>2.5540442</v>
      </c>
      <c r="Q40" s="18" t="s">
        <v>327</v>
      </c>
      <c r="R40" s="20" t="s">
        <v>327</v>
      </c>
      <c r="S40" s="18" t="n">
        <v>455.63554526</v>
      </c>
      <c r="T40" s="20" t="n">
        <v>7.51458319</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(218.0/B47*100)</f>
        <v/>
      </c>
      <c r="D47" s="19" t="n">
        <v>5710</v>
      </c>
      <c r="E47" s="18" t="n">
        <v>425.47076014</v>
      </c>
      <c r="F47" s="20" t="n">
        <v>5.362111</v>
      </c>
      <c r="G47" s="18" t="n">
        <v>452.89423712</v>
      </c>
      <c r="H47" s="20" t="n">
        <v>4.74449869</v>
      </c>
      <c r="I47" s="18" t="n">
        <v>437.70917934</v>
      </c>
      <c r="J47" s="20" t="n">
        <v>6.10756708</v>
      </c>
      <c r="K47" s="18" t="n">
        <v>447.18264945</v>
      </c>
      <c r="L47" s="20" t="n">
        <v>5.18174538</v>
      </c>
      <c r="M47" s="18" t="s">
        <v>327</v>
      </c>
      <c r="N47" s="20" t="s">
        <v>327</v>
      </c>
      <c r="O47" s="18" t="s">
        <v>327</v>
      </c>
      <c r="P47" s="20" t="s">
        <v>327</v>
      </c>
      <c r="Q47" s="18" t="s">
        <v>327</v>
      </c>
      <c r="R47" s="20" t="s">
        <v>327</v>
      </c>
      <c r="S47" s="18" t="n">
        <v>430.80196289</v>
      </c>
      <c r="T47" s="20" t="n">
        <v>5.11544565</v>
      </c>
    </row>
    <row r="48" spans="1:20">
      <c r="A48" s="15" t="s">
        <v>368</v>
      </c>
      <c r="B48" s="17" t="n">
        <v>9841</v>
      </c>
      <c r="C48" s="18">
        <f>(31.0/B48*100)</f>
        <v/>
      </c>
      <c r="D48" s="19" t="n">
        <v>9810</v>
      </c>
      <c r="E48" s="18" t="n">
        <v>499.11550896</v>
      </c>
      <c r="F48" s="20" t="n">
        <v>6.12412348</v>
      </c>
      <c r="G48" s="18" t="n">
        <v>529.55338495</v>
      </c>
      <c r="H48" s="20" t="n">
        <v>6.23247147</v>
      </c>
      <c r="I48" s="18" t="n">
        <v>505.57934973</v>
      </c>
      <c r="J48" s="20" t="n">
        <v>8.842060399999999</v>
      </c>
      <c r="K48" s="18" t="n">
        <v>549.03170952</v>
      </c>
      <c r="L48" s="20" t="n">
        <v>4.93257665</v>
      </c>
      <c r="M48" s="18" t="s">
        <v>327</v>
      </c>
      <c r="N48" s="20" t="s">
        <v>327</v>
      </c>
      <c r="O48" s="18" t="s">
        <v>327</v>
      </c>
      <c r="P48" s="20" t="s">
        <v>327</v>
      </c>
      <c r="Q48" s="18" t="s">
        <v>327</v>
      </c>
      <c r="R48" s="20" t="s">
        <v>327</v>
      </c>
      <c r="S48" s="18" t="n">
        <v>451.92639357</v>
      </c>
      <c r="T48" s="20" t="n">
        <v>12.64781825</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(156.0/B52*100)</f>
        <v/>
      </c>
      <c r="D52" s="19" t="n">
        <v>5653</v>
      </c>
      <c r="E52" s="18" t="n">
        <v>440.79771167</v>
      </c>
      <c r="F52" s="20" t="n">
        <v>4.66287657</v>
      </c>
      <c r="G52" s="18" t="n">
        <v>453.91513941</v>
      </c>
      <c r="H52" s="20" t="n">
        <v>4.5933452</v>
      </c>
      <c r="I52" s="18" t="n">
        <v>430.48078256</v>
      </c>
      <c r="J52" s="20" t="n">
        <v>9.224410450000001</v>
      </c>
      <c r="K52" s="18" t="n">
        <v>472.57329289</v>
      </c>
      <c r="L52" s="20" t="n">
        <v>2.84232096</v>
      </c>
      <c r="M52" s="18" t="s">
        <v>327</v>
      </c>
      <c r="N52" s="20" t="s">
        <v>327</v>
      </c>
      <c r="O52" s="18" t="s">
        <v>327</v>
      </c>
      <c r="P52" s="20" t="s">
        <v>327</v>
      </c>
      <c r="Q52" s="18" t="s">
        <v>327</v>
      </c>
      <c r="R52" s="20" t="s">
        <v>327</v>
      </c>
      <c r="S52" s="18" t="n">
        <v>423.17137092</v>
      </c>
      <c r="T52" s="20" t="n">
        <v>6.62530926</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(96.0/B56*100)</f>
        <v/>
      </c>
      <c r="D56" s="19" t="n">
        <v>5263</v>
      </c>
      <c r="E56" s="18" t="n">
        <v>543.15424316</v>
      </c>
      <c r="F56" s="20" t="n">
        <v>7.45270178</v>
      </c>
      <c r="G56" s="18" t="n">
        <v>551.87563642</v>
      </c>
      <c r="H56" s="20" t="n">
        <v>3.61214696</v>
      </c>
      <c r="I56" s="18" t="n">
        <v>527.23891239</v>
      </c>
      <c r="J56" s="20" t="n">
        <v>12.07704347</v>
      </c>
      <c r="K56" s="18" t="n">
        <v>547.70457915</v>
      </c>
      <c r="L56" s="20" t="n">
        <v>3.12902586</v>
      </c>
      <c r="M56" s="18" t="s">
        <v>327</v>
      </c>
      <c r="N56" s="20" t="s">
        <v>327</v>
      </c>
      <c r="O56" s="18" t="s">
        <v>327</v>
      </c>
      <c r="P56" s="20" t="s">
        <v>327</v>
      </c>
      <c r="Q56" s="18" t="s">
        <v>327</v>
      </c>
      <c r="R56" s="20" t="s">
        <v>327</v>
      </c>
      <c r="S56" s="18" t="n">
        <v>534.98761927</v>
      </c>
      <c r="T56" s="20" t="n">
        <v>11.99426664</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(336.0/B61*100)</f>
        <v/>
      </c>
      <c r="D61" s="19" t="n">
        <v>6189</v>
      </c>
      <c r="E61" s="18" t="n">
        <v>451.89676137</v>
      </c>
      <c r="F61" s="20" t="n">
        <v>6.07389993</v>
      </c>
      <c r="G61" s="18" t="n">
        <v>466.5598671</v>
      </c>
      <c r="H61" s="20" t="n">
        <v>3.35965291</v>
      </c>
      <c r="I61" s="18" t="n">
        <v>448.41157851</v>
      </c>
      <c r="J61" s="20" t="n">
        <v>7.95919814</v>
      </c>
      <c r="K61" s="18" t="n">
        <v>494.38548253</v>
      </c>
      <c r="L61" s="20" t="n">
        <v>2.43964281</v>
      </c>
      <c r="M61" s="18" t="s">
        <v>327</v>
      </c>
      <c r="N61" s="20" t="s">
        <v>327</v>
      </c>
      <c r="O61" s="18" t="s">
        <v>327</v>
      </c>
      <c r="P61" s="20" t="s">
        <v>327</v>
      </c>
      <c r="Q61" s="18" t="s">
        <v>327</v>
      </c>
      <c r="R61" s="20" t="s">
        <v>327</v>
      </c>
      <c r="S61" s="18" t="n">
        <v>445.19345605</v>
      </c>
      <c r="T61" s="20" t="n">
        <v>7.10500059</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(59.0/B67*100)</f>
        <v/>
      </c>
      <c r="D67" s="19" t="n">
        <v>6912</v>
      </c>
      <c r="E67" s="18" t="n">
        <v>356.74609404</v>
      </c>
      <c r="F67" s="20" t="n">
        <v>3.53180507</v>
      </c>
      <c r="G67" s="18" t="n">
        <v>381.18363245</v>
      </c>
      <c r="H67" s="20" t="n">
        <v>4.27077888</v>
      </c>
      <c r="I67" s="18" t="n">
        <v>360.48247651</v>
      </c>
      <c r="J67" s="20" t="n">
        <v>5.99516847</v>
      </c>
      <c r="K67" s="18" t="n">
        <v>409.64245077</v>
      </c>
      <c r="L67" s="20" t="n">
        <v>3.50586303</v>
      </c>
      <c r="M67" s="18" t="s">
        <v>327</v>
      </c>
      <c r="N67" s="20" t="s">
        <v>327</v>
      </c>
      <c r="O67" s="18" t="s">
        <v>327</v>
      </c>
      <c r="P67" s="20" t="s">
        <v>327</v>
      </c>
      <c r="Q67" s="18" t="s">
        <v>327</v>
      </c>
      <c r="R67" s="20" t="s">
        <v>327</v>
      </c>
      <c r="S67" s="18" t="n">
        <v>339.79165327</v>
      </c>
      <c r="T67" s="20" t="n">
        <v>8.01882533</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(393.0/B73*100)</f>
        <v/>
      </c>
      <c r="D73" s="19" t="n">
        <v>7856</v>
      </c>
      <c r="E73" s="18" t="n">
        <v>404.56178782</v>
      </c>
      <c r="F73" s="20" t="n">
        <v>3.44215645</v>
      </c>
      <c r="G73" s="18" t="n">
        <v>422.12035615</v>
      </c>
      <c r="H73" s="20" t="n">
        <v>3.92716623</v>
      </c>
      <c r="I73" s="18" t="n">
        <v>402.6817738</v>
      </c>
      <c r="J73" s="20" t="n">
        <v>4.84077441</v>
      </c>
      <c r="K73" s="18" t="n">
        <v>427.33450432</v>
      </c>
      <c r="L73" s="20" t="n">
        <v>3.72065536</v>
      </c>
      <c r="M73" s="18" t="s">
        <v>327</v>
      </c>
      <c r="N73" s="20" t="s">
        <v>327</v>
      </c>
      <c r="O73" s="18" t="s">
        <v>327</v>
      </c>
      <c r="P73" s="20" t="s">
        <v>327</v>
      </c>
      <c r="Q73" s="18" t="s">
        <v>327</v>
      </c>
      <c r="R73" s="20" t="s">
        <v>327</v>
      </c>
      <c r="S73" s="18" t="n">
        <v>405.31267679</v>
      </c>
      <c r="T73" s="20" t="n">
        <v>8.589680489999999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454</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461.32285193</v>
      </c>
      <c r="F7" s="20" t="n">
        <v>4.11157511</v>
      </c>
      <c r="G7" s="18" t="n">
        <v>471.47691225</v>
      </c>
      <c r="H7" s="20" t="n">
        <v>3.21034463</v>
      </c>
      <c r="I7" s="18" t="n">
        <v>471.8275029</v>
      </c>
      <c r="J7" s="20" t="n">
        <v>8.74889417</v>
      </c>
      <c r="K7" s="18" t="n">
        <v>510.0985357</v>
      </c>
      <c r="L7" s="20" t="n">
        <v>1.93913302</v>
      </c>
      <c r="M7" s="18" t="s">
        <v>327</v>
      </c>
      <c r="N7" s="20" t="s">
        <v>327</v>
      </c>
      <c r="O7" s="18" t="s">
        <v>327</v>
      </c>
      <c r="P7" s="20" t="s">
        <v>327</v>
      </c>
      <c r="Q7" s="18" t="s">
        <v>327</v>
      </c>
      <c r="R7" s="20" t="s">
        <v>327</v>
      </c>
      <c r="S7" s="18" t="n">
        <v>475.35660719</v>
      </c>
      <c r="T7" s="20" t="n">
        <v>4.83645155</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(8440.0/B9*100)</f>
        <v/>
      </c>
      <c r="D9" s="19" t="n">
        <v>1211</v>
      </c>
      <c r="E9" s="18" t="n">
        <v>449.51125072</v>
      </c>
      <c r="F9" s="20" t="n">
        <v>8.486060350000001</v>
      </c>
      <c r="G9" s="18" t="n">
        <v>479.27658914</v>
      </c>
      <c r="H9" s="20" t="n">
        <v>7.20479894</v>
      </c>
      <c r="I9" s="18" t="n">
        <v>465.50703153</v>
      </c>
      <c r="J9" s="20" t="n">
        <v>15.90215286</v>
      </c>
      <c r="K9" s="18" t="s">
        <v>327</v>
      </c>
      <c r="L9" s="20" t="s">
        <v>327</v>
      </c>
      <c r="M9" s="18" t="s">
        <v>327</v>
      </c>
      <c r="N9" s="20" t="s">
        <v>327</v>
      </c>
      <c r="O9" s="18" t="n">
        <v>357.98454354</v>
      </c>
      <c r="P9" s="20" t="n">
        <v>11.51846445</v>
      </c>
      <c r="Q9" s="18" t="s">
        <v>327</v>
      </c>
      <c r="R9" s="20" t="s">
        <v>327</v>
      </c>
      <c r="S9" s="18" t="n">
        <v>466.84508892</v>
      </c>
      <c r="T9" s="20" t="n">
        <v>7.25966113</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(192.0/B13*100)</f>
        <v/>
      </c>
      <c r="D13" s="19" t="n">
        <v>6969</v>
      </c>
      <c r="E13" s="18" t="n">
        <v>458.73769518</v>
      </c>
      <c r="F13" s="20" t="n">
        <v>7.19153634</v>
      </c>
      <c r="G13" s="18" t="n">
        <v>481.89090647</v>
      </c>
      <c r="H13" s="20" t="n">
        <v>7.81545187</v>
      </c>
      <c r="I13" s="18" t="n">
        <v>484.90166465</v>
      </c>
      <c r="J13" s="20" t="n">
        <v>23.74648608</v>
      </c>
      <c r="K13" s="18" t="n">
        <v>519.29238314</v>
      </c>
      <c r="L13" s="20" t="n">
        <v>2.17378327</v>
      </c>
      <c r="M13" s="18" t="s">
        <v>327</v>
      </c>
      <c r="N13" s="20" t="s">
        <v>327</v>
      </c>
      <c r="O13" s="18" t="n">
        <v>447.51533769</v>
      </c>
      <c r="P13" s="20" t="n">
        <v>5.97365007</v>
      </c>
      <c r="Q13" s="18" t="s">
        <v>327</v>
      </c>
      <c r="R13" s="20" t="s">
        <v>327</v>
      </c>
      <c r="S13" s="18" t="n">
        <v>470.37576634</v>
      </c>
      <c r="T13" s="20" t="n">
        <v>7.09358715</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(49.0/B18*100)</f>
        <v/>
      </c>
      <c r="D18" s="19" t="n">
        <v>5483</v>
      </c>
      <c r="E18" s="18" t="n">
        <v>421.4973058</v>
      </c>
      <c r="F18" s="20" t="n">
        <v>5.26660071</v>
      </c>
      <c r="G18" s="18" t="n">
        <v>468.75357062</v>
      </c>
      <c r="H18" s="20" t="n">
        <v>4.03048191</v>
      </c>
      <c r="I18" s="18" t="n">
        <v>473.41704779</v>
      </c>
      <c r="J18" s="20" t="n">
        <v>4.96394589</v>
      </c>
      <c r="K18" s="18" t="n">
        <v>448.22474158</v>
      </c>
      <c r="L18" s="20" t="n">
        <v>4.87738532</v>
      </c>
      <c r="M18" s="18" t="s">
        <v>327</v>
      </c>
      <c r="N18" s="20" t="s">
        <v>327</v>
      </c>
      <c r="O18" s="18" t="s">
        <v>327</v>
      </c>
      <c r="P18" s="20" t="s">
        <v>327</v>
      </c>
      <c r="Q18" s="18" t="s">
        <v>327</v>
      </c>
      <c r="R18" s="20" t="s">
        <v>327</v>
      </c>
      <c r="S18" s="18" t="n">
        <v>416.91689849</v>
      </c>
      <c r="T18" s="20" t="n">
        <v>7.83513349</v>
      </c>
    </row>
    <row r="19" spans="1:20">
      <c r="A19" s="15" t="s">
        <v>339</v>
      </c>
      <c r="B19" s="17" t="n">
        <v>5658</v>
      </c>
      <c r="C19" s="18">
        <f>(264.0/B19*100)</f>
        <v/>
      </c>
      <c r="D19" s="19" t="n">
        <v>5394</v>
      </c>
      <c r="E19" s="18" t="n">
        <v>421.06155885</v>
      </c>
      <c r="F19" s="20" t="n">
        <v>7.00198348</v>
      </c>
      <c r="G19" s="18" t="n">
        <v>451.97924009</v>
      </c>
      <c r="H19" s="20" t="n">
        <v>6.19248574</v>
      </c>
      <c r="I19" s="18" t="n">
        <v>435.46482266</v>
      </c>
      <c r="J19" s="20" t="n">
        <v>8.84801862</v>
      </c>
      <c r="K19" s="18" t="n">
        <v>491.72830002</v>
      </c>
      <c r="L19" s="20" t="n">
        <v>2.71224274</v>
      </c>
      <c r="M19" s="18" t="s">
        <v>327</v>
      </c>
      <c r="N19" s="20" t="s">
        <v>327</v>
      </c>
      <c r="O19" s="18" t="s">
        <v>327</v>
      </c>
      <c r="P19" s="20" t="s">
        <v>327</v>
      </c>
      <c r="Q19" s="18" t="s">
        <v>327</v>
      </c>
      <c r="R19" s="20" t="s">
        <v>327</v>
      </c>
      <c r="S19" s="18" t="n">
        <v>434.977245</v>
      </c>
      <c r="T19" s="20" t="n">
        <v>6.98551284</v>
      </c>
    </row>
    <row r="20" spans="1:20">
      <c r="A20" s="15" t="s">
        <v>340</v>
      </c>
      <c r="B20" s="17" t="n">
        <v>3371</v>
      </c>
      <c r="C20" s="18">
        <f>(82.0/B20*100)</f>
        <v/>
      </c>
      <c r="D20" s="19" t="n">
        <v>3289</v>
      </c>
      <c r="E20" s="18" t="n">
        <v>426.92119642</v>
      </c>
      <c r="F20" s="20" t="n">
        <v>8.74003166</v>
      </c>
      <c r="G20" s="18" t="n">
        <v>442.15338094</v>
      </c>
      <c r="H20" s="20" t="n">
        <v>8.01241647</v>
      </c>
      <c r="I20" s="18" t="n">
        <v>410.7723832</v>
      </c>
      <c r="J20" s="20" t="n">
        <v>19.32244206</v>
      </c>
      <c r="K20" s="18" t="n">
        <v>498.64771195</v>
      </c>
      <c r="L20" s="20" t="n">
        <v>1.98488247</v>
      </c>
      <c r="M20" s="18" t="s">
        <v>327</v>
      </c>
      <c r="N20" s="20" t="s">
        <v>327</v>
      </c>
      <c r="O20" s="18" t="s">
        <v>327</v>
      </c>
      <c r="P20" s="20" t="s">
        <v>327</v>
      </c>
      <c r="Q20" s="18" t="s">
        <v>327</v>
      </c>
      <c r="R20" s="20" t="s">
        <v>327</v>
      </c>
      <c r="S20" s="18" t="n">
        <v>440.66037716</v>
      </c>
      <c r="T20" s="20" t="n">
        <v>8.1745053</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(685.0/B23*100)</f>
        <v/>
      </c>
      <c r="D23" s="19" t="n">
        <v>10898</v>
      </c>
      <c r="E23" s="18" t="n">
        <v>448.99905901</v>
      </c>
      <c r="F23" s="20" t="n">
        <v>5.42289718</v>
      </c>
      <c r="G23" s="18" t="n">
        <v>466.87394933</v>
      </c>
      <c r="H23" s="20" t="n">
        <v>5.91158307</v>
      </c>
      <c r="I23" s="18" t="n">
        <v>460.16742083</v>
      </c>
      <c r="J23" s="20" t="n">
        <v>9.07553309</v>
      </c>
      <c r="K23" s="18" t="n">
        <v>509.45581964</v>
      </c>
      <c r="L23" s="20" t="n">
        <v>3.05353617</v>
      </c>
      <c r="M23" s="18" t="s">
        <v>327</v>
      </c>
      <c r="N23" s="20" t="s">
        <v>327</v>
      </c>
      <c r="O23" s="18" t="s">
        <v>327</v>
      </c>
      <c r="P23" s="20" t="s">
        <v>327</v>
      </c>
      <c r="Q23" s="18" t="s">
        <v>327</v>
      </c>
      <c r="R23" s="20" t="s">
        <v>327</v>
      </c>
      <c r="S23" s="18" t="n">
        <v>437.49522614</v>
      </c>
      <c r="T23" s="20" t="n">
        <v>7.16801585</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501.49220409</v>
      </c>
      <c r="F25" s="20" t="n">
        <v>5.88242412</v>
      </c>
      <c r="G25" s="18" t="n">
        <v>520.72919082</v>
      </c>
      <c r="H25" s="20" t="n">
        <v>4.72990934</v>
      </c>
      <c r="I25" s="18" t="n">
        <v>560.3385859</v>
      </c>
      <c r="J25" s="20" t="n">
        <v>9.01022781</v>
      </c>
      <c r="K25" s="18" t="n">
        <v>526.48147568</v>
      </c>
      <c r="L25" s="20" t="n">
        <v>4.13840438</v>
      </c>
      <c r="M25" s="18" t="s">
        <v>327</v>
      </c>
      <c r="N25" s="20" t="s">
        <v>327</v>
      </c>
      <c r="O25" s="18" t="s">
        <v>327</v>
      </c>
      <c r="P25" s="20" t="s">
        <v>327</v>
      </c>
      <c r="Q25" s="18" t="s">
        <v>327</v>
      </c>
      <c r="R25" s="20" t="s">
        <v>327</v>
      </c>
      <c r="S25" s="18" t="n">
        <v>521.9616455300001</v>
      </c>
      <c r="T25" s="20" t="n">
        <v>11.27083653</v>
      </c>
    </row>
    <row r="26" spans="1:20">
      <c r="A26" s="15" t="s">
        <v>346</v>
      </c>
      <c r="B26" s="17" t="n">
        <v>4869</v>
      </c>
      <c r="C26" s="18">
        <f>(186.0/B26*100)</f>
        <v/>
      </c>
      <c r="D26" s="19" t="n">
        <v>4683</v>
      </c>
      <c r="E26" s="18" t="n">
        <v>456.32729643</v>
      </c>
      <c r="F26" s="20" t="n">
        <v>4.93127451</v>
      </c>
      <c r="G26" s="18" t="n">
        <v>469.98114758</v>
      </c>
      <c r="H26" s="20" t="n">
        <v>3.80652472</v>
      </c>
      <c r="I26" s="18" t="n">
        <v>469.16716296</v>
      </c>
      <c r="J26" s="20" t="n">
        <v>5.98097456</v>
      </c>
      <c r="K26" s="18" t="n">
        <v>493.78116778</v>
      </c>
      <c r="L26" s="20" t="n">
        <v>2.2407215</v>
      </c>
      <c r="M26" s="18" t="s">
        <v>327</v>
      </c>
      <c r="N26" s="20" t="s">
        <v>327</v>
      </c>
      <c r="O26" s="18" t="s">
        <v>327</v>
      </c>
      <c r="P26" s="20" t="s">
        <v>327</v>
      </c>
      <c r="Q26" s="18" t="s">
        <v>327</v>
      </c>
      <c r="R26" s="20" t="s">
        <v>327</v>
      </c>
      <c r="S26" s="18" t="n">
        <v>468.14468657</v>
      </c>
      <c r="T26" s="20" t="n">
        <v>7.44643623</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(35.0/B32*100)</f>
        <v/>
      </c>
      <c r="D32" s="19" t="n">
        <v>4443</v>
      </c>
      <c r="E32" s="18" t="n">
        <v>477.08170448</v>
      </c>
      <c r="F32" s="20" t="n">
        <v>4.63640699</v>
      </c>
      <c r="G32" s="18" t="n">
        <v>500.99655608</v>
      </c>
      <c r="H32" s="20" t="n">
        <v>3.85269066</v>
      </c>
      <c r="I32" s="18" t="n">
        <v>500.34477585</v>
      </c>
      <c r="J32" s="20" t="n">
        <v>6.25252417</v>
      </c>
      <c r="K32" s="18" t="n">
        <v>514.64774014</v>
      </c>
      <c r="L32" s="20" t="n">
        <v>2.6739271</v>
      </c>
      <c r="M32" s="18" t="s">
        <v>327</v>
      </c>
      <c r="N32" s="20" t="s">
        <v>327</v>
      </c>
      <c r="O32" s="18" t="s">
        <v>327</v>
      </c>
      <c r="P32" s="20" t="s">
        <v>327</v>
      </c>
      <c r="Q32" s="18" t="s">
        <v>327</v>
      </c>
      <c r="R32" s="20" t="s">
        <v>327</v>
      </c>
      <c r="S32" s="18" t="n">
        <v>473.65702129</v>
      </c>
      <c r="T32" s="20" t="n">
        <v>9.047893910000001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(134.0/B34*100)</f>
        <v/>
      </c>
      <c r="D34" s="19" t="n">
        <v>6216</v>
      </c>
      <c r="E34" s="18" t="n">
        <v>436.03700676</v>
      </c>
      <c r="F34" s="20" t="n">
        <v>4.83809071</v>
      </c>
      <c r="G34" s="18" t="n">
        <v>469.11932598</v>
      </c>
      <c r="H34" s="20" t="n">
        <v>3.90590816</v>
      </c>
      <c r="I34" s="18" t="n">
        <v>449.04615267</v>
      </c>
      <c r="J34" s="20" t="n">
        <v>6.40558392</v>
      </c>
      <c r="K34" s="18" t="n">
        <v>497.72373837</v>
      </c>
      <c r="L34" s="20" t="n">
        <v>2.77188834</v>
      </c>
      <c r="M34" s="18" t="s">
        <v>327</v>
      </c>
      <c r="N34" s="20" t="s">
        <v>327</v>
      </c>
      <c r="O34" s="18" t="n">
        <v>336.51078337</v>
      </c>
      <c r="P34" s="20" t="n">
        <v>12.24828707</v>
      </c>
      <c r="Q34" s="18" t="s">
        <v>327</v>
      </c>
      <c r="R34" s="20" t="s">
        <v>327</v>
      </c>
      <c r="S34" s="18" t="n">
        <v>441.8072473</v>
      </c>
      <c r="T34" s="20" t="n">
        <v>5.88854707</v>
      </c>
    </row>
    <row r="35" spans="1:20">
      <c r="A35" s="15" t="s">
        <v>355</v>
      </c>
      <c r="B35" s="17" t="n">
        <v>6406</v>
      </c>
      <c r="C35" s="18">
        <f>(103.0/B35*100)</f>
        <v/>
      </c>
      <c r="D35" s="19" t="n">
        <v>6303</v>
      </c>
      <c r="E35" s="18" t="n">
        <v>503.78074212</v>
      </c>
      <c r="F35" s="20" t="n">
        <v>3.79668945</v>
      </c>
      <c r="G35" s="18" t="n">
        <v>517.3893164</v>
      </c>
      <c r="H35" s="20" t="n">
        <v>3.38949083</v>
      </c>
      <c r="I35" s="18" t="n">
        <v>501.15924722</v>
      </c>
      <c r="J35" s="20" t="n">
        <v>7.34522078</v>
      </c>
      <c r="K35" s="18" t="n">
        <v>514.76319718</v>
      </c>
      <c r="L35" s="20" t="n">
        <v>2.09340219</v>
      </c>
      <c r="M35" s="18" t="s">
        <v>327</v>
      </c>
      <c r="N35" s="20" t="s">
        <v>327</v>
      </c>
      <c r="O35" s="18" t="n">
        <v>349.78970242</v>
      </c>
      <c r="P35" s="20" t="n">
        <v>6.90672373</v>
      </c>
      <c r="Q35" s="18" t="s">
        <v>327</v>
      </c>
      <c r="R35" s="20" t="s">
        <v>327</v>
      </c>
      <c r="S35" s="18" t="n">
        <v>504.69147136</v>
      </c>
      <c r="T35" s="20" t="n">
        <v>6.21796754</v>
      </c>
    </row>
    <row r="36" spans="1:20">
      <c r="A36" s="15" t="s">
        <v>356</v>
      </c>
      <c r="B36" s="17" t="n">
        <v>6736</v>
      </c>
      <c r="C36" s="18">
        <f>(124.0/B36*100)</f>
        <v/>
      </c>
      <c r="D36" s="19" t="n">
        <v>6612</v>
      </c>
      <c r="E36" s="18" t="n">
        <v>445.78689705</v>
      </c>
      <c r="F36" s="20" t="n">
        <v>5.64104082</v>
      </c>
      <c r="G36" s="18" t="n">
        <v>469.42758852</v>
      </c>
      <c r="H36" s="20" t="n">
        <v>3.71590477</v>
      </c>
      <c r="I36" s="18" t="n">
        <v>477.69992597</v>
      </c>
      <c r="J36" s="20" t="n">
        <v>6.30158087</v>
      </c>
      <c r="K36" s="18" t="n">
        <v>495.4344186</v>
      </c>
      <c r="L36" s="20" t="n">
        <v>2.34735289</v>
      </c>
      <c r="M36" s="18" t="s">
        <v>327</v>
      </c>
      <c r="N36" s="20" t="s">
        <v>327</v>
      </c>
      <c r="O36" s="18" t="s">
        <v>327</v>
      </c>
      <c r="P36" s="20" t="s">
        <v>327</v>
      </c>
      <c r="Q36" s="18" t="s">
        <v>327</v>
      </c>
      <c r="R36" s="20" t="s">
        <v>327</v>
      </c>
      <c r="S36" s="18" t="n">
        <v>467.17237839</v>
      </c>
      <c r="T36" s="20" t="n">
        <v>6.65018097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(5811.0/B40*100)</f>
        <v/>
      </c>
      <c r="D40" s="19" t="n">
        <v>8346</v>
      </c>
      <c r="E40" s="18" t="n">
        <v>466.89843141</v>
      </c>
      <c r="F40" s="20" t="n">
        <v>5.91798852</v>
      </c>
      <c r="G40" s="18" t="n">
        <v>500.35911306</v>
      </c>
      <c r="H40" s="20" t="n">
        <v>3.62017567</v>
      </c>
      <c r="I40" s="18" t="n">
        <v>493.64054641</v>
      </c>
      <c r="J40" s="20" t="n">
        <v>7.06723778</v>
      </c>
      <c r="K40" s="18" t="n">
        <v>504.86821859</v>
      </c>
      <c r="L40" s="20" t="n">
        <v>4.18215401</v>
      </c>
      <c r="M40" s="18" t="s">
        <v>327</v>
      </c>
      <c r="N40" s="20" t="s">
        <v>327</v>
      </c>
      <c r="O40" s="18" t="n">
        <v>491.16464222</v>
      </c>
      <c r="P40" s="20" t="n">
        <v>2.5540442</v>
      </c>
      <c r="Q40" s="18" t="s">
        <v>327</v>
      </c>
      <c r="R40" s="20" t="s">
        <v>327</v>
      </c>
      <c r="S40" s="18" t="n">
        <v>450.71143353</v>
      </c>
      <c r="T40" s="20" t="n">
        <v>7.41533773</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(218.0/B47*100)</f>
        <v/>
      </c>
      <c r="D47" s="19" t="n">
        <v>5710</v>
      </c>
      <c r="E47" s="18" t="n">
        <v>423.86156314</v>
      </c>
      <c r="F47" s="20" t="n">
        <v>5.00627514</v>
      </c>
      <c r="G47" s="18" t="n">
        <v>454.09547054</v>
      </c>
      <c r="H47" s="20" t="n">
        <v>5.17598559</v>
      </c>
      <c r="I47" s="18" t="n">
        <v>443.30710354</v>
      </c>
      <c r="J47" s="20" t="n">
        <v>6.55432478</v>
      </c>
      <c r="K47" s="18" t="n">
        <v>447.18264945</v>
      </c>
      <c r="L47" s="20" t="n">
        <v>5.18174538</v>
      </c>
      <c r="M47" s="18" t="s">
        <v>327</v>
      </c>
      <c r="N47" s="20" t="s">
        <v>327</v>
      </c>
      <c r="O47" s="18" t="s">
        <v>327</v>
      </c>
      <c r="P47" s="20" t="s">
        <v>327</v>
      </c>
      <c r="Q47" s="18" t="s">
        <v>327</v>
      </c>
      <c r="R47" s="20" t="s">
        <v>327</v>
      </c>
      <c r="S47" s="18" t="n">
        <v>431.01165627</v>
      </c>
      <c r="T47" s="20" t="n">
        <v>5.06096062</v>
      </c>
    </row>
    <row r="48" spans="1:20">
      <c r="A48" s="15" t="s">
        <v>368</v>
      </c>
      <c r="B48" s="17" t="n">
        <v>9841</v>
      </c>
      <c r="C48" s="18">
        <f>(31.0/B48*100)</f>
        <v/>
      </c>
      <c r="D48" s="19" t="n">
        <v>9810</v>
      </c>
      <c r="E48" s="18" t="n">
        <v>508.79068092</v>
      </c>
      <c r="F48" s="20" t="n">
        <v>5.88240402</v>
      </c>
      <c r="G48" s="18" t="n">
        <v>526.92975726</v>
      </c>
      <c r="H48" s="20" t="n">
        <v>5.64960797</v>
      </c>
      <c r="I48" s="18" t="n">
        <v>504.30269325</v>
      </c>
      <c r="J48" s="20" t="n">
        <v>11.0603715</v>
      </c>
      <c r="K48" s="18" t="n">
        <v>549.03170952</v>
      </c>
      <c r="L48" s="20" t="n">
        <v>4.93257665</v>
      </c>
      <c r="M48" s="18" t="s">
        <v>327</v>
      </c>
      <c r="N48" s="20" t="s">
        <v>327</v>
      </c>
      <c r="O48" s="18" t="s">
        <v>327</v>
      </c>
      <c r="P48" s="20" t="s">
        <v>327</v>
      </c>
      <c r="Q48" s="18" t="s">
        <v>327</v>
      </c>
      <c r="R48" s="20" t="s">
        <v>327</v>
      </c>
      <c r="S48" s="18" t="n">
        <v>448.04766282</v>
      </c>
      <c r="T48" s="20" t="n">
        <v>13.67930351</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(156.0/B52*100)</f>
        <v/>
      </c>
      <c r="D52" s="19" t="n">
        <v>5653</v>
      </c>
      <c r="E52" s="18" t="n">
        <v>422.21195305</v>
      </c>
      <c r="F52" s="20" t="n">
        <v>4.73492259</v>
      </c>
      <c r="G52" s="18" t="n">
        <v>456.6075731</v>
      </c>
      <c r="H52" s="20" t="n">
        <v>4.70790486</v>
      </c>
      <c r="I52" s="18" t="n">
        <v>460.50102026</v>
      </c>
      <c r="J52" s="20" t="n">
        <v>7.26588045</v>
      </c>
      <c r="K52" s="18" t="n">
        <v>472.57329289</v>
      </c>
      <c r="L52" s="20" t="n">
        <v>2.84232096</v>
      </c>
      <c r="M52" s="18" t="s">
        <v>327</v>
      </c>
      <c r="N52" s="20" t="s">
        <v>327</v>
      </c>
      <c r="O52" s="18" t="s">
        <v>327</v>
      </c>
      <c r="P52" s="20" t="s">
        <v>327</v>
      </c>
      <c r="Q52" s="18" t="s">
        <v>327</v>
      </c>
      <c r="R52" s="20" t="s">
        <v>327</v>
      </c>
      <c r="S52" s="18" t="n">
        <v>422.62035626</v>
      </c>
      <c r="T52" s="20" t="n">
        <v>7.59823901</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(96.0/B56*100)</f>
        <v/>
      </c>
      <c r="D56" s="19" t="n">
        <v>5263</v>
      </c>
      <c r="E56" s="18" t="n">
        <v>542.8673230000001</v>
      </c>
      <c r="F56" s="20" t="n">
        <v>6.06251903</v>
      </c>
      <c r="G56" s="18" t="n">
        <v>547.26678325</v>
      </c>
      <c r="H56" s="20" t="n">
        <v>4.29578551</v>
      </c>
      <c r="I56" s="18" t="n">
        <v>560.00661143</v>
      </c>
      <c r="J56" s="20" t="n">
        <v>9.3362634</v>
      </c>
      <c r="K56" s="18" t="n">
        <v>547.70457915</v>
      </c>
      <c r="L56" s="20" t="n">
        <v>3.12902586</v>
      </c>
      <c r="M56" s="18" t="s">
        <v>327</v>
      </c>
      <c r="N56" s="20" t="s">
        <v>327</v>
      </c>
      <c r="O56" s="18" t="s">
        <v>327</v>
      </c>
      <c r="P56" s="20" t="s">
        <v>327</v>
      </c>
      <c r="Q56" s="18" t="s">
        <v>327</v>
      </c>
      <c r="R56" s="20" t="s">
        <v>327</v>
      </c>
      <c r="S56" s="18" t="n">
        <v>535.9445424100001</v>
      </c>
      <c r="T56" s="20" t="n">
        <v>12.58000496</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(336.0/B61*100)</f>
        <v/>
      </c>
      <c r="D61" s="19" t="n">
        <v>6189</v>
      </c>
      <c r="E61" s="18" t="n">
        <v>455.00430901</v>
      </c>
      <c r="F61" s="20" t="n">
        <v>4.63975994</v>
      </c>
      <c r="G61" s="18" t="n">
        <v>466.49521579</v>
      </c>
      <c r="H61" s="20" t="n">
        <v>4.25036864</v>
      </c>
      <c r="I61" s="18" t="n">
        <v>448.27040865</v>
      </c>
      <c r="J61" s="20" t="n">
        <v>7.55824584</v>
      </c>
      <c r="K61" s="18" t="n">
        <v>494.38548253</v>
      </c>
      <c r="L61" s="20" t="n">
        <v>2.43964281</v>
      </c>
      <c r="M61" s="18" t="s">
        <v>327</v>
      </c>
      <c r="N61" s="20" t="s">
        <v>327</v>
      </c>
      <c r="O61" s="18" t="s">
        <v>327</v>
      </c>
      <c r="P61" s="20" t="s">
        <v>327</v>
      </c>
      <c r="Q61" s="18" t="s">
        <v>327</v>
      </c>
      <c r="R61" s="20" t="s">
        <v>327</v>
      </c>
      <c r="S61" s="18" t="n">
        <v>446.54514975</v>
      </c>
      <c r="T61" s="20" t="n">
        <v>7.48294949</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(59.0/B67*100)</f>
        <v/>
      </c>
      <c r="D67" s="19" t="n">
        <v>6912</v>
      </c>
      <c r="E67" s="18" t="n">
        <v>356.33697709</v>
      </c>
      <c r="F67" s="20" t="n">
        <v>3.18845004</v>
      </c>
      <c r="G67" s="18" t="n">
        <v>388.58074672</v>
      </c>
      <c r="H67" s="20" t="n">
        <v>4.53672573</v>
      </c>
      <c r="I67" s="18" t="n">
        <v>384.1301425</v>
      </c>
      <c r="J67" s="20" t="n">
        <v>7.92542118</v>
      </c>
      <c r="K67" s="18" t="n">
        <v>409.64245077</v>
      </c>
      <c r="L67" s="20" t="n">
        <v>3.50586303</v>
      </c>
      <c r="M67" s="18" t="s">
        <v>327</v>
      </c>
      <c r="N67" s="20" t="s">
        <v>327</v>
      </c>
      <c r="O67" s="18" t="s">
        <v>327</v>
      </c>
      <c r="P67" s="20" t="s">
        <v>327</v>
      </c>
      <c r="Q67" s="18" t="s">
        <v>327</v>
      </c>
      <c r="R67" s="20" t="s">
        <v>327</v>
      </c>
      <c r="S67" s="18" t="n">
        <v>319.55811245</v>
      </c>
      <c r="T67" s="20" t="n">
        <v>7.16882162</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(393.0/B73*100)</f>
        <v/>
      </c>
      <c r="D73" s="19" t="n">
        <v>7856</v>
      </c>
      <c r="E73" s="18" t="n">
        <v>401.80855526</v>
      </c>
      <c r="F73" s="20" t="n">
        <v>3.32536117</v>
      </c>
      <c r="G73" s="18" t="n">
        <v>423.0276326</v>
      </c>
      <c r="H73" s="20" t="n">
        <v>4.32600741</v>
      </c>
      <c r="I73" s="18" t="n">
        <v>409.58558031</v>
      </c>
      <c r="J73" s="20" t="n">
        <v>5.35366456</v>
      </c>
      <c r="K73" s="18" t="n">
        <v>427.33450432</v>
      </c>
      <c r="L73" s="20" t="n">
        <v>3.72065536</v>
      </c>
      <c r="M73" s="18" t="s">
        <v>327</v>
      </c>
      <c r="N73" s="20" t="s">
        <v>327</v>
      </c>
      <c r="O73" s="18" t="s">
        <v>327</v>
      </c>
      <c r="P73" s="20" t="s">
        <v>327</v>
      </c>
      <c r="Q73" s="18" t="s">
        <v>327</v>
      </c>
      <c r="R73" s="20" t="s">
        <v>327</v>
      </c>
      <c r="S73" s="18" t="n">
        <v>404.05042137</v>
      </c>
      <c r="T73" s="20" t="n">
        <v>8.53355728</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455</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463.45109908</v>
      </c>
      <c r="F7" s="20" t="n">
        <v>4.19358356</v>
      </c>
      <c r="G7" s="18" t="n">
        <v>469.89616599</v>
      </c>
      <c r="H7" s="20" t="n">
        <v>3.24681112</v>
      </c>
      <c r="I7" s="18" t="n">
        <v>473.13999024</v>
      </c>
      <c r="J7" s="20" t="n">
        <v>8.45554067</v>
      </c>
      <c r="K7" s="18" t="n">
        <v>510.0985357</v>
      </c>
      <c r="L7" s="20" t="n">
        <v>1.93913302</v>
      </c>
      <c r="M7" s="18" t="s">
        <v>327</v>
      </c>
      <c r="N7" s="20" t="s">
        <v>327</v>
      </c>
      <c r="O7" s="18" t="s">
        <v>327</v>
      </c>
      <c r="P7" s="20" t="s">
        <v>327</v>
      </c>
      <c r="Q7" s="18" t="s">
        <v>327</v>
      </c>
      <c r="R7" s="20" t="s">
        <v>327</v>
      </c>
      <c r="S7" s="18" t="n">
        <v>475.32084355</v>
      </c>
      <c r="T7" s="20" t="n">
        <v>4.69917533</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(8440.0/B9*100)</f>
        <v/>
      </c>
      <c r="D9" s="19" t="n">
        <v>1211</v>
      </c>
      <c r="E9" s="18" t="n">
        <v>448.88009935</v>
      </c>
      <c r="F9" s="20" t="n">
        <v>8.66678585</v>
      </c>
      <c r="G9" s="18" t="n">
        <v>483.13677473</v>
      </c>
      <c r="H9" s="20" t="n">
        <v>7.36718144</v>
      </c>
      <c r="I9" s="18" t="n">
        <v>459.42119495</v>
      </c>
      <c r="J9" s="20" t="n">
        <v>12.21406365</v>
      </c>
      <c r="K9" s="18" t="s">
        <v>327</v>
      </c>
      <c r="L9" s="20" t="s">
        <v>327</v>
      </c>
      <c r="M9" s="18" t="s">
        <v>327</v>
      </c>
      <c r="N9" s="20" t="s">
        <v>327</v>
      </c>
      <c r="O9" s="18" t="n">
        <v>357.98454354</v>
      </c>
      <c r="P9" s="20" t="n">
        <v>11.51846445</v>
      </c>
      <c r="Q9" s="18" t="s">
        <v>327</v>
      </c>
      <c r="R9" s="20" t="s">
        <v>327</v>
      </c>
      <c r="S9" s="18" t="n">
        <v>466.14499581</v>
      </c>
      <c r="T9" s="20" t="n">
        <v>7.24738608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(192.0/B13*100)</f>
        <v/>
      </c>
      <c r="D13" s="19" t="n">
        <v>6969</v>
      </c>
      <c r="E13" s="18" t="n">
        <v>462.44023757</v>
      </c>
      <c r="F13" s="20" t="n">
        <v>9.15668264</v>
      </c>
      <c r="G13" s="18" t="n">
        <v>474.71371814</v>
      </c>
      <c r="H13" s="20" t="n">
        <v>7.92004311</v>
      </c>
      <c r="I13" s="18" t="n">
        <v>514.5476358</v>
      </c>
      <c r="J13" s="20" t="n">
        <v>22.76569724</v>
      </c>
      <c r="K13" s="18" t="n">
        <v>519.29238314</v>
      </c>
      <c r="L13" s="20" t="n">
        <v>2.17378327</v>
      </c>
      <c r="M13" s="18" t="s">
        <v>327</v>
      </c>
      <c r="N13" s="20" t="s">
        <v>327</v>
      </c>
      <c r="O13" s="18" t="n">
        <v>447.51533769</v>
      </c>
      <c r="P13" s="20" t="n">
        <v>5.97365007</v>
      </c>
      <c r="Q13" s="18" t="s">
        <v>327</v>
      </c>
      <c r="R13" s="20" t="s">
        <v>327</v>
      </c>
      <c r="S13" s="18" t="n">
        <v>469.64596634</v>
      </c>
      <c r="T13" s="20" t="n">
        <v>7.11492536</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(49.0/B18*100)</f>
        <v/>
      </c>
      <c r="D18" s="19" t="n">
        <v>5483</v>
      </c>
      <c r="E18" s="18" t="n">
        <v>422.75554012</v>
      </c>
      <c r="F18" s="20" t="n">
        <v>4.92555964</v>
      </c>
      <c r="G18" s="18" t="n">
        <v>469.48479983</v>
      </c>
      <c r="H18" s="20" t="n">
        <v>4.11311777</v>
      </c>
      <c r="I18" s="18" t="n">
        <v>472.41898113</v>
      </c>
      <c r="J18" s="20" t="n">
        <v>4.65504097</v>
      </c>
      <c r="K18" s="18" t="n">
        <v>448.22474158</v>
      </c>
      <c r="L18" s="20" t="n">
        <v>4.87738532</v>
      </c>
      <c r="M18" s="18" t="s">
        <v>327</v>
      </c>
      <c r="N18" s="20" t="s">
        <v>327</v>
      </c>
      <c r="O18" s="18" t="s">
        <v>327</v>
      </c>
      <c r="P18" s="20" t="s">
        <v>327</v>
      </c>
      <c r="Q18" s="18" t="s">
        <v>327</v>
      </c>
      <c r="R18" s="20" t="s">
        <v>327</v>
      </c>
      <c r="S18" s="18" t="n">
        <v>420.31272871</v>
      </c>
      <c r="T18" s="20" t="n">
        <v>7.29388726</v>
      </c>
    </row>
    <row r="19" spans="1:20">
      <c r="A19" s="15" t="s">
        <v>339</v>
      </c>
      <c r="B19" s="17" t="n">
        <v>5658</v>
      </c>
      <c r="C19" s="18">
        <f>(264.0/B19*100)</f>
        <v/>
      </c>
      <c r="D19" s="19" t="n">
        <v>5394</v>
      </c>
      <c r="E19" s="18" t="n">
        <v>419.94672865</v>
      </c>
      <c r="F19" s="20" t="n">
        <v>8.436808409999999</v>
      </c>
      <c r="G19" s="18" t="n">
        <v>443.11362174</v>
      </c>
      <c r="H19" s="20" t="n">
        <v>5.52531329</v>
      </c>
      <c r="I19" s="18" t="n">
        <v>457.18959392</v>
      </c>
      <c r="J19" s="20" t="n">
        <v>8.366499559999999</v>
      </c>
      <c r="K19" s="18" t="n">
        <v>491.72830002</v>
      </c>
      <c r="L19" s="20" t="n">
        <v>2.71224274</v>
      </c>
      <c r="M19" s="18" t="s">
        <v>327</v>
      </c>
      <c r="N19" s="20" t="s">
        <v>327</v>
      </c>
      <c r="O19" s="18" t="s">
        <v>327</v>
      </c>
      <c r="P19" s="20" t="s">
        <v>327</v>
      </c>
      <c r="Q19" s="18" t="s">
        <v>327</v>
      </c>
      <c r="R19" s="20" t="s">
        <v>327</v>
      </c>
      <c r="S19" s="18" t="n">
        <v>436.90233984</v>
      </c>
      <c r="T19" s="20" t="n">
        <v>6.96242114</v>
      </c>
    </row>
    <row r="20" spans="1:20">
      <c r="A20" s="15" t="s">
        <v>340</v>
      </c>
      <c r="B20" s="17" t="n">
        <v>3371</v>
      </c>
      <c r="C20" s="18">
        <f>(82.0/B20*100)</f>
        <v/>
      </c>
      <c r="D20" s="19" t="n">
        <v>3289</v>
      </c>
      <c r="E20" s="18" t="n">
        <v>418.74623882</v>
      </c>
      <c r="F20" s="20" t="n">
        <v>8.96566155</v>
      </c>
      <c r="G20" s="18" t="n">
        <v>442.11566652</v>
      </c>
      <c r="H20" s="20" t="n">
        <v>7.58116333</v>
      </c>
      <c r="I20" s="18" t="n">
        <v>423.65994106</v>
      </c>
      <c r="J20" s="20" t="n">
        <v>21.68295017</v>
      </c>
      <c r="K20" s="18" t="n">
        <v>498.64771195</v>
      </c>
      <c r="L20" s="20" t="n">
        <v>1.98488247</v>
      </c>
      <c r="M20" s="18" t="s">
        <v>327</v>
      </c>
      <c r="N20" s="20" t="s">
        <v>327</v>
      </c>
      <c r="O20" s="18" t="s">
        <v>327</v>
      </c>
      <c r="P20" s="20" t="s">
        <v>327</v>
      </c>
      <c r="Q20" s="18" t="s">
        <v>327</v>
      </c>
      <c r="R20" s="20" t="s">
        <v>327</v>
      </c>
      <c r="S20" s="18" t="n">
        <v>444.03160077</v>
      </c>
      <c r="T20" s="20" t="n">
        <v>8.429097860000001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(685.0/B23*100)</f>
        <v/>
      </c>
      <c r="D23" s="19" t="n">
        <v>10898</v>
      </c>
      <c r="E23" s="18" t="n">
        <v>446.75969558</v>
      </c>
      <c r="F23" s="20" t="n">
        <v>6.66580385</v>
      </c>
      <c r="G23" s="18" t="n">
        <v>471.20376454</v>
      </c>
      <c r="H23" s="20" t="n">
        <v>5.27861993</v>
      </c>
      <c r="I23" s="18" t="n">
        <v>453.92088768</v>
      </c>
      <c r="J23" s="20" t="n">
        <v>9.05498259</v>
      </c>
      <c r="K23" s="18" t="n">
        <v>509.45581964</v>
      </c>
      <c r="L23" s="20" t="n">
        <v>3.05353617</v>
      </c>
      <c r="M23" s="18" t="s">
        <v>327</v>
      </c>
      <c r="N23" s="20" t="s">
        <v>327</v>
      </c>
      <c r="O23" s="18" t="s">
        <v>327</v>
      </c>
      <c r="P23" s="20" t="s">
        <v>327</v>
      </c>
      <c r="Q23" s="18" t="s">
        <v>327</v>
      </c>
      <c r="R23" s="20" t="s">
        <v>327</v>
      </c>
      <c r="S23" s="18" t="n">
        <v>436.65052382</v>
      </c>
      <c r="T23" s="20" t="n">
        <v>6.95625571</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511.10086609</v>
      </c>
      <c r="F25" s="20" t="n">
        <v>5.83168174</v>
      </c>
      <c r="G25" s="18" t="n">
        <v>516.74885306</v>
      </c>
      <c r="H25" s="20" t="n">
        <v>4.78545784</v>
      </c>
      <c r="I25" s="18" t="n">
        <v>564.03970292</v>
      </c>
      <c r="J25" s="20" t="n">
        <v>8.00327553</v>
      </c>
      <c r="K25" s="18" t="n">
        <v>526.48147568</v>
      </c>
      <c r="L25" s="20" t="n">
        <v>4.13840438</v>
      </c>
      <c r="M25" s="18" t="s">
        <v>327</v>
      </c>
      <c r="N25" s="20" t="s">
        <v>327</v>
      </c>
      <c r="O25" s="18" t="s">
        <v>327</v>
      </c>
      <c r="P25" s="20" t="s">
        <v>327</v>
      </c>
      <c r="Q25" s="18" t="s">
        <v>327</v>
      </c>
      <c r="R25" s="20" t="s">
        <v>327</v>
      </c>
      <c r="S25" s="18" t="n">
        <v>520.7233158</v>
      </c>
      <c r="T25" s="20" t="n">
        <v>11.16774752</v>
      </c>
    </row>
    <row r="26" spans="1:20">
      <c r="A26" s="15" t="s">
        <v>346</v>
      </c>
      <c r="B26" s="17" t="n">
        <v>4869</v>
      </c>
      <c r="C26" s="18">
        <f>(186.0/B26*100)</f>
        <v/>
      </c>
      <c r="D26" s="19" t="n">
        <v>4683</v>
      </c>
      <c r="E26" s="18" t="n">
        <v>457.30934436</v>
      </c>
      <c r="F26" s="20" t="n">
        <v>4.80032365</v>
      </c>
      <c r="G26" s="18" t="n">
        <v>464.86194066</v>
      </c>
      <c r="H26" s="20" t="n">
        <v>3.7839964</v>
      </c>
      <c r="I26" s="18" t="n">
        <v>482.75501183</v>
      </c>
      <c r="J26" s="20" t="n">
        <v>6.07905039</v>
      </c>
      <c r="K26" s="18" t="n">
        <v>493.78116778</v>
      </c>
      <c r="L26" s="20" t="n">
        <v>2.2407215</v>
      </c>
      <c r="M26" s="18" t="s">
        <v>327</v>
      </c>
      <c r="N26" s="20" t="s">
        <v>327</v>
      </c>
      <c r="O26" s="18" t="s">
        <v>327</v>
      </c>
      <c r="P26" s="20" t="s">
        <v>327</v>
      </c>
      <c r="Q26" s="18" t="s">
        <v>327</v>
      </c>
      <c r="R26" s="20" t="s">
        <v>327</v>
      </c>
      <c r="S26" s="18" t="n">
        <v>466.55514566</v>
      </c>
      <c r="T26" s="20" t="n">
        <v>7.12451094</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(35.0/B32*100)</f>
        <v/>
      </c>
      <c r="D32" s="19" t="n">
        <v>4443</v>
      </c>
      <c r="E32" s="18" t="n">
        <v>474.73071652</v>
      </c>
      <c r="F32" s="20" t="n">
        <v>4.88336268</v>
      </c>
      <c r="G32" s="18" t="n">
        <v>495.31705933</v>
      </c>
      <c r="H32" s="20" t="n">
        <v>3.67403398</v>
      </c>
      <c r="I32" s="18" t="n">
        <v>513.64176031</v>
      </c>
      <c r="J32" s="20" t="n">
        <v>6.56148547</v>
      </c>
      <c r="K32" s="18" t="n">
        <v>514.64774014</v>
      </c>
      <c r="L32" s="20" t="n">
        <v>2.6739271</v>
      </c>
      <c r="M32" s="18" t="s">
        <v>327</v>
      </c>
      <c r="N32" s="20" t="s">
        <v>327</v>
      </c>
      <c r="O32" s="18" t="s">
        <v>327</v>
      </c>
      <c r="P32" s="20" t="s">
        <v>327</v>
      </c>
      <c r="Q32" s="18" t="s">
        <v>327</v>
      </c>
      <c r="R32" s="20" t="s">
        <v>327</v>
      </c>
      <c r="S32" s="18" t="n">
        <v>474.39283444</v>
      </c>
      <c r="T32" s="20" t="n">
        <v>8.517983940000001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(134.0/B34*100)</f>
        <v/>
      </c>
      <c r="D34" s="19" t="n">
        <v>6216</v>
      </c>
      <c r="E34" s="18" t="n">
        <v>441.87209824</v>
      </c>
      <c r="F34" s="20" t="n">
        <v>4.85017148</v>
      </c>
      <c r="G34" s="18" t="n">
        <v>463.16324187</v>
      </c>
      <c r="H34" s="20" t="n">
        <v>3.95800913</v>
      </c>
      <c r="I34" s="18" t="n">
        <v>447.40725866</v>
      </c>
      <c r="J34" s="20" t="n">
        <v>6.28391406</v>
      </c>
      <c r="K34" s="18" t="n">
        <v>497.72373837</v>
      </c>
      <c r="L34" s="20" t="n">
        <v>2.77188834</v>
      </c>
      <c r="M34" s="18" t="s">
        <v>327</v>
      </c>
      <c r="N34" s="20" t="s">
        <v>327</v>
      </c>
      <c r="O34" s="18" t="n">
        <v>336.51078337</v>
      </c>
      <c r="P34" s="20" t="n">
        <v>12.24828707</v>
      </c>
      <c r="Q34" s="18" t="s">
        <v>327</v>
      </c>
      <c r="R34" s="20" t="s">
        <v>327</v>
      </c>
      <c r="S34" s="18" t="n">
        <v>445.25559399</v>
      </c>
      <c r="T34" s="20" t="n">
        <v>5.92119</v>
      </c>
    </row>
    <row r="35" spans="1:20">
      <c r="A35" s="15" t="s">
        <v>355</v>
      </c>
      <c r="B35" s="17" t="n">
        <v>6406</v>
      </c>
      <c r="C35" s="18">
        <f>(103.0/B35*100)</f>
        <v/>
      </c>
      <c r="D35" s="19" t="n">
        <v>6303</v>
      </c>
      <c r="E35" s="18" t="n">
        <v>502.51571866</v>
      </c>
      <c r="F35" s="20" t="n">
        <v>3.9630356</v>
      </c>
      <c r="G35" s="18" t="n">
        <v>512.52987804</v>
      </c>
      <c r="H35" s="20" t="n">
        <v>3.46591603</v>
      </c>
      <c r="I35" s="18" t="n">
        <v>516.88274456</v>
      </c>
      <c r="J35" s="20" t="n">
        <v>6.99098126</v>
      </c>
      <c r="K35" s="18" t="n">
        <v>514.76319718</v>
      </c>
      <c r="L35" s="20" t="n">
        <v>2.09340219</v>
      </c>
      <c r="M35" s="18" t="s">
        <v>327</v>
      </c>
      <c r="N35" s="20" t="s">
        <v>327</v>
      </c>
      <c r="O35" s="18" t="n">
        <v>349.78970242</v>
      </c>
      <c r="P35" s="20" t="n">
        <v>6.90672373</v>
      </c>
      <c r="Q35" s="18" t="s">
        <v>327</v>
      </c>
      <c r="R35" s="20" t="s">
        <v>327</v>
      </c>
      <c r="S35" s="18" t="n">
        <v>505.57595272</v>
      </c>
      <c r="T35" s="20" t="n">
        <v>6.00297514</v>
      </c>
    </row>
    <row r="36" spans="1:20">
      <c r="A36" s="15" t="s">
        <v>356</v>
      </c>
      <c r="B36" s="17" t="n">
        <v>6736</v>
      </c>
      <c r="C36" s="18">
        <f>(124.0/B36*100)</f>
        <v/>
      </c>
      <c r="D36" s="19" t="n">
        <v>6612</v>
      </c>
      <c r="E36" s="18" t="n">
        <v>454.00759948</v>
      </c>
      <c r="F36" s="20" t="n">
        <v>4.73188107</v>
      </c>
      <c r="G36" s="18" t="n">
        <v>469.11015137</v>
      </c>
      <c r="H36" s="20" t="n">
        <v>4.10901269</v>
      </c>
      <c r="I36" s="18" t="n">
        <v>471.89651977</v>
      </c>
      <c r="J36" s="20" t="n">
        <v>6.60896047</v>
      </c>
      <c r="K36" s="18" t="n">
        <v>495.4344186</v>
      </c>
      <c r="L36" s="20" t="n">
        <v>2.34735289</v>
      </c>
      <c r="M36" s="18" t="s">
        <v>327</v>
      </c>
      <c r="N36" s="20" t="s">
        <v>327</v>
      </c>
      <c r="O36" s="18" t="s">
        <v>327</v>
      </c>
      <c r="P36" s="20" t="s">
        <v>327</v>
      </c>
      <c r="Q36" s="18" t="s">
        <v>327</v>
      </c>
      <c r="R36" s="20" t="s">
        <v>327</v>
      </c>
      <c r="S36" s="18" t="n">
        <v>466.79711764</v>
      </c>
      <c r="T36" s="20" t="n">
        <v>6.86335404</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(5811.0/B40*100)</f>
        <v/>
      </c>
      <c r="D40" s="19" t="n">
        <v>8346</v>
      </c>
      <c r="E40" s="18" t="n">
        <v>467.95089077</v>
      </c>
      <c r="F40" s="20" t="n">
        <v>5.82454124</v>
      </c>
      <c r="G40" s="18" t="n">
        <v>498.05666707</v>
      </c>
      <c r="H40" s="20" t="n">
        <v>3.796438</v>
      </c>
      <c r="I40" s="18" t="n">
        <v>503.02304914</v>
      </c>
      <c r="J40" s="20" t="n">
        <v>7.96898377</v>
      </c>
      <c r="K40" s="18" t="n">
        <v>504.86821859</v>
      </c>
      <c r="L40" s="20" t="n">
        <v>4.18215401</v>
      </c>
      <c r="M40" s="18" t="s">
        <v>327</v>
      </c>
      <c r="N40" s="20" t="s">
        <v>327</v>
      </c>
      <c r="O40" s="18" t="n">
        <v>491.16464222</v>
      </c>
      <c r="P40" s="20" t="n">
        <v>2.5540442</v>
      </c>
      <c r="Q40" s="18" t="s">
        <v>327</v>
      </c>
      <c r="R40" s="20" t="s">
        <v>327</v>
      </c>
      <c r="S40" s="18" t="n">
        <v>450.99370366</v>
      </c>
      <c r="T40" s="20" t="n">
        <v>7.44206663</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(218.0/B47*100)</f>
        <v/>
      </c>
      <c r="D47" s="19" t="n">
        <v>5710</v>
      </c>
      <c r="E47" s="18" t="n">
        <v>428.54618536</v>
      </c>
      <c r="F47" s="20" t="n">
        <v>4.97902973</v>
      </c>
      <c r="G47" s="18" t="n">
        <v>451.52397429</v>
      </c>
      <c r="H47" s="20" t="n">
        <v>4.8269072</v>
      </c>
      <c r="I47" s="18" t="n">
        <v>442.21999021</v>
      </c>
      <c r="J47" s="20" t="n">
        <v>6.84112737</v>
      </c>
      <c r="K47" s="18" t="n">
        <v>447.18264945</v>
      </c>
      <c r="L47" s="20" t="n">
        <v>5.18174538</v>
      </c>
      <c r="M47" s="18" t="s">
        <v>327</v>
      </c>
      <c r="N47" s="20" t="s">
        <v>327</v>
      </c>
      <c r="O47" s="18" t="s">
        <v>327</v>
      </c>
      <c r="P47" s="20" t="s">
        <v>327</v>
      </c>
      <c r="Q47" s="18" t="s">
        <v>327</v>
      </c>
      <c r="R47" s="20" t="s">
        <v>327</v>
      </c>
      <c r="S47" s="18" t="n">
        <v>430.11546186</v>
      </c>
      <c r="T47" s="20" t="n">
        <v>4.82444759</v>
      </c>
    </row>
    <row r="48" spans="1:20">
      <c r="A48" s="15" t="s">
        <v>368</v>
      </c>
      <c r="B48" s="17" t="n">
        <v>9841</v>
      </c>
      <c r="C48" s="18">
        <f>(31.0/B48*100)</f>
        <v/>
      </c>
      <c r="D48" s="19" t="n">
        <v>9810</v>
      </c>
      <c r="E48" s="18" t="n">
        <v>513.18104203</v>
      </c>
      <c r="F48" s="20" t="n">
        <v>5.25580642</v>
      </c>
      <c r="G48" s="18" t="n">
        <v>527.31030532</v>
      </c>
      <c r="H48" s="20" t="n">
        <v>6.57297231</v>
      </c>
      <c r="I48" s="18" t="n">
        <v>493.14153221</v>
      </c>
      <c r="J48" s="20" t="n">
        <v>12.2463412</v>
      </c>
      <c r="K48" s="18" t="n">
        <v>549.03170952</v>
      </c>
      <c r="L48" s="20" t="n">
        <v>4.93257665</v>
      </c>
      <c r="M48" s="18" t="s">
        <v>327</v>
      </c>
      <c r="N48" s="20" t="s">
        <v>327</v>
      </c>
      <c r="O48" s="18" t="s">
        <v>327</v>
      </c>
      <c r="P48" s="20" t="s">
        <v>327</v>
      </c>
      <c r="Q48" s="18" t="s">
        <v>327</v>
      </c>
      <c r="R48" s="20" t="s">
        <v>327</v>
      </c>
      <c r="S48" s="18" t="n">
        <v>442.64725148</v>
      </c>
      <c r="T48" s="20" t="n">
        <v>11.79476296</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(156.0/B52*100)</f>
        <v/>
      </c>
      <c r="D52" s="19" t="n">
        <v>5653</v>
      </c>
      <c r="E52" s="18" t="n">
        <v>423.27485082</v>
      </c>
      <c r="F52" s="20" t="n">
        <v>5.08686376</v>
      </c>
      <c r="G52" s="18" t="n">
        <v>453.03086115</v>
      </c>
      <c r="H52" s="20" t="n">
        <v>5.18699077</v>
      </c>
      <c r="I52" s="18" t="n">
        <v>470.41209415</v>
      </c>
      <c r="J52" s="20" t="n">
        <v>7.44063297</v>
      </c>
      <c r="K52" s="18" t="n">
        <v>472.57329289</v>
      </c>
      <c r="L52" s="20" t="n">
        <v>2.84232096</v>
      </c>
      <c r="M52" s="18" t="s">
        <v>327</v>
      </c>
      <c r="N52" s="20" t="s">
        <v>327</v>
      </c>
      <c r="O52" s="18" t="s">
        <v>327</v>
      </c>
      <c r="P52" s="20" t="s">
        <v>327</v>
      </c>
      <c r="Q52" s="18" t="s">
        <v>327</v>
      </c>
      <c r="R52" s="20" t="s">
        <v>327</v>
      </c>
      <c r="S52" s="18" t="n">
        <v>423.00620324</v>
      </c>
      <c r="T52" s="20" t="n">
        <v>7.57962617</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(96.0/B56*100)</f>
        <v/>
      </c>
      <c r="D56" s="19" t="n">
        <v>5263</v>
      </c>
      <c r="E56" s="18" t="n">
        <v>546.0602370300001</v>
      </c>
      <c r="F56" s="20" t="n">
        <v>6.27682703</v>
      </c>
      <c r="G56" s="18" t="n">
        <v>544.79787832</v>
      </c>
      <c r="H56" s="20" t="n">
        <v>4.60747001</v>
      </c>
      <c r="I56" s="18" t="n">
        <v>564.2031295100001</v>
      </c>
      <c r="J56" s="20" t="n">
        <v>7.20346853</v>
      </c>
      <c r="K56" s="18" t="n">
        <v>547.70457915</v>
      </c>
      <c r="L56" s="20" t="n">
        <v>3.12902586</v>
      </c>
      <c r="M56" s="18" t="s">
        <v>327</v>
      </c>
      <c r="N56" s="20" t="s">
        <v>327</v>
      </c>
      <c r="O56" s="18" t="s">
        <v>327</v>
      </c>
      <c r="P56" s="20" t="s">
        <v>327</v>
      </c>
      <c r="Q56" s="18" t="s">
        <v>327</v>
      </c>
      <c r="R56" s="20" t="s">
        <v>327</v>
      </c>
      <c r="S56" s="18" t="n">
        <v>529.49870858</v>
      </c>
      <c r="T56" s="20" t="n">
        <v>13.32821758</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(336.0/B61*100)</f>
        <v/>
      </c>
      <c r="D61" s="19" t="n">
        <v>6189</v>
      </c>
      <c r="E61" s="18" t="n">
        <v>445.2752528</v>
      </c>
      <c r="F61" s="20" t="n">
        <v>4.63629231</v>
      </c>
      <c r="G61" s="18" t="n">
        <v>466.03939502</v>
      </c>
      <c r="H61" s="20" t="n">
        <v>3.86996833</v>
      </c>
      <c r="I61" s="18" t="n">
        <v>469.61474416</v>
      </c>
      <c r="J61" s="20" t="n">
        <v>6.36706934</v>
      </c>
      <c r="K61" s="18" t="n">
        <v>494.38548253</v>
      </c>
      <c r="L61" s="20" t="n">
        <v>2.43964281</v>
      </c>
      <c r="M61" s="18" t="s">
        <v>327</v>
      </c>
      <c r="N61" s="20" t="s">
        <v>327</v>
      </c>
      <c r="O61" s="18" t="s">
        <v>327</v>
      </c>
      <c r="P61" s="20" t="s">
        <v>327</v>
      </c>
      <c r="Q61" s="18" t="s">
        <v>327</v>
      </c>
      <c r="R61" s="20" t="s">
        <v>327</v>
      </c>
      <c r="S61" s="18" t="n">
        <v>446.12740777</v>
      </c>
      <c r="T61" s="20" t="n">
        <v>7.45462796</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(59.0/B67*100)</f>
        <v/>
      </c>
      <c r="D67" s="19" t="n">
        <v>6912</v>
      </c>
      <c r="E67" s="18" t="n">
        <v>357.44232896</v>
      </c>
      <c r="F67" s="20" t="n">
        <v>2.99923098</v>
      </c>
      <c r="G67" s="18" t="n">
        <v>394.58070285</v>
      </c>
      <c r="H67" s="20" t="n">
        <v>5.53023832</v>
      </c>
      <c r="I67" s="18" t="n">
        <v>387.12486848</v>
      </c>
      <c r="J67" s="20" t="n">
        <v>9.43615874</v>
      </c>
      <c r="K67" s="18" t="n">
        <v>409.64245077</v>
      </c>
      <c r="L67" s="20" t="n">
        <v>3.50586303</v>
      </c>
      <c r="M67" s="18" t="s">
        <v>327</v>
      </c>
      <c r="N67" s="20" t="s">
        <v>327</v>
      </c>
      <c r="O67" s="18" t="s">
        <v>327</v>
      </c>
      <c r="P67" s="20" t="s">
        <v>327</v>
      </c>
      <c r="Q67" s="18" t="s">
        <v>327</v>
      </c>
      <c r="R67" s="20" t="s">
        <v>327</v>
      </c>
      <c r="S67" s="18" t="n">
        <v>313.79343589</v>
      </c>
      <c r="T67" s="20" t="n">
        <v>6.75631545</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(393.0/B73*100)</f>
        <v/>
      </c>
      <c r="D73" s="19" t="n">
        <v>7856</v>
      </c>
      <c r="E73" s="18" t="n">
        <v>402.35460734</v>
      </c>
      <c r="F73" s="20" t="n">
        <v>3.22265959</v>
      </c>
      <c r="G73" s="18" t="n">
        <v>421.65894332</v>
      </c>
      <c r="H73" s="20" t="n">
        <v>4.16620232</v>
      </c>
      <c r="I73" s="18" t="n">
        <v>415.07137108</v>
      </c>
      <c r="J73" s="20" t="n">
        <v>5.32804496</v>
      </c>
      <c r="K73" s="18" t="n">
        <v>427.33450432</v>
      </c>
      <c r="L73" s="20" t="n">
        <v>3.72065536</v>
      </c>
      <c r="M73" s="18" t="s">
        <v>327</v>
      </c>
      <c r="N73" s="20" t="s">
        <v>327</v>
      </c>
      <c r="O73" s="18" t="s">
        <v>327</v>
      </c>
      <c r="P73" s="20" t="s">
        <v>327</v>
      </c>
      <c r="Q73" s="18" t="s">
        <v>327</v>
      </c>
      <c r="R73" s="20" t="s">
        <v>327</v>
      </c>
      <c r="S73" s="18" t="n">
        <v>400.88079254</v>
      </c>
      <c r="T73" s="20" t="n">
        <v>8.14944822</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456</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451.86695545</v>
      </c>
      <c r="F7" s="20" t="n">
        <v>4.0047905</v>
      </c>
      <c r="G7" s="18" t="n">
        <v>477.5126591</v>
      </c>
      <c r="H7" s="20" t="n">
        <v>3.60367672</v>
      </c>
      <c r="I7" s="18" t="n">
        <v>478.10984352</v>
      </c>
      <c r="J7" s="20" t="n">
        <v>9.75801016</v>
      </c>
      <c r="K7" s="18" t="n">
        <v>510.0985357</v>
      </c>
      <c r="L7" s="20" t="n">
        <v>1.93913302</v>
      </c>
      <c r="M7" s="18" t="s">
        <v>327</v>
      </c>
      <c r="N7" s="20" t="s">
        <v>327</v>
      </c>
      <c r="O7" s="18" t="s">
        <v>327</v>
      </c>
      <c r="P7" s="20" t="s">
        <v>327</v>
      </c>
      <c r="Q7" s="18" t="s">
        <v>327</v>
      </c>
      <c r="R7" s="20" t="s">
        <v>327</v>
      </c>
      <c r="S7" s="18" t="n">
        <v>483.33039951</v>
      </c>
      <c r="T7" s="20" t="n">
        <v>5.23182934</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(8443.0/B9*100)</f>
        <v/>
      </c>
      <c r="D9" s="19" t="n">
        <v>1208</v>
      </c>
      <c r="E9" s="18" t="n">
        <v>440.73382834</v>
      </c>
      <c r="F9" s="20" t="n">
        <v>6.98936051</v>
      </c>
      <c r="G9" s="18" t="n">
        <v>476.1601197</v>
      </c>
      <c r="H9" s="20" t="n">
        <v>7.22093147</v>
      </c>
      <c r="I9" s="18" t="n">
        <v>489.46285282</v>
      </c>
      <c r="J9" s="20" t="n">
        <v>13.59613467</v>
      </c>
      <c r="K9" s="18" t="s">
        <v>327</v>
      </c>
      <c r="L9" s="20" t="s">
        <v>327</v>
      </c>
      <c r="M9" s="18" t="s">
        <v>327</v>
      </c>
      <c r="N9" s="20" t="s">
        <v>327</v>
      </c>
      <c r="O9" s="18" t="n">
        <v>357.98454354</v>
      </c>
      <c r="P9" s="20" t="n">
        <v>11.51846445</v>
      </c>
      <c r="Q9" s="18" t="s">
        <v>327</v>
      </c>
      <c r="R9" s="20" t="s">
        <v>327</v>
      </c>
      <c r="S9" s="18" t="n">
        <v>476.34201989</v>
      </c>
      <c r="T9" s="20" t="n">
        <v>7.48776065</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(194.0/B13*100)</f>
        <v/>
      </c>
      <c r="D13" s="19" t="n">
        <v>6967</v>
      </c>
      <c r="E13" s="18" t="n">
        <v>450.00054312</v>
      </c>
      <c r="F13" s="20" t="n">
        <v>7.30180208</v>
      </c>
      <c r="G13" s="18" t="n">
        <v>492.40230019</v>
      </c>
      <c r="H13" s="20" t="n">
        <v>9.769123759999999</v>
      </c>
      <c r="I13" s="18" t="n">
        <v>510.76141101</v>
      </c>
      <c r="J13" s="20" t="n">
        <v>21.68296301</v>
      </c>
      <c r="K13" s="18" t="n">
        <v>519.29238314</v>
      </c>
      <c r="L13" s="20" t="n">
        <v>2.17378327</v>
      </c>
      <c r="M13" s="18" t="s">
        <v>327</v>
      </c>
      <c r="N13" s="20" t="s">
        <v>327</v>
      </c>
      <c r="O13" s="18" t="n">
        <v>447.51533769</v>
      </c>
      <c r="P13" s="20" t="n">
        <v>5.97365007</v>
      </c>
      <c r="Q13" s="18" t="s">
        <v>327</v>
      </c>
      <c r="R13" s="20" t="s">
        <v>327</v>
      </c>
      <c r="S13" s="18" t="n">
        <v>473.67017869</v>
      </c>
      <c r="T13" s="20" t="n">
        <v>7.07757568</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(52.0/B18*100)</f>
        <v/>
      </c>
      <c r="D18" s="19" t="n">
        <v>5480</v>
      </c>
      <c r="E18" s="18" t="n">
        <v>402.81903194</v>
      </c>
      <c r="F18" s="20" t="n">
        <v>4.42176108</v>
      </c>
      <c r="G18" s="18" t="n">
        <v>477.831122</v>
      </c>
      <c r="H18" s="20" t="n">
        <v>3.5314997</v>
      </c>
      <c r="I18" s="18" t="n">
        <v>479.98189905</v>
      </c>
      <c r="J18" s="20" t="n">
        <v>4.43177934</v>
      </c>
      <c r="K18" s="18" t="n">
        <v>448.22474158</v>
      </c>
      <c r="L18" s="20" t="n">
        <v>4.87738532</v>
      </c>
      <c r="M18" s="18" t="s">
        <v>327</v>
      </c>
      <c r="N18" s="20" t="s">
        <v>327</v>
      </c>
      <c r="O18" s="18" t="s">
        <v>327</v>
      </c>
      <c r="P18" s="20" t="s">
        <v>327</v>
      </c>
      <c r="Q18" s="18" t="s">
        <v>327</v>
      </c>
      <c r="R18" s="20" t="s">
        <v>327</v>
      </c>
      <c r="S18" s="18" t="n">
        <v>420.34612032</v>
      </c>
      <c r="T18" s="20" t="n">
        <v>8.55462114</v>
      </c>
    </row>
    <row r="19" spans="1:20">
      <c r="A19" s="15" t="s">
        <v>339</v>
      </c>
      <c r="B19" s="17" t="n">
        <v>5658</v>
      </c>
      <c r="C19" s="18">
        <f>(268.0/B19*100)</f>
        <v/>
      </c>
      <c r="D19" s="19" t="n">
        <v>5390</v>
      </c>
      <c r="E19" s="18" t="n">
        <v>402.81795653</v>
      </c>
      <c r="F19" s="20" t="n">
        <v>6.5355332</v>
      </c>
      <c r="G19" s="18" t="n">
        <v>456.56441642</v>
      </c>
      <c r="H19" s="20" t="n">
        <v>5.35557765</v>
      </c>
      <c r="I19" s="18" t="n">
        <v>481.18326834</v>
      </c>
      <c r="J19" s="20" t="n">
        <v>9.77250411</v>
      </c>
      <c r="K19" s="18" t="n">
        <v>491.72830002</v>
      </c>
      <c r="L19" s="20" t="n">
        <v>2.71224274</v>
      </c>
      <c r="M19" s="18" t="s">
        <v>327</v>
      </c>
      <c r="N19" s="20" t="s">
        <v>327</v>
      </c>
      <c r="O19" s="18" t="s">
        <v>327</v>
      </c>
      <c r="P19" s="20" t="s">
        <v>327</v>
      </c>
      <c r="Q19" s="18" t="s">
        <v>327</v>
      </c>
      <c r="R19" s="20" t="s">
        <v>327</v>
      </c>
      <c r="S19" s="18" t="n">
        <v>438.88436314</v>
      </c>
      <c r="T19" s="20" t="n">
        <v>7.38357071</v>
      </c>
    </row>
    <row r="20" spans="1:20">
      <c r="A20" s="15" t="s">
        <v>340</v>
      </c>
      <c r="B20" s="17" t="n">
        <v>3371</v>
      </c>
      <c r="C20" s="18">
        <f>(82.0/B20*100)</f>
        <v/>
      </c>
      <c r="D20" s="19" t="n">
        <v>3289</v>
      </c>
      <c r="E20" s="18" t="n">
        <v>419.89425323</v>
      </c>
      <c r="F20" s="20" t="n">
        <v>8.693596299999999</v>
      </c>
      <c r="G20" s="18" t="n">
        <v>445.69492049</v>
      </c>
      <c r="H20" s="20" t="n">
        <v>8.22490526</v>
      </c>
      <c r="I20" s="18" t="n">
        <v>427.14813836</v>
      </c>
      <c r="J20" s="20" t="n">
        <v>20.45301986</v>
      </c>
      <c r="K20" s="18" t="n">
        <v>498.64771195</v>
      </c>
      <c r="L20" s="20" t="n">
        <v>1.98488247</v>
      </c>
      <c r="M20" s="18" t="s">
        <v>327</v>
      </c>
      <c r="N20" s="20" t="s">
        <v>327</v>
      </c>
      <c r="O20" s="18" t="s">
        <v>327</v>
      </c>
      <c r="P20" s="20" t="s">
        <v>327</v>
      </c>
      <c r="Q20" s="18" t="s">
        <v>327</v>
      </c>
      <c r="R20" s="20" t="s">
        <v>327</v>
      </c>
      <c r="S20" s="18" t="n">
        <v>440.99776933</v>
      </c>
      <c r="T20" s="20" t="n">
        <v>8.74882684</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(690.0/B23*100)</f>
        <v/>
      </c>
      <c r="D23" s="19" t="n">
        <v>10893</v>
      </c>
      <c r="E23" s="18" t="n">
        <v>432.30100495</v>
      </c>
      <c r="F23" s="20" t="n">
        <v>4.98498525</v>
      </c>
      <c r="G23" s="18" t="n">
        <v>474.22587744</v>
      </c>
      <c r="H23" s="20" t="n">
        <v>5.49010809</v>
      </c>
      <c r="I23" s="18" t="n">
        <v>477.5479218</v>
      </c>
      <c r="J23" s="20" t="n">
        <v>8.51270418</v>
      </c>
      <c r="K23" s="18" t="n">
        <v>509.45581964</v>
      </c>
      <c r="L23" s="20" t="n">
        <v>3.05353617</v>
      </c>
      <c r="M23" s="18" t="s">
        <v>327</v>
      </c>
      <c r="N23" s="20" t="s">
        <v>327</v>
      </c>
      <c r="O23" s="18" t="s">
        <v>327</v>
      </c>
      <c r="P23" s="20" t="s">
        <v>327</v>
      </c>
      <c r="Q23" s="18" t="s">
        <v>327</v>
      </c>
      <c r="R23" s="20" t="s">
        <v>327</v>
      </c>
      <c r="S23" s="18" t="n">
        <v>446.5565826</v>
      </c>
      <c r="T23" s="20" t="n">
        <v>6.97618723</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501.67627603</v>
      </c>
      <c r="F25" s="20" t="n">
        <v>5.79120217</v>
      </c>
      <c r="G25" s="18" t="n">
        <v>525.0967925899999</v>
      </c>
      <c r="H25" s="20" t="n">
        <v>4.68752427</v>
      </c>
      <c r="I25" s="18" t="n">
        <v>548.64518292</v>
      </c>
      <c r="J25" s="20" t="n">
        <v>9.75420525</v>
      </c>
      <c r="K25" s="18" t="n">
        <v>526.48147568</v>
      </c>
      <c r="L25" s="20" t="n">
        <v>4.13840438</v>
      </c>
      <c r="M25" s="18" t="s">
        <v>327</v>
      </c>
      <c r="N25" s="20" t="s">
        <v>327</v>
      </c>
      <c r="O25" s="18" t="s">
        <v>327</v>
      </c>
      <c r="P25" s="20" t="s">
        <v>327</v>
      </c>
      <c r="Q25" s="18" t="s">
        <v>327</v>
      </c>
      <c r="R25" s="20" t="s">
        <v>327</v>
      </c>
      <c r="S25" s="18" t="n">
        <v>527.35650203</v>
      </c>
      <c r="T25" s="20" t="n">
        <v>11.22318142</v>
      </c>
    </row>
    <row r="26" spans="1:20">
      <c r="A26" s="15" t="s">
        <v>346</v>
      </c>
      <c r="B26" s="17" t="n">
        <v>4869</v>
      </c>
      <c r="C26" s="18">
        <f>(186.0/B26*100)</f>
        <v/>
      </c>
      <c r="D26" s="19" t="n">
        <v>4683</v>
      </c>
      <c r="E26" s="18" t="n">
        <v>448.88095581</v>
      </c>
      <c r="F26" s="20" t="n">
        <v>4.16720867</v>
      </c>
      <c r="G26" s="18" t="n">
        <v>474.21433532</v>
      </c>
      <c r="H26" s="20" t="n">
        <v>3.49649729</v>
      </c>
      <c r="I26" s="18" t="n">
        <v>475.33664139</v>
      </c>
      <c r="J26" s="20" t="n">
        <v>8.26107872</v>
      </c>
      <c r="K26" s="18" t="n">
        <v>493.78116778</v>
      </c>
      <c r="L26" s="20" t="n">
        <v>2.2407215</v>
      </c>
      <c r="M26" s="18" t="s">
        <v>327</v>
      </c>
      <c r="N26" s="20" t="s">
        <v>327</v>
      </c>
      <c r="O26" s="18" t="s">
        <v>327</v>
      </c>
      <c r="P26" s="20" t="s">
        <v>327</v>
      </c>
      <c r="Q26" s="18" t="s">
        <v>327</v>
      </c>
      <c r="R26" s="20" t="s">
        <v>327</v>
      </c>
      <c r="S26" s="18" t="n">
        <v>462.57945101</v>
      </c>
      <c r="T26" s="20" t="n">
        <v>10.2428173</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(36.0/B32*100)</f>
        <v/>
      </c>
      <c r="D32" s="19" t="n">
        <v>4442</v>
      </c>
      <c r="E32" s="18" t="n">
        <v>468.3881038</v>
      </c>
      <c r="F32" s="20" t="n">
        <v>3.62400081</v>
      </c>
      <c r="G32" s="18" t="n">
        <v>504.44882724</v>
      </c>
      <c r="H32" s="20" t="n">
        <v>4.23128731</v>
      </c>
      <c r="I32" s="18" t="n">
        <v>507.2625875</v>
      </c>
      <c r="J32" s="20" t="n">
        <v>5.53473719</v>
      </c>
      <c r="K32" s="18" t="n">
        <v>514.64774014</v>
      </c>
      <c r="L32" s="20" t="n">
        <v>2.6739271</v>
      </c>
      <c r="M32" s="18" t="s">
        <v>327</v>
      </c>
      <c r="N32" s="20" t="s">
        <v>327</v>
      </c>
      <c r="O32" s="18" t="s">
        <v>327</v>
      </c>
      <c r="P32" s="20" t="s">
        <v>327</v>
      </c>
      <c r="Q32" s="18" t="s">
        <v>327</v>
      </c>
      <c r="R32" s="20" t="s">
        <v>327</v>
      </c>
      <c r="S32" s="18" t="n">
        <v>481.03587626</v>
      </c>
      <c r="T32" s="20" t="n">
        <v>9.187821789999999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(137.0/B34*100)</f>
        <v/>
      </c>
      <c r="D34" s="19" t="n">
        <v>6213</v>
      </c>
      <c r="E34" s="18" t="n">
        <v>429.49032279</v>
      </c>
      <c r="F34" s="20" t="n">
        <v>3.44784077</v>
      </c>
      <c r="G34" s="18" t="n">
        <v>473.19312867</v>
      </c>
      <c r="H34" s="20" t="n">
        <v>4.43874351</v>
      </c>
      <c r="I34" s="18" t="n">
        <v>463.72937096</v>
      </c>
      <c r="J34" s="20" t="n">
        <v>9.148264210000001</v>
      </c>
      <c r="K34" s="18" t="n">
        <v>497.72373837</v>
      </c>
      <c r="L34" s="20" t="n">
        <v>2.77188834</v>
      </c>
      <c r="M34" s="18" t="s">
        <v>327</v>
      </c>
      <c r="N34" s="20" t="s">
        <v>327</v>
      </c>
      <c r="O34" s="18" t="n">
        <v>336.51078337</v>
      </c>
      <c r="P34" s="20" t="n">
        <v>12.24828707</v>
      </c>
      <c r="Q34" s="18" t="s">
        <v>327</v>
      </c>
      <c r="R34" s="20" t="s">
        <v>327</v>
      </c>
      <c r="S34" s="18" t="n">
        <v>452.91076098</v>
      </c>
      <c r="T34" s="20" t="n">
        <v>6.00229466</v>
      </c>
    </row>
    <row r="35" spans="1:20">
      <c r="A35" s="15" t="s">
        <v>355</v>
      </c>
      <c r="B35" s="17" t="n">
        <v>6406</v>
      </c>
      <c r="C35" s="18">
        <f>(106.0/B35*100)</f>
        <v/>
      </c>
      <c r="D35" s="19" t="n">
        <v>6300</v>
      </c>
      <c r="E35" s="18" t="n">
        <v>477.10408404</v>
      </c>
      <c r="F35" s="20" t="n">
        <v>4.17562101</v>
      </c>
      <c r="G35" s="18" t="n">
        <v>521.15095353</v>
      </c>
      <c r="H35" s="20" t="n">
        <v>3.62385527</v>
      </c>
      <c r="I35" s="18" t="n">
        <v>523.0347548</v>
      </c>
      <c r="J35" s="20" t="n">
        <v>5.39144887</v>
      </c>
      <c r="K35" s="18" t="n">
        <v>514.76319718</v>
      </c>
      <c r="L35" s="20" t="n">
        <v>2.09340219</v>
      </c>
      <c r="M35" s="18" t="s">
        <v>327</v>
      </c>
      <c r="N35" s="20" t="s">
        <v>327</v>
      </c>
      <c r="O35" s="18" t="n">
        <v>349.78970242</v>
      </c>
      <c r="P35" s="20" t="n">
        <v>6.90672373</v>
      </c>
      <c r="Q35" s="18" t="s">
        <v>327</v>
      </c>
      <c r="R35" s="20" t="s">
        <v>327</v>
      </c>
      <c r="S35" s="18" t="n">
        <v>513.78339877</v>
      </c>
      <c r="T35" s="20" t="n">
        <v>6.6738063</v>
      </c>
    </row>
    <row r="36" spans="1:20">
      <c r="A36" s="15" t="s">
        <v>356</v>
      </c>
      <c r="B36" s="17" t="n">
        <v>6736</v>
      </c>
      <c r="C36" s="18">
        <f>(132.0/B36*100)</f>
        <v/>
      </c>
      <c r="D36" s="19" t="n">
        <v>6604</v>
      </c>
      <c r="E36" s="18" t="n">
        <v>428.86454981</v>
      </c>
      <c r="F36" s="20" t="n">
        <v>4.96350545</v>
      </c>
      <c r="G36" s="18" t="n">
        <v>464.99622688</v>
      </c>
      <c r="H36" s="20" t="n">
        <v>4.37413219</v>
      </c>
      <c r="I36" s="18" t="n">
        <v>488.6423614</v>
      </c>
      <c r="J36" s="20" t="n">
        <v>5.21024159</v>
      </c>
      <c r="K36" s="18" t="n">
        <v>495.4344186</v>
      </c>
      <c r="L36" s="20" t="n">
        <v>2.34735289</v>
      </c>
      <c r="M36" s="18" t="s">
        <v>327</v>
      </c>
      <c r="N36" s="20" t="s">
        <v>327</v>
      </c>
      <c r="O36" s="18" t="s">
        <v>327</v>
      </c>
      <c r="P36" s="20" t="s">
        <v>327</v>
      </c>
      <c r="Q36" s="18" t="s">
        <v>327</v>
      </c>
      <c r="R36" s="20" t="s">
        <v>327</v>
      </c>
      <c r="S36" s="18" t="n">
        <v>476.06094227</v>
      </c>
      <c r="T36" s="20" t="n">
        <v>6.29847716</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(5818.0/B40*100)</f>
        <v/>
      </c>
      <c r="D40" s="19" t="n">
        <v>8339</v>
      </c>
      <c r="E40" s="18" t="n">
        <v>444.72222817</v>
      </c>
      <c r="F40" s="20" t="n">
        <v>5.18603869</v>
      </c>
      <c r="G40" s="18" t="n">
        <v>502.26996611</v>
      </c>
      <c r="H40" s="20" t="n">
        <v>3.53307571</v>
      </c>
      <c r="I40" s="18" t="n">
        <v>506.2108371</v>
      </c>
      <c r="J40" s="20" t="n">
        <v>7.9311209</v>
      </c>
      <c r="K40" s="18" t="n">
        <v>504.86821859</v>
      </c>
      <c r="L40" s="20" t="n">
        <v>4.18215401</v>
      </c>
      <c r="M40" s="18" t="s">
        <v>327</v>
      </c>
      <c r="N40" s="20" t="s">
        <v>327</v>
      </c>
      <c r="O40" s="18" t="n">
        <v>491.16464222</v>
      </c>
      <c r="P40" s="20" t="n">
        <v>2.5540442</v>
      </c>
      <c r="Q40" s="18" t="s">
        <v>327</v>
      </c>
      <c r="R40" s="20" t="s">
        <v>327</v>
      </c>
      <c r="S40" s="18" t="n">
        <v>462.33962277</v>
      </c>
      <c r="T40" s="20" t="n">
        <v>8.71029839</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(230.0/B47*100)</f>
        <v/>
      </c>
      <c r="D47" s="19" t="n">
        <v>5698</v>
      </c>
      <c r="E47" s="18" t="n">
        <v>416.30602624</v>
      </c>
      <c r="F47" s="20" t="n">
        <v>4.04098362</v>
      </c>
      <c r="G47" s="18" t="n">
        <v>469.62893035</v>
      </c>
      <c r="H47" s="20" t="n">
        <v>5.26128796</v>
      </c>
      <c r="I47" s="18" t="n">
        <v>437.86665263</v>
      </c>
      <c r="J47" s="20" t="n">
        <v>7.67343196</v>
      </c>
      <c r="K47" s="18" t="n">
        <v>447.18264945</v>
      </c>
      <c r="L47" s="20" t="n">
        <v>5.18174538</v>
      </c>
      <c r="M47" s="18" t="s">
        <v>327</v>
      </c>
      <c r="N47" s="20" t="s">
        <v>327</v>
      </c>
      <c r="O47" s="18" t="s">
        <v>327</v>
      </c>
      <c r="P47" s="20" t="s">
        <v>327</v>
      </c>
      <c r="Q47" s="18" t="s">
        <v>327</v>
      </c>
      <c r="R47" s="20" t="s">
        <v>327</v>
      </c>
      <c r="S47" s="18" t="n">
        <v>435.39239247</v>
      </c>
      <c r="T47" s="20" t="n">
        <v>6.00176433</v>
      </c>
    </row>
    <row r="48" spans="1:20">
      <c r="A48" s="15" t="s">
        <v>368</v>
      </c>
      <c r="B48" s="17" t="n">
        <v>9841</v>
      </c>
      <c r="C48" s="18">
        <f>(31.0/B48*100)</f>
        <v/>
      </c>
      <c r="D48" s="19" t="n">
        <v>9810</v>
      </c>
      <c r="E48" s="18" t="n">
        <v>500.30864923</v>
      </c>
      <c r="F48" s="20" t="n">
        <v>5.49228411</v>
      </c>
      <c r="G48" s="18" t="n">
        <v>531.13008404</v>
      </c>
      <c r="H48" s="20" t="n">
        <v>5.91985352</v>
      </c>
      <c r="I48" s="18" t="n">
        <v>511.02761949</v>
      </c>
      <c r="J48" s="20" t="n">
        <v>10.4604518</v>
      </c>
      <c r="K48" s="18" t="n">
        <v>549.03170952</v>
      </c>
      <c r="L48" s="20" t="n">
        <v>4.93257665</v>
      </c>
      <c r="M48" s="18" t="s">
        <v>327</v>
      </c>
      <c r="N48" s="20" t="s">
        <v>327</v>
      </c>
      <c r="O48" s="18" t="s">
        <v>327</v>
      </c>
      <c r="P48" s="20" t="s">
        <v>327</v>
      </c>
      <c r="Q48" s="18" t="s">
        <v>327</v>
      </c>
      <c r="R48" s="20" t="s">
        <v>327</v>
      </c>
      <c r="S48" s="18" t="n">
        <v>459.16480753</v>
      </c>
      <c r="T48" s="20" t="n">
        <v>16.76410051</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(157.0/B52*100)</f>
        <v/>
      </c>
      <c r="D52" s="19" t="n">
        <v>5652</v>
      </c>
      <c r="E52" s="18" t="n">
        <v>418.19782237</v>
      </c>
      <c r="F52" s="20" t="n">
        <v>3.60509996</v>
      </c>
      <c r="G52" s="18" t="n">
        <v>458.12573987</v>
      </c>
      <c r="H52" s="20" t="n">
        <v>5.32911515</v>
      </c>
      <c r="I52" s="18" t="n">
        <v>480.57587267</v>
      </c>
      <c r="J52" s="20" t="n">
        <v>6.71390736</v>
      </c>
      <c r="K52" s="18" t="n">
        <v>472.57329289</v>
      </c>
      <c r="L52" s="20" t="n">
        <v>2.84232096</v>
      </c>
      <c r="M52" s="18" t="s">
        <v>327</v>
      </c>
      <c r="N52" s="20" t="s">
        <v>327</v>
      </c>
      <c r="O52" s="18" t="s">
        <v>327</v>
      </c>
      <c r="P52" s="20" t="s">
        <v>327</v>
      </c>
      <c r="Q52" s="18" t="s">
        <v>327</v>
      </c>
      <c r="R52" s="20" t="s">
        <v>327</v>
      </c>
      <c r="S52" s="18" t="n">
        <v>429.31432037</v>
      </c>
      <c r="T52" s="20" t="n">
        <v>8.85264866</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540.02252634</v>
      </c>
      <c r="F56" s="20" t="n">
        <v>5.9367634</v>
      </c>
      <c r="G56" s="18" t="n">
        <v>546.26792547</v>
      </c>
      <c r="H56" s="20" t="n">
        <v>4.3561243</v>
      </c>
      <c r="I56" s="18" t="n">
        <v>570.46541609</v>
      </c>
      <c r="J56" s="20" t="n">
        <v>6.6706037</v>
      </c>
      <c r="K56" s="18" t="n">
        <v>547.70457915</v>
      </c>
      <c r="L56" s="20" t="n">
        <v>3.12902586</v>
      </c>
      <c r="M56" s="18" t="s">
        <v>327</v>
      </c>
      <c r="N56" s="20" t="s">
        <v>327</v>
      </c>
      <c r="O56" s="18" t="s">
        <v>327</v>
      </c>
      <c r="P56" s="20" t="s">
        <v>327</v>
      </c>
      <c r="Q56" s="18" t="s">
        <v>327</v>
      </c>
      <c r="R56" s="20" t="s">
        <v>327</v>
      </c>
      <c r="S56" s="18" t="n">
        <v>534.83859232</v>
      </c>
      <c r="T56" s="20" t="n">
        <v>13.85872945</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(336.0/B61*100)</f>
        <v/>
      </c>
      <c r="D61" s="19" t="n">
        <v>6189</v>
      </c>
      <c r="E61" s="18" t="n">
        <v>441.47287655</v>
      </c>
      <c r="F61" s="20" t="n">
        <v>3.64557121</v>
      </c>
      <c r="G61" s="18" t="n">
        <v>474.29328079</v>
      </c>
      <c r="H61" s="20" t="n">
        <v>4.3034144</v>
      </c>
      <c r="I61" s="18" t="n">
        <v>470.8851459</v>
      </c>
      <c r="J61" s="20" t="n">
        <v>9.10360193</v>
      </c>
      <c r="K61" s="18" t="n">
        <v>494.38548253</v>
      </c>
      <c r="L61" s="20" t="n">
        <v>2.43964281</v>
      </c>
      <c r="M61" s="18" t="s">
        <v>327</v>
      </c>
      <c r="N61" s="20" t="s">
        <v>327</v>
      </c>
      <c r="O61" s="18" t="s">
        <v>327</v>
      </c>
      <c r="P61" s="20" t="s">
        <v>327</v>
      </c>
      <c r="Q61" s="18" t="s">
        <v>327</v>
      </c>
      <c r="R61" s="20" t="s">
        <v>327</v>
      </c>
      <c r="S61" s="18" t="n">
        <v>448.69055743</v>
      </c>
      <c r="T61" s="20" t="n">
        <v>8.25363729</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(120.0/B67*100)</f>
        <v/>
      </c>
      <c r="D67" s="19" t="n">
        <v>6851</v>
      </c>
      <c r="E67" s="18" t="n">
        <v>348.3180067</v>
      </c>
      <c r="F67" s="20" t="n">
        <v>2.84367354</v>
      </c>
      <c r="G67" s="18" t="n">
        <v>411.78678462</v>
      </c>
      <c r="H67" s="20" t="n">
        <v>5.33349001</v>
      </c>
      <c r="I67" s="18" t="n">
        <v>391.13603935</v>
      </c>
      <c r="J67" s="20" t="n">
        <v>8.258584559999999</v>
      </c>
      <c r="K67" s="18" t="n">
        <v>409.64245077</v>
      </c>
      <c r="L67" s="20" t="n">
        <v>3.50586303</v>
      </c>
      <c r="M67" s="18" t="s">
        <v>327</v>
      </c>
      <c r="N67" s="20" t="s">
        <v>327</v>
      </c>
      <c r="O67" s="18" t="s">
        <v>327</v>
      </c>
      <c r="P67" s="20" t="s">
        <v>327</v>
      </c>
      <c r="Q67" s="18" t="s">
        <v>327</v>
      </c>
      <c r="R67" s="20" t="s">
        <v>327</v>
      </c>
      <c r="S67" s="18" t="n">
        <v>317.14067485</v>
      </c>
      <c r="T67" s="20" t="n">
        <v>12.09355742</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(399.0/B73*100)</f>
        <v/>
      </c>
      <c r="D73" s="19" t="n">
        <v>7850</v>
      </c>
      <c r="E73" s="18" t="n">
        <v>400.67470592</v>
      </c>
      <c r="F73" s="20" t="n">
        <v>3.35777107</v>
      </c>
      <c r="G73" s="18" t="n">
        <v>427.05878552</v>
      </c>
      <c r="H73" s="20" t="n">
        <v>4.20493746</v>
      </c>
      <c r="I73" s="18" t="n">
        <v>422.0089213</v>
      </c>
      <c r="J73" s="20" t="n">
        <v>6.68681227</v>
      </c>
      <c r="K73" s="18" t="n">
        <v>427.33450432</v>
      </c>
      <c r="L73" s="20" t="n">
        <v>3.72065536</v>
      </c>
      <c r="M73" s="18" t="s">
        <v>327</v>
      </c>
      <c r="N73" s="20" t="s">
        <v>327</v>
      </c>
      <c r="O73" s="18" t="s">
        <v>327</v>
      </c>
      <c r="P73" s="20" t="s">
        <v>327</v>
      </c>
      <c r="Q73" s="18" t="s">
        <v>327</v>
      </c>
      <c r="R73" s="20" t="s">
        <v>327</v>
      </c>
      <c r="S73" s="18" t="n">
        <v>382.68527104</v>
      </c>
      <c r="T73" s="20" t="n">
        <v>11.28131111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457</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454.08119245</v>
      </c>
      <c r="F7" s="20" t="n">
        <v>4.41485245</v>
      </c>
      <c r="G7" s="18" t="n">
        <v>474.15692907</v>
      </c>
      <c r="H7" s="20" t="n">
        <v>2.99984796</v>
      </c>
      <c r="I7" s="18" t="n">
        <v>480.4500529</v>
      </c>
      <c r="J7" s="20" t="n">
        <v>9.53658282</v>
      </c>
      <c r="K7" s="18" t="n">
        <v>510.0985357</v>
      </c>
      <c r="L7" s="20" t="n">
        <v>1.93913302</v>
      </c>
      <c r="M7" s="18" t="s">
        <v>327</v>
      </c>
      <c r="N7" s="20" t="s">
        <v>327</v>
      </c>
      <c r="O7" s="18" t="s">
        <v>327</v>
      </c>
      <c r="P7" s="20" t="s">
        <v>327</v>
      </c>
      <c r="Q7" s="18" t="s">
        <v>327</v>
      </c>
      <c r="R7" s="20" t="s">
        <v>327</v>
      </c>
      <c r="S7" s="18" t="n">
        <v>479.81552961</v>
      </c>
      <c r="T7" s="20" t="n">
        <v>5.25410798</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(8443.0/B9*100)</f>
        <v/>
      </c>
      <c r="D9" s="19" t="n">
        <v>1208</v>
      </c>
      <c r="E9" s="18" t="n">
        <v>438.96028649</v>
      </c>
      <c r="F9" s="20" t="n">
        <v>7.97254132</v>
      </c>
      <c r="G9" s="18" t="n">
        <v>474.43151063</v>
      </c>
      <c r="H9" s="20" t="n">
        <v>6.995249</v>
      </c>
      <c r="I9" s="18" t="n">
        <v>490.05535847</v>
      </c>
      <c r="J9" s="20" t="n">
        <v>13.70810838</v>
      </c>
      <c r="K9" s="18" t="s">
        <v>327</v>
      </c>
      <c r="L9" s="20" t="s">
        <v>327</v>
      </c>
      <c r="M9" s="18" t="s">
        <v>327</v>
      </c>
      <c r="N9" s="20" t="s">
        <v>327</v>
      </c>
      <c r="O9" s="18" t="n">
        <v>357.98454354</v>
      </c>
      <c r="P9" s="20" t="n">
        <v>11.51846445</v>
      </c>
      <c r="Q9" s="18" t="s">
        <v>327</v>
      </c>
      <c r="R9" s="20" t="s">
        <v>327</v>
      </c>
      <c r="S9" s="18" t="n">
        <v>468.97919679</v>
      </c>
      <c r="T9" s="20" t="n">
        <v>7.26342366</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(194.0/B13*100)</f>
        <v/>
      </c>
      <c r="D13" s="19" t="n">
        <v>6967</v>
      </c>
      <c r="E13" s="18" t="n">
        <v>457.41605537</v>
      </c>
      <c r="F13" s="20" t="n">
        <v>7.97269932</v>
      </c>
      <c r="G13" s="18" t="n">
        <v>481.11560058</v>
      </c>
      <c r="H13" s="20" t="n">
        <v>8.84941158</v>
      </c>
      <c r="I13" s="18" t="n">
        <v>504.05879055</v>
      </c>
      <c r="J13" s="20" t="n">
        <v>26.74276968</v>
      </c>
      <c r="K13" s="18" t="n">
        <v>519.29238314</v>
      </c>
      <c r="L13" s="20" t="n">
        <v>2.17378327</v>
      </c>
      <c r="M13" s="18" t="s">
        <v>327</v>
      </c>
      <c r="N13" s="20" t="s">
        <v>327</v>
      </c>
      <c r="O13" s="18" t="n">
        <v>447.51533769</v>
      </c>
      <c r="P13" s="20" t="n">
        <v>5.97365007</v>
      </c>
      <c r="Q13" s="18" t="s">
        <v>327</v>
      </c>
      <c r="R13" s="20" t="s">
        <v>327</v>
      </c>
      <c r="S13" s="18" t="n">
        <v>473.20092183</v>
      </c>
      <c r="T13" s="20" t="n">
        <v>7.05409752</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(52.0/B18*100)</f>
        <v/>
      </c>
      <c r="D18" s="19" t="n">
        <v>5480</v>
      </c>
      <c r="E18" s="18" t="n">
        <v>403.23977586</v>
      </c>
      <c r="F18" s="20" t="n">
        <v>5.26488728</v>
      </c>
      <c r="G18" s="18" t="n">
        <v>465.41617219</v>
      </c>
      <c r="H18" s="20" t="n">
        <v>3.86548411</v>
      </c>
      <c r="I18" s="18" t="n">
        <v>484.01250605</v>
      </c>
      <c r="J18" s="20" t="n">
        <v>3.92081885</v>
      </c>
      <c r="K18" s="18" t="n">
        <v>448.22474158</v>
      </c>
      <c r="L18" s="20" t="n">
        <v>4.87738532</v>
      </c>
      <c r="M18" s="18" t="s">
        <v>327</v>
      </c>
      <c r="N18" s="20" t="s">
        <v>327</v>
      </c>
      <c r="O18" s="18" t="s">
        <v>327</v>
      </c>
      <c r="P18" s="20" t="s">
        <v>327</v>
      </c>
      <c r="Q18" s="18" t="s">
        <v>327</v>
      </c>
      <c r="R18" s="20" t="s">
        <v>327</v>
      </c>
      <c r="S18" s="18" t="n">
        <v>417.53867579</v>
      </c>
      <c r="T18" s="20" t="n">
        <v>8.60719057</v>
      </c>
    </row>
    <row r="19" spans="1:20">
      <c r="A19" s="15" t="s">
        <v>339</v>
      </c>
      <c r="B19" s="17" t="n">
        <v>5658</v>
      </c>
      <c r="C19" s="18">
        <f>(268.0/B19*100)</f>
        <v/>
      </c>
      <c r="D19" s="19" t="n">
        <v>5390</v>
      </c>
      <c r="E19" s="18" t="n">
        <v>408.19929643</v>
      </c>
      <c r="F19" s="20" t="n">
        <v>8.00052971</v>
      </c>
      <c r="G19" s="18" t="n">
        <v>442.86931646</v>
      </c>
      <c r="H19" s="20" t="n">
        <v>5.1378743</v>
      </c>
      <c r="I19" s="18" t="n">
        <v>483.18475894</v>
      </c>
      <c r="J19" s="20" t="n">
        <v>9.29394692</v>
      </c>
      <c r="K19" s="18" t="n">
        <v>491.72830002</v>
      </c>
      <c r="L19" s="20" t="n">
        <v>2.71224274</v>
      </c>
      <c r="M19" s="18" t="s">
        <v>327</v>
      </c>
      <c r="N19" s="20" t="s">
        <v>327</v>
      </c>
      <c r="O19" s="18" t="s">
        <v>327</v>
      </c>
      <c r="P19" s="20" t="s">
        <v>327</v>
      </c>
      <c r="Q19" s="18" t="s">
        <v>327</v>
      </c>
      <c r="R19" s="20" t="s">
        <v>327</v>
      </c>
      <c r="S19" s="18" t="n">
        <v>433.706061</v>
      </c>
      <c r="T19" s="20" t="n">
        <v>7.48975605</v>
      </c>
    </row>
    <row r="20" spans="1:20">
      <c r="A20" s="15" t="s">
        <v>340</v>
      </c>
      <c r="B20" s="17" t="n">
        <v>3371</v>
      </c>
      <c r="C20" s="18">
        <f>(82.0/B20*100)</f>
        <v/>
      </c>
      <c r="D20" s="19" t="n">
        <v>3289</v>
      </c>
      <c r="E20" s="18" t="n">
        <v>423.62957611</v>
      </c>
      <c r="F20" s="20" t="n">
        <v>9.87600795</v>
      </c>
      <c r="G20" s="18" t="n">
        <v>437.72069883</v>
      </c>
      <c r="H20" s="20" t="n">
        <v>7.70554305</v>
      </c>
      <c r="I20" s="18" t="n">
        <v>449.59256028</v>
      </c>
      <c r="J20" s="20" t="n">
        <v>21.87986364</v>
      </c>
      <c r="K20" s="18" t="n">
        <v>498.64771195</v>
      </c>
      <c r="L20" s="20" t="n">
        <v>1.98488247</v>
      </c>
      <c r="M20" s="18" t="s">
        <v>327</v>
      </c>
      <c r="N20" s="20" t="s">
        <v>327</v>
      </c>
      <c r="O20" s="18" t="s">
        <v>327</v>
      </c>
      <c r="P20" s="20" t="s">
        <v>327</v>
      </c>
      <c r="Q20" s="18" t="s">
        <v>327</v>
      </c>
      <c r="R20" s="20" t="s">
        <v>327</v>
      </c>
      <c r="S20" s="18" t="n">
        <v>442.11272493</v>
      </c>
      <c r="T20" s="20" t="n">
        <v>8.745278649999999</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(690.0/B23*100)</f>
        <v/>
      </c>
      <c r="D23" s="19" t="n">
        <v>10893</v>
      </c>
      <c r="E23" s="18" t="n">
        <v>434.24928446</v>
      </c>
      <c r="F23" s="20" t="n">
        <v>5.87214924</v>
      </c>
      <c r="G23" s="18" t="n">
        <v>464.46637403</v>
      </c>
      <c r="H23" s="20" t="n">
        <v>5.56799045</v>
      </c>
      <c r="I23" s="18" t="n">
        <v>484.05259442</v>
      </c>
      <c r="J23" s="20" t="n">
        <v>8.715539229999999</v>
      </c>
      <c r="K23" s="18" t="n">
        <v>509.45581964</v>
      </c>
      <c r="L23" s="20" t="n">
        <v>3.05353617</v>
      </c>
      <c r="M23" s="18" t="s">
        <v>327</v>
      </c>
      <c r="N23" s="20" t="s">
        <v>327</v>
      </c>
      <c r="O23" s="18" t="s">
        <v>327</v>
      </c>
      <c r="P23" s="20" t="s">
        <v>327</v>
      </c>
      <c r="Q23" s="18" t="s">
        <v>327</v>
      </c>
      <c r="R23" s="20" t="s">
        <v>327</v>
      </c>
      <c r="S23" s="18" t="n">
        <v>439.4253305</v>
      </c>
      <c r="T23" s="20" t="n">
        <v>7.21125036</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491.03821585</v>
      </c>
      <c r="F25" s="20" t="n">
        <v>7.3513707</v>
      </c>
      <c r="G25" s="18" t="n">
        <v>524.14328335</v>
      </c>
      <c r="H25" s="20" t="n">
        <v>4.40175113</v>
      </c>
      <c r="I25" s="18" t="n">
        <v>549.69396341</v>
      </c>
      <c r="J25" s="20" t="n">
        <v>12.88925731</v>
      </c>
      <c r="K25" s="18" t="n">
        <v>526.48147568</v>
      </c>
      <c r="L25" s="20" t="n">
        <v>4.13840438</v>
      </c>
      <c r="M25" s="18" t="s">
        <v>327</v>
      </c>
      <c r="N25" s="20" t="s">
        <v>327</v>
      </c>
      <c r="O25" s="18" t="s">
        <v>327</v>
      </c>
      <c r="P25" s="20" t="s">
        <v>327</v>
      </c>
      <c r="Q25" s="18" t="s">
        <v>327</v>
      </c>
      <c r="R25" s="20" t="s">
        <v>327</v>
      </c>
      <c r="S25" s="18" t="n">
        <v>529.58351745</v>
      </c>
      <c r="T25" s="20" t="n">
        <v>11.28969502</v>
      </c>
    </row>
    <row r="26" spans="1:20">
      <c r="A26" s="15" t="s">
        <v>346</v>
      </c>
      <c r="B26" s="17" t="n">
        <v>4869</v>
      </c>
      <c r="C26" s="18">
        <f>(186.0/B26*100)</f>
        <v/>
      </c>
      <c r="D26" s="19" t="n">
        <v>4683</v>
      </c>
      <c r="E26" s="18" t="n">
        <v>450.99457918</v>
      </c>
      <c r="F26" s="20" t="n">
        <v>5.65271994</v>
      </c>
      <c r="G26" s="18" t="n">
        <v>469.12459292</v>
      </c>
      <c r="H26" s="20" t="n">
        <v>3.67669644</v>
      </c>
      <c r="I26" s="18" t="n">
        <v>478.23838576</v>
      </c>
      <c r="J26" s="20" t="n">
        <v>7.02568592</v>
      </c>
      <c r="K26" s="18" t="n">
        <v>493.78116778</v>
      </c>
      <c r="L26" s="20" t="n">
        <v>2.2407215</v>
      </c>
      <c r="M26" s="18" t="s">
        <v>327</v>
      </c>
      <c r="N26" s="20" t="s">
        <v>327</v>
      </c>
      <c r="O26" s="18" t="s">
        <v>327</v>
      </c>
      <c r="P26" s="20" t="s">
        <v>327</v>
      </c>
      <c r="Q26" s="18" t="s">
        <v>327</v>
      </c>
      <c r="R26" s="20" t="s">
        <v>327</v>
      </c>
      <c r="S26" s="18" t="n">
        <v>467.14987762</v>
      </c>
      <c r="T26" s="20" t="n">
        <v>8.915309669999999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(36.0/B32*100)</f>
        <v/>
      </c>
      <c r="D32" s="19" t="n">
        <v>4442</v>
      </c>
      <c r="E32" s="18" t="n">
        <v>470.77438651</v>
      </c>
      <c r="F32" s="20" t="n">
        <v>4.43251687</v>
      </c>
      <c r="G32" s="18" t="n">
        <v>497.05851565</v>
      </c>
      <c r="H32" s="20" t="n">
        <v>3.89449764</v>
      </c>
      <c r="I32" s="18" t="n">
        <v>514.63300374</v>
      </c>
      <c r="J32" s="20" t="n">
        <v>5.99774272</v>
      </c>
      <c r="K32" s="18" t="n">
        <v>514.64774014</v>
      </c>
      <c r="L32" s="20" t="n">
        <v>2.6739271</v>
      </c>
      <c r="M32" s="18" t="s">
        <v>327</v>
      </c>
      <c r="N32" s="20" t="s">
        <v>327</v>
      </c>
      <c r="O32" s="18" t="s">
        <v>327</v>
      </c>
      <c r="P32" s="20" t="s">
        <v>327</v>
      </c>
      <c r="Q32" s="18" t="s">
        <v>327</v>
      </c>
      <c r="R32" s="20" t="s">
        <v>327</v>
      </c>
      <c r="S32" s="18" t="n">
        <v>473.12718721</v>
      </c>
      <c r="T32" s="20" t="n">
        <v>9.750050590000001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(137.0/B34*100)</f>
        <v/>
      </c>
      <c r="D34" s="19" t="n">
        <v>6213</v>
      </c>
      <c r="E34" s="18" t="n">
        <v>431.98364452</v>
      </c>
      <c r="F34" s="20" t="n">
        <v>4.31401973</v>
      </c>
      <c r="G34" s="18" t="n">
        <v>462.25231072</v>
      </c>
      <c r="H34" s="20" t="n">
        <v>3.68001246</v>
      </c>
      <c r="I34" s="18" t="n">
        <v>474.27902067</v>
      </c>
      <c r="J34" s="20" t="n">
        <v>8.65632669</v>
      </c>
      <c r="K34" s="18" t="n">
        <v>497.72373837</v>
      </c>
      <c r="L34" s="20" t="n">
        <v>2.77188834</v>
      </c>
      <c r="M34" s="18" t="s">
        <v>327</v>
      </c>
      <c r="N34" s="20" t="s">
        <v>327</v>
      </c>
      <c r="O34" s="18" t="n">
        <v>336.51078337</v>
      </c>
      <c r="P34" s="20" t="n">
        <v>12.24828707</v>
      </c>
      <c r="Q34" s="18" t="s">
        <v>327</v>
      </c>
      <c r="R34" s="20" t="s">
        <v>327</v>
      </c>
      <c r="S34" s="18" t="n">
        <v>444.52125002</v>
      </c>
      <c r="T34" s="20" t="n">
        <v>6.19115702</v>
      </c>
    </row>
    <row r="35" spans="1:20">
      <c r="A35" s="15" t="s">
        <v>355</v>
      </c>
      <c r="B35" s="17" t="n">
        <v>6406</v>
      </c>
      <c r="C35" s="18">
        <f>(106.0/B35*100)</f>
        <v/>
      </c>
      <c r="D35" s="19" t="n">
        <v>6300</v>
      </c>
      <c r="E35" s="18" t="n">
        <v>478.62643293</v>
      </c>
      <c r="F35" s="20" t="n">
        <v>5.11225506</v>
      </c>
      <c r="G35" s="18" t="n">
        <v>518.480592</v>
      </c>
      <c r="H35" s="20" t="n">
        <v>3.28695027</v>
      </c>
      <c r="I35" s="18" t="n">
        <v>517.02788645</v>
      </c>
      <c r="J35" s="20" t="n">
        <v>6.19945375</v>
      </c>
      <c r="K35" s="18" t="n">
        <v>514.76319718</v>
      </c>
      <c r="L35" s="20" t="n">
        <v>2.09340219</v>
      </c>
      <c r="M35" s="18" t="s">
        <v>327</v>
      </c>
      <c r="N35" s="20" t="s">
        <v>327</v>
      </c>
      <c r="O35" s="18" t="n">
        <v>349.78970242</v>
      </c>
      <c r="P35" s="20" t="n">
        <v>6.90672373</v>
      </c>
      <c r="Q35" s="18" t="s">
        <v>327</v>
      </c>
      <c r="R35" s="20" t="s">
        <v>327</v>
      </c>
      <c r="S35" s="18" t="n">
        <v>512.59755548</v>
      </c>
      <c r="T35" s="20" t="n">
        <v>6.53131806</v>
      </c>
    </row>
    <row r="36" spans="1:20">
      <c r="A36" s="15" t="s">
        <v>356</v>
      </c>
      <c r="B36" s="17" t="n">
        <v>6736</v>
      </c>
      <c r="C36" s="18">
        <f>(132.0/B36*100)</f>
        <v/>
      </c>
      <c r="D36" s="19" t="n">
        <v>6604</v>
      </c>
      <c r="E36" s="18" t="n">
        <v>431.19488933</v>
      </c>
      <c r="F36" s="20" t="n">
        <v>5.75675212</v>
      </c>
      <c r="G36" s="18" t="n">
        <v>460.60246814</v>
      </c>
      <c r="H36" s="20" t="n">
        <v>4.26318602</v>
      </c>
      <c r="I36" s="18" t="n">
        <v>491.05278019</v>
      </c>
      <c r="J36" s="20" t="n">
        <v>5.3038109</v>
      </c>
      <c r="K36" s="18" t="n">
        <v>495.4344186</v>
      </c>
      <c r="L36" s="20" t="n">
        <v>2.34735289</v>
      </c>
      <c r="M36" s="18" t="s">
        <v>327</v>
      </c>
      <c r="N36" s="20" t="s">
        <v>327</v>
      </c>
      <c r="O36" s="18" t="s">
        <v>327</v>
      </c>
      <c r="P36" s="20" t="s">
        <v>327</v>
      </c>
      <c r="Q36" s="18" t="s">
        <v>327</v>
      </c>
      <c r="R36" s="20" t="s">
        <v>327</v>
      </c>
      <c r="S36" s="18" t="n">
        <v>472.61220688</v>
      </c>
      <c r="T36" s="20" t="n">
        <v>6.05017977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(5818.0/B40*100)</f>
        <v/>
      </c>
      <c r="D40" s="19" t="n">
        <v>8339</v>
      </c>
      <c r="E40" s="18" t="n">
        <v>446.16851397</v>
      </c>
      <c r="F40" s="20" t="n">
        <v>4.90855109</v>
      </c>
      <c r="G40" s="18" t="n">
        <v>501.82448596</v>
      </c>
      <c r="H40" s="20" t="n">
        <v>3.38644657</v>
      </c>
      <c r="I40" s="18" t="n">
        <v>495.91219592</v>
      </c>
      <c r="J40" s="20" t="n">
        <v>8.226992689999999</v>
      </c>
      <c r="K40" s="18" t="n">
        <v>504.86821859</v>
      </c>
      <c r="L40" s="20" t="n">
        <v>4.18215401</v>
      </c>
      <c r="M40" s="18" t="s">
        <v>327</v>
      </c>
      <c r="N40" s="20" t="s">
        <v>327</v>
      </c>
      <c r="O40" s="18" t="n">
        <v>491.16464222</v>
      </c>
      <c r="P40" s="20" t="n">
        <v>2.5540442</v>
      </c>
      <c r="Q40" s="18" t="s">
        <v>327</v>
      </c>
      <c r="R40" s="20" t="s">
        <v>327</v>
      </c>
      <c r="S40" s="18" t="n">
        <v>455.07125541</v>
      </c>
      <c r="T40" s="20" t="n">
        <v>9.078336269999999</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(230.0/B47*100)</f>
        <v/>
      </c>
      <c r="D47" s="19" t="n">
        <v>5698</v>
      </c>
      <c r="E47" s="18" t="n">
        <v>414.55106301</v>
      </c>
      <c r="F47" s="20" t="n">
        <v>4.57941144</v>
      </c>
      <c r="G47" s="18" t="n">
        <v>455.22952043</v>
      </c>
      <c r="H47" s="20" t="n">
        <v>4.51881997</v>
      </c>
      <c r="I47" s="18" t="n">
        <v>451.52311845</v>
      </c>
      <c r="J47" s="20" t="n">
        <v>7.36363771</v>
      </c>
      <c r="K47" s="18" t="n">
        <v>447.18264945</v>
      </c>
      <c r="L47" s="20" t="n">
        <v>5.18174538</v>
      </c>
      <c r="M47" s="18" t="s">
        <v>327</v>
      </c>
      <c r="N47" s="20" t="s">
        <v>327</v>
      </c>
      <c r="O47" s="18" t="s">
        <v>327</v>
      </c>
      <c r="P47" s="20" t="s">
        <v>327</v>
      </c>
      <c r="Q47" s="18" t="s">
        <v>327</v>
      </c>
      <c r="R47" s="20" t="s">
        <v>327</v>
      </c>
      <c r="S47" s="18" t="n">
        <v>433.19984572</v>
      </c>
      <c r="T47" s="20" t="n">
        <v>5.40682933</v>
      </c>
    </row>
    <row r="48" spans="1:20">
      <c r="A48" s="15" t="s">
        <v>368</v>
      </c>
      <c r="B48" s="17" t="n">
        <v>9841</v>
      </c>
      <c r="C48" s="18">
        <f>(31.0/B48*100)</f>
        <v/>
      </c>
      <c r="D48" s="19" t="n">
        <v>9810</v>
      </c>
      <c r="E48" s="18" t="n">
        <v>508.16279215</v>
      </c>
      <c r="F48" s="20" t="n">
        <v>5.8309513</v>
      </c>
      <c r="G48" s="18" t="n">
        <v>524.9668506100001</v>
      </c>
      <c r="H48" s="20" t="n">
        <v>5.7630738</v>
      </c>
      <c r="I48" s="18" t="n">
        <v>505.54990794</v>
      </c>
      <c r="J48" s="20" t="n">
        <v>10.12977873</v>
      </c>
      <c r="K48" s="18" t="n">
        <v>549.03170952</v>
      </c>
      <c r="L48" s="20" t="n">
        <v>4.93257665</v>
      </c>
      <c r="M48" s="18" t="s">
        <v>327</v>
      </c>
      <c r="N48" s="20" t="s">
        <v>327</v>
      </c>
      <c r="O48" s="18" t="s">
        <v>327</v>
      </c>
      <c r="P48" s="20" t="s">
        <v>327</v>
      </c>
      <c r="Q48" s="18" t="s">
        <v>327</v>
      </c>
      <c r="R48" s="20" t="s">
        <v>327</v>
      </c>
      <c r="S48" s="18" t="n">
        <v>434.21444507</v>
      </c>
      <c r="T48" s="20" t="n">
        <v>15.58232699</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(157.0/B52*100)</f>
        <v/>
      </c>
      <c r="D52" s="19" t="n">
        <v>5652</v>
      </c>
      <c r="E52" s="18" t="n">
        <v>419.16070333</v>
      </c>
      <c r="F52" s="20" t="n">
        <v>4.35115823</v>
      </c>
      <c r="G52" s="18" t="n">
        <v>453.53026093</v>
      </c>
      <c r="H52" s="20" t="n">
        <v>5.08949533</v>
      </c>
      <c r="I52" s="18" t="n">
        <v>476.45411407</v>
      </c>
      <c r="J52" s="20" t="n">
        <v>8.291630019999999</v>
      </c>
      <c r="K52" s="18" t="n">
        <v>472.57329289</v>
      </c>
      <c r="L52" s="20" t="n">
        <v>2.84232096</v>
      </c>
      <c r="M52" s="18" t="s">
        <v>327</v>
      </c>
      <c r="N52" s="20" t="s">
        <v>327</v>
      </c>
      <c r="O52" s="18" t="s">
        <v>327</v>
      </c>
      <c r="P52" s="20" t="s">
        <v>327</v>
      </c>
      <c r="Q52" s="18" t="s">
        <v>327</v>
      </c>
      <c r="R52" s="20" t="s">
        <v>327</v>
      </c>
      <c r="S52" s="18" t="n">
        <v>425.29999389</v>
      </c>
      <c r="T52" s="20" t="n">
        <v>8.6533614</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543.52296541</v>
      </c>
      <c r="F56" s="20" t="n">
        <v>6.58250498</v>
      </c>
      <c r="G56" s="18" t="n">
        <v>548.26334348</v>
      </c>
      <c r="H56" s="20" t="n">
        <v>4.34833417</v>
      </c>
      <c r="I56" s="18" t="n">
        <v>553.8374816</v>
      </c>
      <c r="J56" s="20" t="n">
        <v>7.8500918</v>
      </c>
      <c r="K56" s="18" t="n">
        <v>547.70457915</v>
      </c>
      <c r="L56" s="20" t="n">
        <v>3.12902586</v>
      </c>
      <c r="M56" s="18" t="s">
        <v>327</v>
      </c>
      <c r="N56" s="20" t="s">
        <v>327</v>
      </c>
      <c r="O56" s="18" t="s">
        <v>327</v>
      </c>
      <c r="P56" s="20" t="s">
        <v>327</v>
      </c>
      <c r="Q56" s="18" t="s">
        <v>327</v>
      </c>
      <c r="R56" s="20" t="s">
        <v>327</v>
      </c>
      <c r="S56" s="18" t="n">
        <v>536.84771842</v>
      </c>
      <c r="T56" s="20" t="n">
        <v>14.08791753</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(336.0/B61*100)</f>
        <v/>
      </c>
      <c r="D61" s="19" t="n">
        <v>6189</v>
      </c>
      <c r="E61" s="18" t="n">
        <v>444.01037569</v>
      </c>
      <c r="F61" s="20" t="n">
        <v>4.06029893</v>
      </c>
      <c r="G61" s="18" t="n">
        <v>466.31581697</v>
      </c>
      <c r="H61" s="20" t="n">
        <v>4.3224712</v>
      </c>
      <c r="I61" s="18" t="n">
        <v>473.27210079</v>
      </c>
      <c r="J61" s="20" t="n">
        <v>7.12236052</v>
      </c>
      <c r="K61" s="18" t="n">
        <v>494.38548253</v>
      </c>
      <c r="L61" s="20" t="n">
        <v>2.43964281</v>
      </c>
      <c r="M61" s="18" t="s">
        <v>327</v>
      </c>
      <c r="N61" s="20" t="s">
        <v>327</v>
      </c>
      <c r="O61" s="18" t="s">
        <v>327</v>
      </c>
      <c r="P61" s="20" t="s">
        <v>327</v>
      </c>
      <c r="Q61" s="18" t="s">
        <v>327</v>
      </c>
      <c r="R61" s="20" t="s">
        <v>327</v>
      </c>
      <c r="S61" s="18" t="n">
        <v>446.36825038</v>
      </c>
      <c r="T61" s="20" t="n">
        <v>8.035891749999999</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(120.0/B67*100)</f>
        <v/>
      </c>
      <c r="D67" s="19" t="n">
        <v>6851</v>
      </c>
      <c r="E67" s="18" t="n">
        <v>353.76445029</v>
      </c>
      <c r="F67" s="20" t="n">
        <v>3.02699732</v>
      </c>
      <c r="G67" s="18" t="n">
        <v>387.42322222</v>
      </c>
      <c r="H67" s="20" t="n">
        <v>4.5462766</v>
      </c>
      <c r="I67" s="18" t="n">
        <v>371.69305278</v>
      </c>
      <c r="J67" s="20" t="n">
        <v>8.216210029999999</v>
      </c>
      <c r="K67" s="18" t="n">
        <v>409.64245077</v>
      </c>
      <c r="L67" s="20" t="n">
        <v>3.50586303</v>
      </c>
      <c r="M67" s="18" t="s">
        <v>327</v>
      </c>
      <c r="N67" s="20" t="s">
        <v>327</v>
      </c>
      <c r="O67" s="18" t="s">
        <v>327</v>
      </c>
      <c r="P67" s="20" t="s">
        <v>327</v>
      </c>
      <c r="Q67" s="18" t="s">
        <v>327</v>
      </c>
      <c r="R67" s="20" t="s">
        <v>327</v>
      </c>
      <c r="S67" s="18" t="n">
        <v>307.27615439</v>
      </c>
      <c r="T67" s="20" t="n">
        <v>10.08914471</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(399.0/B73*100)</f>
        <v/>
      </c>
      <c r="D73" s="19" t="n">
        <v>7850</v>
      </c>
      <c r="E73" s="18" t="n">
        <v>404.68940658</v>
      </c>
      <c r="F73" s="20" t="n">
        <v>3.55967298</v>
      </c>
      <c r="G73" s="18" t="n">
        <v>425.49798474</v>
      </c>
      <c r="H73" s="20" t="n">
        <v>3.94562275</v>
      </c>
      <c r="I73" s="18" t="n">
        <v>403.84739444</v>
      </c>
      <c r="J73" s="20" t="n">
        <v>6.50581989</v>
      </c>
      <c r="K73" s="18" t="n">
        <v>427.33450432</v>
      </c>
      <c r="L73" s="20" t="n">
        <v>3.72065536</v>
      </c>
      <c r="M73" s="18" t="s">
        <v>327</v>
      </c>
      <c r="N73" s="20" t="s">
        <v>327</v>
      </c>
      <c r="O73" s="18" t="s">
        <v>327</v>
      </c>
      <c r="P73" s="20" t="s">
        <v>327</v>
      </c>
      <c r="Q73" s="18" t="s">
        <v>327</v>
      </c>
      <c r="R73" s="20" t="s">
        <v>327</v>
      </c>
      <c r="S73" s="18" t="n">
        <v>393.07177834</v>
      </c>
      <c r="T73" s="20" t="n">
        <v>11.29788473</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458</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454.17447174</v>
      </c>
      <c r="F7" s="20" t="n">
        <v>4.20581143</v>
      </c>
      <c r="G7" s="18" t="n">
        <v>472.56379258</v>
      </c>
      <c r="H7" s="20" t="n">
        <v>3.26087358</v>
      </c>
      <c r="I7" s="18" t="n">
        <v>489.04060684</v>
      </c>
      <c r="J7" s="20" t="n">
        <v>9.05936809</v>
      </c>
      <c r="K7" s="18" t="n">
        <v>510.0985357</v>
      </c>
      <c r="L7" s="20" t="n">
        <v>1.93913302</v>
      </c>
      <c r="M7" s="18" t="s">
        <v>327</v>
      </c>
      <c r="N7" s="20" t="s">
        <v>327</v>
      </c>
      <c r="O7" s="18" t="s">
        <v>327</v>
      </c>
      <c r="P7" s="20" t="s">
        <v>327</v>
      </c>
      <c r="Q7" s="18" t="s">
        <v>327</v>
      </c>
      <c r="R7" s="20" t="s">
        <v>327</v>
      </c>
      <c r="S7" s="18" t="n">
        <v>479.63492465</v>
      </c>
      <c r="T7" s="20" t="n">
        <v>5.20368085</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(8443.0/B9*100)</f>
        <v/>
      </c>
      <c r="D9" s="19" t="n">
        <v>1208</v>
      </c>
      <c r="E9" s="18" t="n">
        <v>437.25297889</v>
      </c>
      <c r="F9" s="20" t="n">
        <v>7.96010807</v>
      </c>
      <c r="G9" s="18" t="n">
        <v>474.0092149</v>
      </c>
      <c r="H9" s="20" t="n">
        <v>7.63772652</v>
      </c>
      <c r="I9" s="18" t="n">
        <v>483.16669562</v>
      </c>
      <c r="J9" s="20" t="n">
        <v>12.12476138</v>
      </c>
      <c r="K9" s="18" t="s">
        <v>327</v>
      </c>
      <c r="L9" s="20" t="s">
        <v>327</v>
      </c>
      <c r="M9" s="18" t="s">
        <v>327</v>
      </c>
      <c r="N9" s="20" t="s">
        <v>327</v>
      </c>
      <c r="O9" s="18" t="n">
        <v>357.98454354</v>
      </c>
      <c r="P9" s="20" t="n">
        <v>11.51846445</v>
      </c>
      <c r="Q9" s="18" t="s">
        <v>327</v>
      </c>
      <c r="R9" s="20" t="s">
        <v>327</v>
      </c>
      <c r="S9" s="18" t="n">
        <v>475.47913996</v>
      </c>
      <c r="T9" s="20" t="n">
        <v>7.14105371</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(194.0/B13*100)</f>
        <v/>
      </c>
      <c r="D13" s="19" t="n">
        <v>6967</v>
      </c>
      <c r="E13" s="18" t="n">
        <v>449.23144433</v>
      </c>
      <c r="F13" s="20" t="n">
        <v>7.24328553</v>
      </c>
      <c r="G13" s="18" t="n">
        <v>487.38292267</v>
      </c>
      <c r="H13" s="20" t="n">
        <v>8.034296080000001</v>
      </c>
      <c r="I13" s="18" t="n">
        <v>503.74920734</v>
      </c>
      <c r="J13" s="20" t="n">
        <v>21.22955991</v>
      </c>
      <c r="K13" s="18" t="n">
        <v>519.29238314</v>
      </c>
      <c r="L13" s="20" t="n">
        <v>2.17378327</v>
      </c>
      <c r="M13" s="18" t="s">
        <v>327</v>
      </c>
      <c r="N13" s="20" t="s">
        <v>327</v>
      </c>
      <c r="O13" s="18" t="n">
        <v>447.51533769</v>
      </c>
      <c r="P13" s="20" t="n">
        <v>5.97365007</v>
      </c>
      <c r="Q13" s="18" t="s">
        <v>327</v>
      </c>
      <c r="R13" s="20" t="s">
        <v>327</v>
      </c>
      <c r="S13" s="18" t="n">
        <v>473.71198704</v>
      </c>
      <c r="T13" s="20" t="n">
        <v>6.97157428</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(52.0/B18*100)</f>
        <v/>
      </c>
      <c r="D18" s="19" t="n">
        <v>5480</v>
      </c>
      <c r="E18" s="18" t="n">
        <v>403.52429171</v>
      </c>
      <c r="F18" s="20" t="n">
        <v>4.72971107</v>
      </c>
      <c r="G18" s="18" t="n">
        <v>470.91539589</v>
      </c>
      <c r="H18" s="20" t="n">
        <v>3.91013111</v>
      </c>
      <c r="I18" s="18" t="n">
        <v>476.19154542</v>
      </c>
      <c r="J18" s="20" t="n">
        <v>4.12220459</v>
      </c>
      <c r="K18" s="18" t="n">
        <v>448.22474158</v>
      </c>
      <c r="L18" s="20" t="n">
        <v>4.87738532</v>
      </c>
      <c r="M18" s="18" t="s">
        <v>327</v>
      </c>
      <c r="N18" s="20" t="s">
        <v>327</v>
      </c>
      <c r="O18" s="18" t="s">
        <v>327</v>
      </c>
      <c r="P18" s="20" t="s">
        <v>327</v>
      </c>
      <c r="Q18" s="18" t="s">
        <v>327</v>
      </c>
      <c r="R18" s="20" t="s">
        <v>327</v>
      </c>
      <c r="S18" s="18" t="n">
        <v>417.28272463</v>
      </c>
      <c r="T18" s="20" t="n">
        <v>8.785965149999999</v>
      </c>
    </row>
    <row r="19" spans="1:20">
      <c r="A19" s="15" t="s">
        <v>339</v>
      </c>
      <c r="B19" s="17" t="n">
        <v>5658</v>
      </c>
      <c r="C19" s="18">
        <f>(268.0/B19*100)</f>
        <v/>
      </c>
      <c r="D19" s="19" t="n">
        <v>5390</v>
      </c>
      <c r="E19" s="18" t="n">
        <v>409.66083259</v>
      </c>
      <c r="F19" s="20" t="n">
        <v>7.24537623</v>
      </c>
      <c r="G19" s="18" t="n">
        <v>451.30679521</v>
      </c>
      <c r="H19" s="20" t="n">
        <v>4.97034522</v>
      </c>
      <c r="I19" s="18" t="n">
        <v>455.51519908</v>
      </c>
      <c r="J19" s="20" t="n">
        <v>8.961041740000001</v>
      </c>
      <c r="K19" s="18" t="n">
        <v>491.72830002</v>
      </c>
      <c r="L19" s="20" t="n">
        <v>2.71224274</v>
      </c>
      <c r="M19" s="18" t="s">
        <v>327</v>
      </c>
      <c r="N19" s="20" t="s">
        <v>327</v>
      </c>
      <c r="O19" s="18" t="s">
        <v>327</v>
      </c>
      <c r="P19" s="20" t="s">
        <v>327</v>
      </c>
      <c r="Q19" s="18" t="s">
        <v>327</v>
      </c>
      <c r="R19" s="20" t="s">
        <v>327</v>
      </c>
      <c r="S19" s="18" t="n">
        <v>433.94738896</v>
      </c>
      <c r="T19" s="20" t="n">
        <v>7.47738761</v>
      </c>
    </row>
    <row r="20" spans="1:20">
      <c r="A20" s="15" t="s">
        <v>340</v>
      </c>
      <c r="B20" s="17" t="n">
        <v>3371</v>
      </c>
      <c r="C20" s="18">
        <f>(82.0/B20*100)</f>
        <v/>
      </c>
      <c r="D20" s="19" t="n">
        <v>3289</v>
      </c>
      <c r="E20" s="18" t="n">
        <v>419.97999767</v>
      </c>
      <c r="F20" s="20" t="n">
        <v>9.514990859999999</v>
      </c>
      <c r="G20" s="18" t="n">
        <v>443.32274714</v>
      </c>
      <c r="H20" s="20" t="n">
        <v>7.79512344</v>
      </c>
      <c r="I20" s="18" t="n">
        <v>437.90116014</v>
      </c>
      <c r="J20" s="20" t="n">
        <v>15.29344809</v>
      </c>
      <c r="K20" s="18" t="n">
        <v>498.64771195</v>
      </c>
      <c r="L20" s="20" t="n">
        <v>1.98488247</v>
      </c>
      <c r="M20" s="18" t="s">
        <v>327</v>
      </c>
      <c r="N20" s="20" t="s">
        <v>327</v>
      </c>
      <c r="O20" s="18" t="s">
        <v>327</v>
      </c>
      <c r="P20" s="20" t="s">
        <v>327</v>
      </c>
      <c r="Q20" s="18" t="s">
        <v>327</v>
      </c>
      <c r="R20" s="20" t="s">
        <v>327</v>
      </c>
      <c r="S20" s="18" t="n">
        <v>439.59193157</v>
      </c>
      <c r="T20" s="20" t="n">
        <v>8.723354430000001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(690.0/B23*100)</f>
        <v/>
      </c>
      <c r="D23" s="19" t="n">
        <v>10893</v>
      </c>
      <c r="E23" s="18" t="n">
        <v>430.04634852</v>
      </c>
      <c r="F23" s="20" t="n">
        <v>5.74155578</v>
      </c>
      <c r="G23" s="18" t="n">
        <v>468.4964842</v>
      </c>
      <c r="H23" s="20" t="n">
        <v>5.2387517</v>
      </c>
      <c r="I23" s="18" t="n">
        <v>475.66129613</v>
      </c>
      <c r="J23" s="20" t="n">
        <v>8.643310639999999</v>
      </c>
      <c r="K23" s="18" t="n">
        <v>509.45581964</v>
      </c>
      <c r="L23" s="20" t="n">
        <v>3.05353617</v>
      </c>
      <c r="M23" s="18" t="s">
        <v>327</v>
      </c>
      <c r="N23" s="20" t="s">
        <v>327</v>
      </c>
      <c r="O23" s="18" t="s">
        <v>327</v>
      </c>
      <c r="P23" s="20" t="s">
        <v>327</v>
      </c>
      <c r="Q23" s="18" t="s">
        <v>327</v>
      </c>
      <c r="R23" s="20" t="s">
        <v>327</v>
      </c>
      <c r="S23" s="18" t="n">
        <v>441.20203868</v>
      </c>
      <c r="T23" s="20" t="n">
        <v>7.33253697</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499.89511531</v>
      </c>
      <c r="F25" s="20" t="n">
        <v>6.34032209</v>
      </c>
      <c r="G25" s="18" t="n">
        <v>525.06222006</v>
      </c>
      <c r="H25" s="20" t="n">
        <v>4.59952712</v>
      </c>
      <c r="I25" s="18" t="n">
        <v>542.68559691</v>
      </c>
      <c r="J25" s="20" t="n">
        <v>10.17719403</v>
      </c>
      <c r="K25" s="18" t="n">
        <v>526.48147568</v>
      </c>
      <c r="L25" s="20" t="n">
        <v>4.13840438</v>
      </c>
      <c r="M25" s="18" t="s">
        <v>327</v>
      </c>
      <c r="N25" s="20" t="s">
        <v>327</v>
      </c>
      <c r="O25" s="18" t="s">
        <v>327</v>
      </c>
      <c r="P25" s="20" t="s">
        <v>327</v>
      </c>
      <c r="Q25" s="18" t="s">
        <v>327</v>
      </c>
      <c r="R25" s="20" t="s">
        <v>327</v>
      </c>
      <c r="S25" s="18" t="n">
        <v>526.78906969</v>
      </c>
      <c r="T25" s="20" t="n">
        <v>10.6155604</v>
      </c>
    </row>
    <row r="26" spans="1:20">
      <c r="A26" s="15" t="s">
        <v>346</v>
      </c>
      <c r="B26" s="17" t="n">
        <v>4869</v>
      </c>
      <c r="C26" s="18">
        <f>(186.0/B26*100)</f>
        <v/>
      </c>
      <c r="D26" s="19" t="n">
        <v>4683</v>
      </c>
      <c r="E26" s="18" t="n">
        <v>457.86733789</v>
      </c>
      <c r="F26" s="20" t="n">
        <v>4.64403551</v>
      </c>
      <c r="G26" s="18" t="n">
        <v>469.13711989</v>
      </c>
      <c r="H26" s="20" t="n">
        <v>3.86301955</v>
      </c>
      <c r="I26" s="18" t="n">
        <v>472.11521569</v>
      </c>
      <c r="J26" s="20" t="n">
        <v>6.64322795</v>
      </c>
      <c r="K26" s="18" t="n">
        <v>493.78116778</v>
      </c>
      <c r="L26" s="20" t="n">
        <v>2.2407215</v>
      </c>
      <c r="M26" s="18" t="s">
        <v>327</v>
      </c>
      <c r="N26" s="20" t="s">
        <v>327</v>
      </c>
      <c r="O26" s="18" t="s">
        <v>327</v>
      </c>
      <c r="P26" s="20" t="s">
        <v>327</v>
      </c>
      <c r="Q26" s="18" t="s">
        <v>327</v>
      </c>
      <c r="R26" s="20" t="s">
        <v>327</v>
      </c>
      <c r="S26" s="18" t="n">
        <v>463.86223639</v>
      </c>
      <c r="T26" s="20" t="n">
        <v>8.74064171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(36.0/B32*100)</f>
        <v/>
      </c>
      <c r="D32" s="19" t="n">
        <v>4442</v>
      </c>
      <c r="E32" s="18" t="n">
        <v>465.687958</v>
      </c>
      <c r="F32" s="20" t="n">
        <v>4.07704653</v>
      </c>
      <c r="G32" s="18" t="n">
        <v>502.02431937</v>
      </c>
      <c r="H32" s="20" t="n">
        <v>3.88761115</v>
      </c>
      <c r="I32" s="18" t="n">
        <v>508.24889985</v>
      </c>
      <c r="J32" s="20" t="n">
        <v>5.86891985</v>
      </c>
      <c r="K32" s="18" t="n">
        <v>514.64774014</v>
      </c>
      <c r="L32" s="20" t="n">
        <v>2.6739271</v>
      </c>
      <c r="M32" s="18" t="s">
        <v>327</v>
      </c>
      <c r="N32" s="20" t="s">
        <v>327</v>
      </c>
      <c r="O32" s="18" t="s">
        <v>327</v>
      </c>
      <c r="P32" s="20" t="s">
        <v>327</v>
      </c>
      <c r="Q32" s="18" t="s">
        <v>327</v>
      </c>
      <c r="R32" s="20" t="s">
        <v>327</v>
      </c>
      <c r="S32" s="18" t="n">
        <v>473.07678088</v>
      </c>
      <c r="T32" s="20" t="n">
        <v>9.070150480000001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(137.0/B34*100)</f>
        <v/>
      </c>
      <c r="D34" s="19" t="n">
        <v>6213</v>
      </c>
      <c r="E34" s="18" t="n">
        <v>429.08125754</v>
      </c>
      <c r="F34" s="20" t="n">
        <v>4.19144708</v>
      </c>
      <c r="G34" s="18" t="n">
        <v>463.17233914</v>
      </c>
      <c r="H34" s="20" t="n">
        <v>4.40047087</v>
      </c>
      <c r="I34" s="18" t="n">
        <v>468.8093005</v>
      </c>
      <c r="J34" s="20" t="n">
        <v>6.79519018</v>
      </c>
      <c r="K34" s="18" t="n">
        <v>497.72373837</v>
      </c>
      <c r="L34" s="20" t="n">
        <v>2.77188834</v>
      </c>
      <c r="M34" s="18" t="s">
        <v>327</v>
      </c>
      <c r="N34" s="20" t="s">
        <v>327</v>
      </c>
      <c r="O34" s="18" t="n">
        <v>336.51078337</v>
      </c>
      <c r="P34" s="20" t="n">
        <v>12.24828707</v>
      </c>
      <c r="Q34" s="18" t="s">
        <v>327</v>
      </c>
      <c r="R34" s="20" t="s">
        <v>327</v>
      </c>
      <c r="S34" s="18" t="n">
        <v>449.26705668</v>
      </c>
      <c r="T34" s="20" t="n">
        <v>5.83905731</v>
      </c>
    </row>
    <row r="35" spans="1:20">
      <c r="A35" s="15" t="s">
        <v>355</v>
      </c>
      <c r="B35" s="17" t="n">
        <v>6406</v>
      </c>
      <c r="C35" s="18">
        <f>(106.0/B35*100)</f>
        <v/>
      </c>
      <c r="D35" s="19" t="n">
        <v>6300</v>
      </c>
      <c r="E35" s="18" t="n">
        <v>480.64900088</v>
      </c>
      <c r="F35" s="20" t="n">
        <v>4.76049826</v>
      </c>
      <c r="G35" s="18" t="n">
        <v>517.23369804</v>
      </c>
      <c r="H35" s="20" t="n">
        <v>3.39246173</v>
      </c>
      <c r="I35" s="18" t="n">
        <v>519.47622274</v>
      </c>
      <c r="J35" s="20" t="n">
        <v>6.30637727</v>
      </c>
      <c r="K35" s="18" t="n">
        <v>514.76319718</v>
      </c>
      <c r="L35" s="20" t="n">
        <v>2.09340219</v>
      </c>
      <c r="M35" s="18" t="s">
        <v>327</v>
      </c>
      <c r="N35" s="20" t="s">
        <v>327</v>
      </c>
      <c r="O35" s="18" t="n">
        <v>349.78970242</v>
      </c>
      <c r="P35" s="20" t="n">
        <v>6.90672373</v>
      </c>
      <c r="Q35" s="18" t="s">
        <v>327</v>
      </c>
      <c r="R35" s="20" t="s">
        <v>327</v>
      </c>
      <c r="S35" s="18" t="n">
        <v>512.07946531</v>
      </c>
      <c r="T35" s="20" t="n">
        <v>6.50062961</v>
      </c>
    </row>
    <row r="36" spans="1:20">
      <c r="A36" s="15" t="s">
        <v>356</v>
      </c>
      <c r="B36" s="17" t="n">
        <v>6736</v>
      </c>
      <c r="C36" s="18">
        <f>(132.0/B36*100)</f>
        <v/>
      </c>
      <c r="D36" s="19" t="n">
        <v>6604</v>
      </c>
      <c r="E36" s="18" t="n">
        <v>432.00800712</v>
      </c>
      <c r="F36" s="20" t="n">
        <v>5.53408636</v>
      </c>
      <c r="G36" s="18" t="n">
        <v>463.09893992</v>
      </c>
      <c r="H36" s="20" t="n">
        <v>4.96031034</v>
      </c>
      <c r="I36" s="18" t="n">
        <v>486.31593273</v>
      </c>
      <c r="J36" s="20" t="n">
        <v>5.66131126</v>
      </c>
      <c r="K36" s="18" t="n">
        <v>495.4344186</v>
      </c>
      <c r="L36" s="20" t="n">
        <v>2.34735289</v>
      </c>
      <c r="M36" s="18" t="s">
        <v>327</v>
      </c>
      <c r="N36" s="20" t="s">
        <v>327</v>
      </c>
      <c r="O36" s="18" t="s">
        <v>327</v>
      </c>
      <c r="P36" s="20" t="s">
        <v>327</v>
      </c>
      <c r="Q36" s="18" t="s">
        <v>327</v>
      </c>
      <c r="R36" s="20" t="s">
        <v>327</v>
      </c>
      <c r="S36" s="18" t="n">
        <v>473.84397133</v>
      </c>
      <c r="T36" s="20" t="n">
        <v>6.40814983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(5818.0/B40*100)</f>
        <v/>
      </c>
      <c r="D40" s="19" t="n">
        <v>8339</v>
      </c>
      <c r="E40" s="18" t="n">
        <v>443.55977203</v>
      </c>
      <c r="F40" s="20" t="n">
        <v>5.68404908</v>
      </c>
      <c r="G40" s="18" t="n">
        <v>499.15135577</v>
      </c>
      <c r="H40" s="20" t="n">
        <v>3.59619468</v>
      </c>
      <c r="I40" s="18" t="n">
        <v>505.33433999</v>
      </c>
      <c r="J40" s="20" t="n">
        <v>7.89618909</v>
      </c>
      <c r="K40" s="18" t="n">
        <v>504.86821859</v>
      </c>
      <c r="L40" s="20" t="n">
        <v>4.18215401</v>
      </c>
      <c r="M40" s="18" t="s">
        <v>327</v>
      </c>
      <c r="N40" s="20" t="s">
        <v>327</v>
      </c>
      <c r="O40" s="18" t="n">
        <v>491.16464222</v>
      </c>
      <c r="P40" s="20" t="n">
        <v>2.5540442</v>
      </c>
      <c r="Q40" s="18" t="s">
        <v>327</v>
      </c>
      <c r="R40" s="20" t="s">
        <v>327</v>
      </c>
      <c r="S40" s="18" t="n">
        <v>457.68393968</v>
      </c>
      <c r="T40" s="20" t="n">
        <v>8.537232120000001</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(230.0/B47*100)</f>
        <v/>
      </c>
      <c r="D47" s="19" t="n">
        <v>5698</v>
      </c>
      <c r="E47" s="18" t="n">
        <v>415.97868236</v>
      </c>
      <c r="F47" s="20" t="n">
        <v>4.54792973</v>
      </c>
      <c r="G47" s="18" t="n">
        <v>461.59932589</v>
      </c>
      <c r="H47" s="20" t="n">
        <v>4.56926192</v>
      </c>
      <c r="I47" s="18" t="n">
        <v>436.67903505</v>
      </c>
      <c r="J47" s="20" t="n">
        <v>6.653144</v>
      </c>
      <c r="K47" s="18" t="n">
        <v>447.18264945</v>
      </c>
      <c r="L47" s="20" t="n">
        <v>5.18174538</v>
      </c>
      <c r="M47" s="18" t="s">
        <v>327</v>
      </c>
      <c r="N47" s="20" t="s">
        <v>327</v>
      </c>
      <c r="O47" s="18" t="s">
        <v>327</v>
      </c>
      <c r="P47" s="20" t="s">
        <v>327</v>
      </c>
      <c r="Q47" s="18" t="s">
        <v>327</v>
      </c>
      <c r="R47" s="20" t="s">
        <v>327</v>
      </c>
      <c r="S47" s="18" t="n">
        <v>434.36246554</v>
      </c>
      <c r="T47" s="20" t="n">
        <v>5.59177396</v>
      </c>
    </row>
    <row r="48" spans="1:20">
      <c r="A48" s="15" t="s">
        <v>368</v>
      </c>
      <c r="B48" s="17" t="n">
        <v>9841</v>
      </c>
      <c r="C48" s="18">
        <f>(31.0/B48*100)</f>
        <v/>
      </c>
      <c r="D48" s="19" t="n">
        <v>9810</v>
      </c>
      <c r="E48" s="18" t="n">
        <v>505.42454007</v>
      </c>
      <c r="F48" s="20" t="n">
        <v>5.98961109</v>
      </c>
      <c r="G48" s="18" t="n">
        <v>520.78382287</v>
      </c>
      <c r="H48" s="20" t="n">
        <v>5.32361722</v>
      </c>
      <c r="I48" s="18" t="n">
        <v>515.26360894</v>
      </c>
      <c r="J48" s="20" t="n">
        <v>11.51174867</v>
      </c>
      <c r="K48" s="18" t="n">
        <v>549.03170952</v>
      </c>
      <c r="L48" s="20" t="n">
        <v>4.93257665</v>
      </c>
      <c r="M48" s="18" t="s">
        <v>327</v>
      </c>
      <c r="N48" s="20" t="s">
        <v>327</v>
      </c>
      <c r="O48" s="18" t="s">
        <v>327</v>
      </c>
      <c r="P48" s="20" t="s">
        <v>327</v>
      </c>
      <c r="Q48" s="18" t="s">
        <v>327</v>
      </c>
      <c r="R48" s="20" t="s">
        <v>327</v>
      </c>
      <c r="S48" s="18" t="n">
        <v>461.03260762</v>
      </c>
      <c r="T48" s="20" t="n">
        <v>15.27391268</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(157.0/B52*100)</f>
        <v/>
      </c>
      <c r="D52" s="19" t="n">
        <v>5652</v>
      </c>
      <c r="E52" s="18" t="n">
        <v>419.00943581</v>
      </c>
      <c r="F52" s="20" t="n">
        <v>4.50975456</v>
      </c>
      <c r="G52" s="18" t="n">
        <v>452.03673553</v>
      </c>
      <c r="H52" s="20" t="n">
        <v>5.01693396</v>
      </c>
      <c r="I52" s="18" t="n">
        <v>474.67995093</v>
      </c>
      <c r="J52" s="20" t="n">
        <v>7.74637635</v>
      </c>
      <c r="K52" s="18" t="n">
        <v>472.57329289</v>
      </c>
      <c r="L52" s="20" t="n">
        <v>2.84232096</v>
      </c>
      <c r="M52" s="18" t="s">
        <v>327</v>
      </c>
      <c r="N52" s="20" t="s">
        <v>327</v>
      </c>
      <c r="O52" s="18" t="s">
        <v>327</v>
      </c>
      <c r="P52" s="20" t="s">
        <v>327</v>
      </c>
      <c r="Q52" s="18" t="s">
        <v>327</v>
      </c>
      <c r="R52" s="20" t="s">
        <v>327</v>
      </c>
      <c r="S52" s="18" t="n">
        <v>429.89635616</v>
      </c>
      <c r="T52" s="20" t="n">
        <v>8.600831319999999</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541.22369514</v>
      </c>
      <c r="F56" s="20" t="n">
        <v>6.3962326</v>
      </c>
      <c r="G56" s="18" t="n">
        <v>549.2253775299999</v>
      </c>
      <c r="H56" s="20" t="n">
        <v>4.60548231</v>
      </c>
      <c r="I56" s="18" t="n">
        <v>553.11323809</v>
      </c>
      <c r="J56" s="20" t="n">
        <v>7.56245705</v>
      </c>
      <c r="K56" s="18" t="n">
        <v>547.70457915</v>
      </c>
      <c r="L56" s="20" t="n">
        <v>3.12902586</v>
      </c>
      <c r="M56" s="18" t="s">
        <v>327</v>
      </c>
      <c r="N56" s="20" t="s">
        <v>327</v>
      </c>
      <c r="O56" s="18" t="s">
        <v>327</v>
      </c>
      <c r="P56" s="20" t="s">
        <v>327</v>
      </c>
      <c r="Q56" s="18" t="s">
        <v>327</v>
      </c>
      <c r="R56" s="20" t="s">
        <v>327</v>
      </c>
      <c r="S56" s="18" t="n">
        <v>536.1066777</v>
      </c>
      <c r="T56" s="20" t="n">
        <v>13.21397172</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(336.0/B61*100)</f>
        <v/>
      </c>
      <c r="D61" s="19" t="n">
        <v>6189</v>
      </c>
      <c r="E61" s="18" t="n">
        <v>441.10428192</v>
      </c>
      <c r="F61" s="20" t="n">
        <v>4.14636361</v>
      </c>
      <c r="G61" s="18" t="n">
        <v>468.74581712</v>
      </c>
      <c r="H61" s="20" t="n">
        <v>4.31123774</v>
      </c>
      <c r="I61" s="18" t="n">
        <v>476.02293698</v>
      </c>
      <c r="J61" s="20" t="n">
        <v>7.2445333</v>
      </c>
      <c r="K61" s="18" t="n">
        <v>494.38548253</v>
      </c>
      <c r="L61" s="20" t="n">
        <v>2.43964281</v>
      </c>
      <c r="M61" s="18" t="s">
        <v>327</v>
      </c>
      <c r="N61" s="20" t="s">
        <v>327</v>
      </c>
      <c r="O61" s="18" t="s">
        <v>327</v>
      </c>
      <c r="P61" s="20" t="s">
        <v>327</v>
      </c>
      <c r="Q61" s="18" t="s">
        <v>327</v>
      </c>
      <c r="R61" s="20" t="s">
        <v>327</v>
      </c>
      <c r="S61" s="18" t="n">
        <v>445.10139974</v>
      </c>
      <c r="T61" s="20" t="n">
        <v>8.13128955</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(120.0/B67*100)</f>
        <v/>
      </c>
      <c r="D67" s="19" t="n">
        <v>6851</v>
      </c>
      <c r="E67" s="18" t="n">
        <v>350.47303676</v>
      </c>
      <c r="F67" s="20" t="n">
        <v>2.83421859</v>
      </c>
      <c r="G67" s="18" t="n">
        <v>407.35959174</v>
      </c>
      <c r="H67" s="20" t="n">
        <v>4.75041092</v>
      </c>
      <c r="I67" s="18" t="n">
        <v>382.69744175</v>
      </c>
      <c r="J67" s="20" t="n">
        <v>7.90615143</v>
      </c>
      <c r="K67" s="18" t="n">
        <v>409.64245077</v>
      </c>
      <c r="L67" s="20" t="n">
        <v>3.50586303</v>
      </c>
      <c r="M67" s="18" t="s">
        <v>327</v>
      </c>
      <c r="N67" s="20" t="s">
        <v>327</v>
      </c>
      <c r="O67" s="18" t="s">
        <v>327</v>
      </c>
      <c r="P67" s="20" t="s">
        <v>327</v>
      </c>
      <c r="Q67" s="18" t="s">
        <v>327</v>
      </c>
      <c r="R67" s="20" t="s">
        <v>327</v>
      </c>
      <c r="S67" s="18" t="n">
        <v>308.00560425</v>
      </c>
      <c r="T67" s="20" t="n">
        <v>8.88169467</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(399.0/B73*100)</f>
        <v/>
      </c>
      <c r="D73" s="19" t="n">
        <v>7850</v>
      </c>
      <c r="E73" s="18" t="n">
        <v>403.7979384</v>
      </c>
      <c r="F73" s="20" t="n">
        <v>3.54148436</v>
      </c>
      <c r="G73" s="18" t="n">
        <v>426.31153031</v>
      </c>
      <c r="H73" s="20" t="n">
        <v>4.10502057</v>
      </c>
      <c r="I73" s="18" t="n">
        <v>408.90166048</v>
      </c>
      <c r="J73" s="20" t="n">
        <v>5.87288667</v>
      </c>
      <c r="K73" s="18" t="n">
        <v>427.33450432</v>
      </c>
      <c r="L73" s="20" t="n">
        <v>3.72065536</v>
      </c>
      <c r="M73" s="18" t="s">
        <v>327</v>
      </c>
      <c r="N73" s="20" t="s">
        <v>327</v>
      </c>
      <c r="O73" s="18" t="s">
        <v>327</v>
      </c>
      <c r="P73" s="20" t="s">
        <v>327</v>
      </c>
      <c r="Q73" s="18" t="s">
        <v>327</v>
      </c>
      <c r="R73" s="20" t="s">
        <v>327</v>
      </c>
      <c r="S73" s="18" t="n">
        <v>385.23843222</v>
      </c>
      <c r="T73" s="20" t="n">
        <v>9.869075</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454.11422472</v>
      </c>
      <c r="F7" s="20" t="n">
        <v>4.09817007</v>
      </c>
      <c r="G7" s="18" t="n">
        <v>471.04608329</v>
      </c>
      <c r="H7" s="20" t="n">
        <v>3.31208018</v>
      </c>
      <c r="I7" s="18" t="n">
        <v>493.2361095</v>
      </c>
      <c r="J7" s="20" t="n">
        <v>6.86177861</v>
      </c>
      <c r="K7" s="18" t="n">
        <v>510.0985357</v>
      </c>
      <c r="L7" s="20" t="n">
        <v>1.93913302</v>
      </c>
      <c r="M7" s="18" t="s">
        <v>327</v>
      </c>
      <c r="N7" s="20" t="s">
        <v>327</v>
      </c>
      <c r="O7" s="18" t="s">
        <v>327</v>
      </c>
      <c r="P7" s="20" t="s">
        <v>327</v>
      </c>
      <c r="Q7" s="18" t="s">
        <v>327</v>
      </c>
      <c r="R7" s="20" t="s">
        <v>327</v>
      </c>
      <c r="S7" s="18" t="n">
        <v>479.23118444</v>
      </c>
      <c r="T7" s="20" t="n">
        <v>5.28659384</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(8443.0/B9*100)</f>
        <v/>
      </c>
      <c r="D9" s="19" t="n">
        <v>1208</v>
      </c>
      <c r="E9" s="18" t="n">
        <v>438.20612283</v>
      </c>
      <c r="F9" s="20" t="n">
        <v>8.31479008</v>
      </c>
      <c r="G9" s="18" t="n">
        <v>473.76662025</v>
      </c>
      <c r="H9" s="20" t="n">
        <v>7.73340554</v>
      </c>
      <c r="I9" s="18" t="n">
        <v>486.04765192</v>
      </c>
      <c r="J9" s="20" t="n">
        <v>10.91569874</v>
      </c>
      <c r="K9" s="18" t="s">
        <v>327</v>
      </c>
      <c r="L9" s="20" t="s">
        <v>327</v>
      </c>
      <c r="M9" s="18" t="s">
        <v>327</v>
      </c>
      <c r="N9" s="20" t="s">
        <v>327</v>
      </c>
      <c r="O9" s="18" t="n">
        <v>357.98454354</v>
      </c>
      <c r="P9" s="20" t="n">
        <v>11.51846445</v>
      </c>
      <c r="Q9" s="18" t="s">
        <v>327</v>
      </c>
      <c r="R9" s="20" t="s">
        <v>327</v>
      </c>
      <c r="S9" s="18" t="n">
        <v>471.70069168</v>
      </c>
      <c r="T9" s="20" t="n">
        <v>6.96237709</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(194.0/B13*100)</f>
        <v/>
      </c>
      <c r="D13" s="19" t="n">
        <v>6967</v>
      </c>
      <c r="E13" s="18" t="n">
        <v>444.57406741</v>
      </c>
      <c r="F13" s="20" t="n">
        <v>7.80760811</v>
      </c>
      <c r="G13" s="18" t="n">
        <v>490.19987263</v>
      </c>
      <c r="H13" s="20" t="n">
        <v>8.59978173</v>
      </c>
      <c r="I13" s="18" t="n">
        <v>488.12044313</v>
      </c>
      <c r="J13" s="20" t="n">
        <v>20.53712428</v>
      </c>
      <c r="K13" s="18" t="n">
        <v>519.29238314</v>
      </c>
      <c r="L13" s="20" t="n">
        <v>2.17378327</v>
      </c>
      <c r="M13" s="18" t="s">
        <v>327</v>
      </c>
      <c r="N13" s="20" t="s">
        <v>327</v>
      </c>
      <c r="O13" s="18" t="n">
        <v>447.51533769</v>
      </c>
      <c r="P13" s="20" t="n">
        <v>5.97365007</v>
      </c>
      <c r="Q13" s="18" t="s">
        <v>327</v>
      </c>
      <c r="R13" s="20" t="s">
        <v>327</v>
      </c>
      <c r="S13" s="18" t="n">
        <v>474.20443438</v>
      </c>
      <c r="T13" s="20" t="n">
        <v>7.15944265</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(52.0/B18*100)</f>
        <v/>
      </c>
      <c r="D18" s="19" t="n">
        <v>5480</v>
      </c>
      <c r="E18" s="18" t="n">
        <v>402.05844149</v>
      </c>
      <c r="F18" s="20" t="n">
        <v>4.79592475</v>
      </c>
      <c r="G18" s="18" t="n">
        <v>464.57167735</v>
      </c>
      <c r="H18" s="20" t="n">
        <v>4.12859227</v>
      </c>
      <c r="I18" s="18" t="n">
        <v>479.58518622</v>
      </c>
      <c r="J18" s="20" t="n">
        <v>3.99347634</v>
      </c>
      <c r="K18" s="18" t="n">
        <v>448.22474158</v>
      </c>
      <c r="L18" s="20" t="n">
        <v>4.87738532</v>
      </c>
      <c r="M18" s="18" t="s">
        <v>327</v>
      </c>
      <c r="N18" s="20" t="s">
        <v>327</v>
      </c>
      <c r="O18" s="18" t="s">
        <v>327</v>
      </c>
      <c r="P18" s="20" t="s">
        <v>327</v>
      </c>
      <c r="Q18" s="18" t="s">
        <v>327</v>
      </c>
      <c r="R18" s="20" t="s">
        <v>327</v>
      </c>
      <c r="S18" s="18" t="n">
        <v>420.79952872</v>
      </c>
      <c r="T18" s="20" t="n">
        <v>8.43875557</v>
      </c>
    </row>
    <row r="19" spans="1:20">
      <c r="A19" s="15" t="s">
        <v>339</v>
      </c>
      <c r="B19" s="17" t="n">
        <v>5658</v>
      </c>
      <c r="C19" s="18">
        <f>(268.0/B19*100)</f>
        <v/>
      </c>
      <c r="D19" s="19" t="n">
        <v>5390</v>
      </c>
      <c r="E19" s="18" t="n">
        <v>412.3163346</v>
      </c>
      <c r="F19" s="20" t="n">
        <v>7.07561881</v>
      </c>
      <c r="G19" s="18" t="n">
        <v>441.87604549</v>
      </c>
      <c r="H19" s="20" t="n">
        <v>5.16591871</v>
      </c>
      <c r="I19" s="18" t="n">
        <v>473.43589049</v>
      </c>
      <c r="J19" s="20" t="n">
        <v>8.77610089</v>
      </c>
      <c r="K19" s="18" t="n">
        <v>491.72830002</v>
      </c>
      <c r="L19" s="20" t="n">
        <v>2.71224274</v>
      </c>
      <c r="M19" s="18" t="s">
        <v>327</v>
      </c>
      <c r="N19" s="20" t="s">
        <v>327</v>
      </c>
      <c r="O19" s="18" t="s">
        <v>327</v>
      </c>
      <c r="P19" s="20" t="s">
        <v>327</v>
      </c>
      <c r="Q19" s="18" t="s">
        <v>327</v>
      </c>
      <c r="R19" s="20" t="s">
        <v>327</v>
      </c>
      <c r="S19" s="18" t="n">
        <v>434.00785802</v>
      </c>
      <c r="T19" s="20" t="n">
        <v>7.16567069</v>
      </c>
    </row>
    <row r="20" spans="1:20">
      <c r="A20" s="15" t="s">
        <v>340</v>
      </c>
      <c r="B20" s="17" t="n">
        <v>3371</v>
      </c>
      <c r="C20" s="18">
        <f>(82.0/B20*100)</f>
        <v/>
      </c>
      <c r="D20" s="19" t="n">
        <v>3289</v>
      </c>
      <c r="E20" s="18" t="n">
        <v>427.26799813</v>
      </c>
      <c r="F20" s="20" t="n">
        <v>10.25980456</v>
      </c>
      <c r="G20" s="18" t="n">
        <v>443.58702293</v>
      </c>
      <c r="H20" s="20" t="n">
        <v>8.21969153</v>
      </c>
      <c r="I20" s="18" t="n">
        <v>423.63699851</v>
      </c>
      <c r="J20" s="20" t="n">
        <v>14.78269995</v>
      </c>
      <c r="K20" s="18" t="n">
        <v>498.64771195</v>
      </c>
      <c r="L20" s="20" t="n">
        <v>1.98488247</v>
      </c>
      <c r="M20" s="18" t="s">
        <v>327</v>
      </c>
      <c r="N20" s="20" t="s">
        <v>327</v>
      </c>
      <c r="O20" s="18" t="s">
        <v>327</v>
      </c>
      <c r="P20" s="20" t="s">
        <v>327</v>
      </c>
      <c r="Q20" s="18" t="s">
        <v>327</v>
      </c>
      <c r="R20" s="20" t="s">
        <v>327</v>
      </c>
      <c r="S20" s="18" t="n">
        <v>436.39266774</v>
      </c>
      <c r="T20" s="20" t="n">
        <v>8.72142008</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(690.0/B23*100)</f>
        <v/>
      </c>
      <c r="D23" s="19" t="n">
        <v>10893</v>
      </c>
      <c r="E23" s="18" t="n">
        <v>432.07919256</v>
      </c>
      <c r="F23" s="20" t="n">
        <v>5.7115163</v>
      </c>
      <c r="G23" s="18" t="n">
        <v>465.59404553</v>
      </c>
      <c r="H23" s="20" t="n">
        <v>4.83579224</v>
      </c>
      <c r="I23" s="18" t="n">
        <v>479.28840649</v>
      </c>
      <c r="J23" s="20" t="n">
        <v>8.45170081</v>
      </c>
      <c r="K23" s="18" t="n">
        <v>509.45581964</v>
      </c>
      <c r="L23" s="20" t="n">
        <v>3.05353617</v>
      </c>
      <c r="M23" s="18" t="s">
        <v>327</v>
      </c>
      <c r="N23" s="20" t="s">
        <v>327</v>
      </c>
      <c r="O23" s="18" t="s">
        <v>327</v>
      </c>
      <c r="P23" s="20" t="s">
        <v>327</v>
      </c>
      <c r="Q23" s="18" t="s">
        <v>327</v>
      </c>
      <c r="R23" s="20" t="s">
        <v>327</v>
      </c>
      <c r="S23" s="18" t="n">
        <v>443.25731472</v>
      </c>
      <c r="T23" s="20" t="n">
        <v>7.5019653</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507.34459736</v>
      </c>
      <c r="F25" s="20" t="n">
        <v>6.04943326</v>
      </c>
      <c r="G25" s="18" t="n">
        <v>522.70711251</v>
      </c>
      <c r="H25" s="20" t="n">
        <v>4.56396309</v>
      </c>
      <c r="I25" s="18" t="n">
        <v>546.55634396</v>
      </c>
      <c r="J25" s="20" t="n">
        <v>9.33431156</v>
      </c>
      <c r="K25" s="18" t="n">
        <v>526.48147568</v>
      </c>
      <c r="L25" s="20" t="n">
        <v>4.13840438</v>
      </c>
      <c r="M25" s="18" t="s">
        <v>327</v>
      </c>
      <c r="N25" s="20" t="s">
        <v>327</v>
      </c>
      <c r="O25" s="18" t="s">
        <v>327</v>
      </c>
      <c r="P25" s="20" t="s">
        <v>327</v>
      </c>
      <c r="Q25" s="18" t="s">
        <v>327</v>
      </c>
      <c r="R25" s="20" t="s">
        <v>327</v>
      </c>
      <c r="S25" s="18" t="n">
        <v>526.27479804</v>
      </c>
      <c r="T25" s="20" t="n">
        <v>11.01753259</v>
      </c>
    </row>
    <row r="26" spans="1:20">
      <c r="A26" s="15" t="s">
        <v>346</v>
      </c>
      <c r="B26" s="17" t="n">
        <v>4869</v>
      </c>
      <c r="C26" s="18">
        <f>(186.0/B26*100)</f>
        <v/>
      </c>
      <c r="D26" s="19" t="n">
        <v>4683</v>
      </c>
      <c r="E26" s="18" t="n">
        <v>454.99536192</v>
      </c>
      <c r="F26" s="20" t="n">
        <v>5.14039237</v>
      </c>
      <c r="G26" s="18" t="n">
        <v>469.68339274</v>
      </c>
      <c r="H26" s="20" t="n">
        <v>3.6824099</v>
      </c>
      <c r="I26" s="18" t="n">
        <v>475.76934764</v>
      </c>
      <c r="J26" s="20" t="n">
        <v>7.44468958</v>
      </c>
      <c r="K26" s="18" t="n">
        <v>493.78116778</v>
      </c>
      <c r="L26" s="20" t="n">
        <v>2.2407215</v>
      </c>
      <c r="M26" s="18" t="s">
        <v>327</v>
      </c>
      <c r="N26" s="20" t="s">
        <v>327</v>
      </c>
      <c r="O26" s="18" t="s">
        <v>327</v>
      </c>
      <c r="P26" s="20" t="s">
        <v>327</v>
      </c>
      <c r="Q26" s="18" t="s">
        <v>327</v>
      </c>
      <c r="R26" s="20" t="s">
        <v>327</v>
      </c>
      <c r="S26" s="18" t="n">
        <v>462.21560159</v>
      </c>
      <c r="T26" s="20" t="n">
        <v>8.576537610000001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(36.0/B32*100)</f>
        <v/>
      </c>
      <c r="D32" s="19" t="n">
        <v>4442</v>
      </c>
      <c r="E32" s="18" t="n">
        <v>470.27615318</v>
      </c>
      <c r="F32" s="20" t="n">
        <v>4.73053636</v>
      </c>
      <c r="G32" s="18" t="n">
        <v>498.38708224</v>
      </c>
      <c r="H32" s="20" t="n">
        <v>3.88963698</v>
      </c>
      <c r="I32" s="18" t="n">
        <v>507.06826051</v>
      </c>
      <c r="J32" s="20" t="n">
        <v>5.70114845</v>
      </c>
      <c r="K32" s="18" t="n">
        <v>514.64774014</v>
      </c>
      <c r="L32" s="20" t="n">
        <v>2.6739271</v>
      </c>
      <c r="M32" s="18" t="s">
        <v>327</v>
      </c>
      <c r="N32" s="20" t="s">
        <v>327</v>
      </c>
      <c r="O32" s="18" t="s">
        <v>327</v>
      </c>
      <c r="P32" s="20" t="s">
        <v>327</v>
      </c>
      <c r="Q32" s="18" t="s">
        <v>327</v>
      </c>
      <c r="R32" s="20" t="s">
        <v>327</v>
      </c>
      <c r="S32" s="18" t="n">
        <v>480.79186459</v>
      </c>
      <c r="T32" s="20" t="n">
        <v>8.66870993</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(137.0/B34*100)</f>
        <v/>
      </c>
      <c r="D34" s="19" t="n">
        <v>6213</v>
      </c>
      <c r="E34" s="18" t="n">
        <v>434.13325794</v>
      </c>
      <c r="F34" s="20" t="n">
        <v>3.9603937</v>
      </c>
      <c r="G34" s="18" t="n">
        <v>459.69498101</v>
      </c>
      <c r="H34" s="20" t="n">
        <v>3.8013449</v>
      </c>
      <c r="I34" s="18" t="n">
        <v>472.49341477</v>
      </c>
      <c r="J34" s="20" t="n">
        <v>6.88109189</v>
      </c>
      <c r="K34" s="18" t="n">
        <v>497.72373837</v>
      </c>
      <c r="L34" s="20" t="n">
        <v>2.77188834</v>
      </c>
      <c r="M34" s="18" t="s">
        <v>327</v>
      </c>
      <c r="N34" s="20" t="s">
        <v>327</v>
      </c>
      <c r="O34" s="18" t="n">
        <v>336.51078337</v>
      </c>
      <c r="P34" s="20" t="n">
        <v>12.24828707</v>
      </c>
      <c r="Q34" s="18" t="s">
        <v>327</v>
      </c>
      <c r="R34" s="20" t="s">
        <v>327</v>
      </c>
      <c r="S34" s="18" t="n">
        <v>447.13031368</v>
      </c>
      <c r="T34" s="20" t="n">
        <v>5.61591716</v>
      </c>
    </row>
    <row r="35" spans="1:20">
      <c r="A35" s="15" t="s">
        <v>355</v>
      </c>
      <c r="B35" s="17" t="n">
        <v>6406</v>
      </c>
      <c r="C35" s="18">
        <f>(106.0/B35*100)</f>
        <v/>
      </c>
      <c r="D35" s="19" t="n">
        <v>6300</v>
      </c>
      <c r="E35" s="18" t="n">
        <v>480.3825508</v>
      </c>
      <c r="F35" s="20" t="n">
        <v>5.37563236</v>
      </c>
      <c r="G35" s="18" t="n">
        <v>518.43478662</v>
      </c>
      <c r="H35" s="20" t="n">
        <v>3.36859006</v>
      </c>
      <c r="I35" s="18" t="n">
        <v>516.46691949</v>
      </c>
      <c r="J35" s="20" t="n">
        <v>5.73399489</v>
      </c>
      <c r="K35" s="18" t="n">
        <v>514.76319718</v>
      </c>
      <c r="L35" s="20" t="n">
        <v>2.09340219</v>
      </c>
      <c r="M35" s="18" t="s">
        <v>327</v>
      </c>
      <c r="N35" s="20" t="s">
        <v>327</v>
      </c>
      <c r="O35" s="18" t="n">
        <v>349.78970242</v>
      </c>
      <c r="P35" s="20" t="n">
        <v>6.90672373</v>
      </c>
      <c r="Q35" s="18" t="s">
        <v>327</v>
      </c>
      <c r="R35" s="20" t="s">
        <v>327</v>
      </c>
      <c r="S35" s="18" t="n">
        <v>510.88018342</v>
      </c>
      <c r="T35" s="20" t="n">
        <v>6.24770042</v>
      </c>
    </row>
    <row r="36" spans="1:20">
      <c r="A36" s="15" t="s">
        <v>356</v>
      </c>
      <c r="B36" s="17" t="n">
        <v>6736</v>
      </c>
      <c r="C36" s="18">
        <f>(132.0/B36*100)</f>
        <v/>
      </c>
      <c r="D36" s="19" t="n">
        <v>6604</v>
      </c>
      <c r="E36" s="18" t="n">
        <v>426.92392855</v>
      </c>
      <c r="F36" s="20" t="n">
        <v>5.03113857</v>
      </c>
      <c r="G36" s="18" t="n">
        <v>462.39685466</v>
      </c>
      <c r="H36" s="20" t="n">
        <v>4.76092593</v>
      </c>
      <c r="I36" s="18" t="n">
        <v>488.66297311</v>
      </c>
      <c r="J36" s="20" t="n">
        <v>5.26354153</v>
      </c>
      <c r="K36" s="18" t="n">
        <v>495.4344186</v>
      </c>
      <c r="L36" s="20" t="n">
        <v>2.34735289</v>
      </c>
      <c r="M36" s="18" t="s">
        <v>327</v>
      </c>
      <c r="N36" s="20" t="s">
        <v>327</v>
      </c>
      <c r="O36" s="18" t="s">
        <v>327</v>
      </c>
      <c r="P36" s="20" t="s">
        <v>327</v>
      </c>
      <c r="Q36" s="18" t="s">
        <v>327</v>
      </c>
      <c r="R36" s="20" t="s">
        <v>327</v>
      </c>
      <c r="S36" s="18" t="n">
        <v>471.09142607</v>
      </c>
      <c r="T36" s="20" t="n">
        <v>6.43387437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(5818.0/B40*100)</f>
        <v/>
      </c>
      <c r="D40" s="19" t="n">
        <v>8339</v>
      </c>
      <c r="E40" s="18" t="n">
        <v>446.57049903</v>
      </c>
      <c r="F40" s="20" t="n">
        <v>5.37900077</v>
      </c>
      <c r="G40" s="18" t="n">
        <v>498.01299306</v>
      </c>
      <c r="H40" s="20" t="n">
        <v>3.53252377</v>
      </c>
      <c r="I40" s="18" t="n">
        <v>508.68824308</v>
      </c>
      <c r="J40" s="20" t="n">
        <v>7.00023591</v>
      </c>
      <c r="K40" s="18" t="n">
        <v>504.86821859</v>
      </c>
      <c r="L40" s="20" t="n">
        <v>4.18215401</v>
      </c>
      <c r="M40" s="18" t="s">
        <v>327</v>
      </c>
      <c r="N40" s="20" t="s">
        <v>327</v>
      </c>
      <c r="O40" s="18" t="n">
        <v>491.16464222</v>
      </c>
      <c r="P40" s="20" t="n">
        <v>2.5540442</v>
      </c>
      <c r="Q40" s="18" t="s">
        <v>327</v>
      </c>
      <c r="R40" s="20" t="s">
        <v>327</v>
      </c>
      <c r="S40" s="18" t="n">
        <v>458.26638505</v>
      </c>
      <c r="T40" s="20" t="n">
        <v>8.920693719999999</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(230.0/B47*100)</f>
        <v/>
      </c>
      <c r="D47" s="19" t="n">
        <v>5698</v>
      </c>
      <c r="E47" s="18" t="n">
        <v>419.35664934</v>
      </c>
      <c r="F47" s="20" t="n">
        <v>4.53666795</v>
      </c>
      <c r="G47" s="18" t="n">
        <v>455.26877355</v>
      </c>
      <c r="H47" s="20" t="n">
        <v>4.73308402</v>
      </c>
      <c r="I47" s="18" t="n">
        <v>449.53801029</v>
      </c>
      <c r="J47" s="20" t="n">
        <v>7.03679932</v>
      </c>
      <c r="K47" s="18" t="n">
        <v>447.18264945</v>
      </c>
      <c r="L47" s="20" t="n">
        <v>5.18174538</v>
      </c>
      <c r="M47" s="18" t="s">
        <v>327</v>
      </c>
      <c r="N47" s="20" t="s">
        <v>327</v>
      </c>
      <c r="O47" s="18" t="s">
        <v>327</v>
      </c>
      <c r="P47" s="20" t="s">
        <v>327</v>
      </c>
      <c r="Q47" s="18" t="s">
        <v>327</v>
      </c>
      <c r="R47" s="20" t="s">
        <v>327</v>
      </c>
      <c r="S47" s="18" t="n">
        <v>431.26834518</v>
      </c>
      <c r="T47" s="20" t="n">
        <v>5.60752029</v>
      </c>
    </row>
    <row r="48" spans="1:20">
      <c r="A48" s="15" t="s">
        <v>368</v>
      </c>
      <c r="B48" s="17" t="n">
        <v>9841</v>
      </c>
      <c r="C48" s="18">
        <f>(31.0/B48*100)</f>
        <v/>
      </c>
      <c r="D48" s="19" t="n">
        <v>9810</v>
      </c>
      <c r="E48" s="18" t="n">
        <v>506.19462223</v>
      </c>
      <c r="F48" s="20" t="n">
        <v>5.52784391</v>
      </c>
      <c r="G48" s="18" t="n">
        <v>525.11719777</v>
      </c>
      <c r="H48" s="20" t="n">
        <v>5.96325621</v>
      </c>
      <c r="I48" s="18" t="n">
        <v>508.98497697</v>
      </c>
      <c r="J48" s="20" t="n">
        <v>8.810437390000001</v>
      </c>
      <c r="K48" s="18" t="n">
        <v>549.03170952</v>
      </c>
      <c r="L48" s="20" t="n">
        <v>4.93257665</v>
      </c>
      <c r="M48" s="18" t="s">
        <v>327</v>
      </c>
      <c r="N48" s="20" t="s">
        <v>327</v>
      </c>
      <c r="O48" s="18" t="s">
        <v>327</v>
      </c>
      <c r="P48" s="20" t="s">
        <v>327</v>
      </c>
      <c r="Q48" s="18" t="s">
        <v>327</v>
      </c>
      <c r="R48" s="20" t="s">
        <v>327</v>
      </c>
      <c r="S48" s="18" t="n">
        <v>453.48095081</v>
      </c>
      <c r="T48" s="20" t="n">
        <v>15.78637703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(157.0/B52*100)</f>
        <v/>
      </c>
      <c r="D52" s="19" t="n">
        <v>5652</v>
      </c>
      <c r="E52" s="18" t="n">
        <v>416.8744127</v>
      </c>
      <c r="F52" s="20" t="n">
        <v>4.59234676</v>
      </c>
      <c r="G52" s="18" t="n">
        <v>451.19828096</v>
      </c>
      <c r="H52" s="20" t="n">
        <v>4.8273917</v>
      </c>
      <c r="I52" s="18" t="n">
        <v>477.28255982</v>
      </c>
      <c r="J52" s="20" t="n">
        <v>6.46063035</v>
      </c>
      <c r="K52" s="18" t="n">
        <v>472.57329289</v>
      </c>
      <c r="L52" s="20" t="n">
        <v>2.84232096</v>
      </c>
      <c r="M52" s="18" t="s">
        <v>327</v>
      </c>
      <c r="N52" s="20" t="s">
        <v>327</v>
      </c>
      <c r="O52" s="18" t="s">
        <v>327</v>
      </c>
      <c r="P52" s="20" t="s">
        <v>327</v>
      </c>
      <c r="Q52" s="18" t="s">
        <v>327</v>
      </c>
      <c r="R52" s="20" t="s">
        <v>327</v>
      </c>
      <c r="S52" s="18" t="n">
        <v>426.05618993</v>
      </c>
      <c r="T52" s="20" t="n">
        <v>7.87520893</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538.88452301</v>
      </c>
      <c r="F56" s="20" t="n">
        <v>6.39023479</v>
      </c>
      <c r="G56" s="18" t="n">
        <v>546.79184029</v>
      </c>
      <c r="H56" s="20" t="n">
        <v>4.76907932</v>
      </c>
      <c r="I56" s="18" t="n">
        <v>566.7732375000001</v>
      </c>
      <c r="J56" s="20" t="n">
        <v>6.65750521</v>
      </c>
      <c r="K56" s="18" t="n">
        <v>547.70457915</v>
      </c>
      <c r="L56" s="20" t="n">
        <v>3.12902586</v>
      </c>
      <c r="M56" s="18" t="s">
        <v>327</v>
      </c>
      <c r="N56" s="20" t="s">
        <v>327</v>
      </c>
      <c r="O56" s="18" t="s">
        <v>327</v>
      </c>
      <c r="P56" s="20" t="s">
        <v>327</v>
      </c>
      <c r="Q56" s="18" t="s">
        <v>327</v>
      </c>
      <c r="R56" s="20" t="s">
        <v>327</v>
      </c>
      <c r="S56" s="18" t="n">
        <v>533.32802766</v>
      </c>
      <c r="T56" s="20" t="n">
        <v>13.34619283</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(336.0/B61*100)</f>
        <v/>
      </c>
      <c r="D61" s="19" t="n">
        <v>6189</v>
      </c>
      <c r="E61" s="18" t="n">
        <v>442.1005656</v>
      </c>
      <c r="F61" s="20" t="n">
        <v>4.16908312</v>
      </c>
      <c r="G61" s="18" t="n">
        <v>470.98372278</v>
      </c>
      <c r="H61" s="20" t="n">
        <v>3.85629058</v>
      </c>
      <c r="I61" s="18" t="n">
        <v>467.44278278</v>
      </c>
      <c r="J61" s="20" t="n">
        <v>6.73445418</v>
      </c>
      <c r="K61" s="18" t="n">
        <v>494.38548253</v>
      </c>
      <c r="L61" s="20" t="n">
        <v>2.43964281</v>
      </c>
      <c r="M61" s="18" t="s">
        <v>327</v>
      </c>
      <c r="N61" s="20" t="s">
        <v>327</v>
      </c>
      <c r="O61" s="18" t="s">
        <v>327</v>
      </c>
      <c r="P61" s="20" t="s">
        <v>327</v>
      </c>
      <c r="Q61" s="18" t="s">
        <v>327</v>
      </c>
      <c r="R61" s="20" t="s">
        <v>327</v>
      </c>
      <c r="S61" s="18" t="n">
        <v>445.52159415</v>
      </c>
      <c r="T61" s="20" t="n">
        <v>8.348780290000001</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(120.0/B67*100)</f>
        <v/>
      </c>
      <c r="D67" s="19" t="n">
        <v>6851</v>
      </c>
      <c r="E67" s="18" t="n">
        <v>348.141609</v>
      </c>
      <c r="F67" s="20" t="n">
        <v>2.97678261</v>
      </c>
      <c r="G67" s="18" t="n">
        <v>398.67611693</v>
      </c>
      <c r="H67" s="20" t="n">
        <v>4.88388356</v>
      </c>
      <c r="I67" s="18" t="n">
        <v>389.35106525</v>
      </c>
      <c r="J67" s="20" t="n">
        <v>6.51351792</v>
      </c>
      <c r="K67" s="18" t="n">
        <v>409.64245077</v>
      </c>
      <c r="L67" s="20" t="n">
        <v>3.50586303</v>
      </c>
      <c r="M67" s="18" t="s">
        <v>327</v>
      </c>
      <c r="N67" s="20" t="s">
        <v>327</v>
      </c>
      <c r="O67" s="18" t="s">
        <v>327</v>
      </c>
      <c r="P67" s="20" t="s">
        <v>327</v>
      </c>
      <c r="Q67" s="18" t="s">
        <v>327</v>
      </c>
      <c r="R67" s="20" t="s">
        <v>327</v>
      </c>
      <c r="S67" s="18" t="n">
        <v>310.43988917</v>
      </c>
      <c r="T67" s="20" t="n">
        <v>8.337767489999999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(399.0/B73*100)</f>
        <v/>
      </c>
      <c r="D73" s="19" t="n">
        <v>7850</v>
      </c>
      <c r="E73" s="18" t="n">
        <v>403.65540367</v>
      </c>
      <c r="F73" s="20" t="n">
        <v>3.57294251</v>
      </c>
      <c r="G73" s="18" t="n">
        <v>423.724155</v>
      </c>
      <c r="H73" s="20" t="n">
        <v>3.96750549</v>
      </c>
      <c r="I73" s="18" t="n">
        <v>413.5966148</v>
      </c>
      <c r="J73" s="20" t="n">
        <v>5.93513127</v>
      </c>
      <c r="K73" s="18" t="n">
        <v>427.33450432</v>
      </c>
      <c r="L73" s="20" t="n">
        <v>3.72065536</v>
      </c>
      <c r="M73" s="18" t="s">
        <v>327</v>
      </c>
      <c r="N73" s="20" t="s">
        <v>327</v>
      </c>
      <c r="O73" s="18" t="s">
        <v>327</v>
      </c>
      <c r="P73" s="20" t="s">
        <v>327</v>
      </c>
      <c r="Q73" s="18" t="s">
        <v>327</v>
      </c>
      <c r="R73" s="20" t="s">
        <v>327</v>
      </c>
      <c r="S73" s="18" t="n">
        <v>384.0980016</v>
      </c>
      <c r="T73" s="20" t="n">
        <v>8.83592889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460</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452.33887093</v>
      </c>
      <c r="F7" s="20" t="n">
        <v>4.14336992</v>
      </c>
      <c r="G7" s="18" t="n">
        <v>477.747428</v>
      </c>
      <c r="H7" s="20" t="n">
        <v>3.26818965</v>
      </c>
      <c r="I7" s="18" t="n">
        <v>466.22590997</v>
      </c>
      <c r="J7" s="20" t="n">
        <v>9.48266003</v>
      </c>
      <c r="K7" s="18" t="n">
        <v>510.0985357</v>
      </c>
      <c r="L7" s="20" t="n">
        <v>1.93913302</v>
      </c>
      <c r="M7" s="18" t="s">
        <v>327</v>
      </c>
      <c r="N7" s="20" t="s">
        <v>327</v>
      </c>
      <c r="O7" s="18" t="s">
        <v>327</v>
      </c>
      <c r="P7" s="20" t="s">
        <v>327</v>
      </c>
      <c r="Q7" s="18" t="s">
        <v>327</v>
      </c>
      <c r="R7" s="20" t="s">
        <v>327</v>
      </c>
      <c r="S7" s="18" t="n">
        <v>479.6607416</v>
      </c>
      <c r="T7" s="20" t="n">
        <v>5.03089375</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(8443.0/B9*100)</f>
        <v/>
      </c>
      <c r="D9" s="19" t="n">
        <v>1208</v>
      </c>
      <c r="E9" s="18" t="n">
        <v>436.19958391</v>
      </c>
      <c r="F9" s="20" t="n">
        <v>8.415303890000001</v>
      </c>
      <c r="G9" s="18" t="n">
        <v>480.8013681</v>
      </c>
      <c r="H9" s="20" t="n">
        <v>6.0267485</v>
      </c>
      <c r="I9" s="18" t="n">
        <v>474.18453061</v>
      </c>
      <c r="J9" s="20" t="n">
        <v>16.519731</v>
      </c>
      <c r="K9" s="18" t="s">
        <v>327</v>
      </c>
      <c r="L9" s="20" t="s">
        <v>327</v>
      </c>
      <c r="M9" s="18" t="s">
        <v>327</v>
      </c>
      <c r="N9" s="20" t="s">
        <v>327</v>
      </c>
      <c r="O9" s="18" t="n">
        <v>357.98454354</v>
      </c>
      <c r="P9" s="20" t="n">
        <v>11.51846445</v>
      </c>
      <c r="Q9" s="18" t="s">
        <v>327</v>
      </c>
      <c r="R9" s="20" t="s">
        <v>327</v>
      </c>
      <c r="S9" s="18" t="n">
        <v>471.62697543</v>
      </c>
      <c r="T9" s="20" t="n">
        <v>7.10435002</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(194.0/B13*100)</f>
        <v/>
      </c>
      <c r="D13" s="19" t="n">
        <v>6967</v>
      </c>
      <c r="E13" s="18" t="n">
        <v>447.7193887</v>
      </c>
      <c r="F13" s="20" t="n">
        <v>7.98417019</v>
      </c>
      <c r="G13" s="18" t="n">
        <v>493.08370781</v>
      </c>
      <c r="H13" s="20" t="n">
        <v>7.8713335</v>
      </c>
      <c r="I13" s="18" t="n">
        <v>469.55614408</v>
      </c>
      <c r="J13" s="20" t="n">
        <v>28.53047784</v>
      </c>
      <c r="K13" s="18" t="n">
        <v>519.29238314</v>
      </c>
      <c r="L13" s="20" t="n">
        <v>2.17378327</v>
      </c>
      <c r="M13" s="18" t="s">
        <v>327</v>
      </c>
      <c r="N13" s="20" t="s">
        <v>327</v>
      </c>
      <c r="O13" s="18" t="n">
        <v>447.51533769</v>
      </c>
      <c r="P13" s="20" t="n">
        <v>5.97365007</v>
      </c>
      <c r="Q13" s="18" t="s">
        <v>327</v>
      </c>
      <c r="R13" s="20" t="s">
        <v>327</v>
      </c>
      <c r="S13" s="18" t="n">
        <v>473.54081113</v>
      </c>
      <c r="T13" s="20" t="n">
        <v>7.03862115</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(52.0/B18*100)</f>
        <v/>
      </c>
      <c r="D18" s="19" t="n">
        <v>5480</v>
      </c>
      <c r="E18" s="18" t="n">
        <v>403.89562757</v>
      </c>
      <c r="F18" s="20" t="n">
        <v>4.82587211</v>
      </c>
      <c r="G18" s="18" t="n">
        <v>477.08719734</v>
      </c>
      <c r="H18" s="20" t="n">
        <v>3.48807512</v>
      </c>
      <c r="I18" s="18" t="n">
        <v>465.89715418</v>
      </c>
      <c r="J18" s="20" t="n">
        <v>4.90651252</v>
      </c>
      <c r="K18" s="18" t="n">
        <v>448.22474158</v>
      </c>
      <c r="L18" s="20" t="n">
        <v>4.87738532</v>
      </c>
      <c r="M18" s="18" t="s">
        <v>327</v>
      </c>
      <c r="N18" s="20" t="s">
        <v>327</v>
      </c>
      <c r="O18" s="18" t="s">
        <v>327</v>
      </c>
      <c r="P18" s="20" t="s">
        <v>327</v>
      </c>
      <c r="Q18" s="18" t="s">
        <v>327</v>
      </c>
      <c r="R18" s="20" t="s">
        <v>327</v>
      </c>
      <c r="S18" s="18" t="n">
        <v>420.640666</v>
      </c>
      <c r="T18" s="20" t="n">
        <v>8.36285859</v>
      </c>
    </row>
    <row r="19" spans="1:20">
      <c r="A19" s="15" t="s">
        <v>339</v>
      </c>
      <c r="B19" s="17" t="n">
        <v>5658</v>
      </c>
      <c r="C19" s="18">
        <f>(268.0/B19*100)</f>
        <v/>
      </c>
      <c r="D19" s="19" t="n">
        <v>5390</v>
      </c>
      <c r="E19" s="18" t="n">
        <v>411.39615808</v>
      </c>
      <c r="F19" s="20" t="n">
        <v>7.1163334</v>
      </c>
      <c r="G19" s="18" t="n">
        <v>455.2098584</v>
      </c>
      <c r="H19" s="20" t="n">
        <v>5.32950815</v>
      </c>
      <c r="I19" s="18" t="n">
        <v>438.76674798</v>
      </c>
      <c r="J19" s="20" t="n">
        <v>9.04862593</v>
      </c>
      <c r="K19" s="18" t="n">
        <v>491.72830002</v>
      </c>
      <c r="L19" s="20" t="n">
        <v>2.71224274</v>
      </c>
      <c r="M19" s="18" t="s">
        <v>327</v>
      </c>
      <c r="N19" s="20" t="s">
        <v>327</v>
      </c>
      <c r="O19" s="18" t="s">
        <v>327</v>
      </c>
      <c r="P19" s="20" t="s">
        <v>327</v>
      </c>
      <c r="Q19" s="18" t="s">
        <v>327</v>
      </c>
      <c r="R19" s="20" t="s">
        <v>327</v>
      </c>
      <c r="S19" s="18" t="n">
        <v>436.48352099</v>
      </c>
      <c r="T19" s="20" t="n">
        <v>7.49482928</v>
      </c>
    </row>
    <row r="20" spans="1:20">
      <c r="A20" s="15" t="s">
        <v>340</v>
      </c>
      <c r="B20" s="17" t="n">
        <v>3371</v>
      </c>
      <c r="C20" s="18">
        <f>(82.0/B20*100)</f>
        <v/>
      </c>
      <c r="D20" s="19" t="n">
        <v>3289</v>
      </c>
      <c r="E20" s="18" t="n">
        <v>421.07839372</v>
      </c>
      <c r="F20" s="20" t="n">
        <v>9.788443770000001</v>
      </c>
      <c r="G20" s="18" t="n">
        <v>447.64794584</v>
      </c>
      <c r="H20" s="20" t="n">
        <v>7.88462508</v>
      </c>
      <c r="I20" s="18" t="n">
        <v>411.73150142</v>
      </c>
      <c r="J20" s="20" t="n">
        <v>19.49167576</v>
      </c>
      <c r="K20" s="18" t="n">
        <v>498.64771195</v>
      </c>
      <c r="L20" s="20" t="n">
        <v>1.98488247</v>
      </c>
      <c r="M20" s="18" t="s">
        <v>327</v>
      </c>
      <c r="N20" s="20" t="s">
        <v>327</v>
      </c>
      <c r="O20" s="18" t="s">
        <v>327</v>
      </c>
      <c r="P20" s="20" t="s">
        <v>327</v>
      </c>
      <c r="Q20" s="18" t="s">
        <v>327</v>
      </c>
      <c r="R20" s="20" t="s">
        <v>327</v>
      </c>
      <c r="S20" s="18" t="n">
        <v>439.00892928</v>
      </c>
      <c r="T20" s="20" t="n">
        <v>8.735939309999999</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(690.0/B23*100)</f>
        <v/>
      </c>
      <c r="D23" s="19" t="n">
        <v>10893</v>
      </c>
      <c r="E23" s="18" t="n">
        <v>435.09191361</v>
      </c>
      <c r="F23" s="20" t="n">
        <v>5.88220293</v>
      </c>
      <c r="G23" s="18" t="n">
        <v>473.57865097</v>
      </c>
      <c r="H23" s="20" t="n">
        <v>5.19518199</v>
      </c>
      <c r="I23" s="18" t="n">
        <v>453.02395467</v>
      </c>
      <c r="J23" s="20" t="n">
        <v>8.652423779999999</v>
      </c>
      <c r="K23" s="18" t="n">
        <v>509.45581964</v>
      </c>
      <c r="L23" s="20" t="n">
        <v>3.05353617</v>
      </c>
      <c r="M23" s="18" t="s">
        <v>327</v>
      </c>
      <c r="N23" s="20" t="s">
        <v>327</v>
      </c>
      <c r="O23" s="18" t="s">
        <v>327</v>
      </c>
      <c r="P23" s="20" t="s">
        <v>327</v>
      </c>
      <c r="Q23" s="18" t="s">
        <v>327</v>
      </c>
      <c r="R23" s="20" t="s">
        <v>327</v>
      </c>
      <c r="S23" s="18" t="n">
        <v>443.2646795</v>
      </c>
      <c r="T23" s="20" t="n">
        <v>7.51172561</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(36.0/B25*100)</f>
        <v/>
      </c>
      <c r="D25" s="19" t="n">
        <v>5545</v>
      </c>
      <c r="E25" s="18" t="n">
        <v>498.12094936</v>
      </c>
      <c r="F25" s="20" t="n">
        <v>5.73438705</v>
      </c>
      <c r="G25" s="18" t="n">
        <v>528.6357395</v>
      </c>
      <c r="H25" s="20" t="n">
        <v>4.65103001</v>
      </c>
      <c r="I25" s="18" t="n">
        <v>530.18527117</v>
      </c>
      <c r="J25" s="20" t="n">
        <v>11.91317413</v>
      </c>
      <c r="K25" s="18" t="n">
        <v>526.48147568</v>
      </c>
      <c r="L25" s="20" t="n">
        <v>4.13840438</v>
      </c>
      <c r="M25" s="18" t="s">
        <v>327</v>
      </c>
      <c r="N25" s="20" t="s">
        <v>327</v>
      </c>
      <c r="O25" s="18" t="s">
        <v>327</v>
      </c>
      <c r="P25" s="20" t="s">
        <v>327</v>
      </c>
      <c r="Q25" s="18" t="s">
        <v>327</v>
      </c>
      <c r="R25" s="20" t="s">
        <v>327</v>
      </c>
      <c r="S25" s="18" t="n">
        <v>525.76981553</v>
      </c>
      <c r="T25" s="20" t="n">
        <v>10.53196465</v>
      </c>
    </row>
    <row r="26" spans="1:20">
      <c r="A26" s="15" t="s">
        <v>346</v>
      </c>
      <c r="B26" s="17" t="n">
        <v>4869</v>
      </c>
      <c r="C26" s="18">
        <f>(186.0/B26*100)</f>
        <v/>
      </c>
      <c r="D26" s="19" t="n">
        <v>4683</v>
      </c>
      <c r="E26" s="18" t="n">
        <v>453.78111827</v>
      </c>
      <c r="F26" s="20" t="n">
        <v>4.45912627</v>
      </c>
      <c r="G26" s="18" t="n">
        <v>475.39909006</v>
      </c>
      <c r="H26" s="20" t="n">
        <v>3.75123116</v>
      </c>
      <c r="I26" s="18" t="n">
        <v>452.4471588</v>
      </c>
      <c r="J26" s="20" t="n">
        <v>7.60746703</v>
      </c>
      <c r="K26" s="18" t="n">
        <v>493.78116778</v>
      </c>
      <c r="L26" s="20" t="n">
        <v>2.2407215</v>
      </c>
      <c r="M26" s="18" t="s">
        <v>327</v>
      </c>
      <c r="N26" s="20" t="s">
        <v>327</v>
      </c>
      <c r="O26" s="18" t="s">
        <v>327</v>
      </c>
      <c r="P26" s="20" t="s">
        <v>327</v>
      </c>
      <c r="Q26" s="18" t="s">
        <v>327</v>
      </c>
      <c r="R26" s="20" t="s">
        <v>327</v>
      </c>
      <c r="S26" s="18" t="n">
        <v>461.77021464</v>
      </c>
      <c r="T26" s="20" t="n">
        <v>8.89150607</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(36.0/B32*100)</f>
        <v/>
      </c>
      <c r="D32" s="19" t="n">
        <v>4442</v>
      </c>
      <c r="E32" s="18" t="n">
        <v>469.73006228</v>
      </c>
      <c r="F32" s="20" t="n">
        <v>4.6374783</v>
      </c>
      <c r="G32" s="18" t="n">
        <v>507.9620052</v>
      </c>
      <c r="H32" s="20" t="n">
        <v>3.97412119</v>
      </c>
      <c r="I32" s="18" t="n">
        <v>483.83536949</v>
      </c>
      <c r="J32" s="20" t="n">
        <v>5.53139173</v>
      </c>
      <c r="K32" s="18" t="n">
        <v>514.64774014</v>
      </c>
      <c r="L32" s="20" t="n">
        <v>2.6739271</v>
      </c>
      <c r="M32" s="18" t="s">
        <v>327</v>
      </c>
      <c r="N32" s="20" t="s">
        <v>327</v>
      </c>
      <c r="O32" s="18" t="s">
        <v>327</v>
      </c>
      <c r="P32" s="20" t="s">
        <v>327</v>
      </c>
      <c r="Q32" s="18" t="s">
        <v>327</v>
      </c>
      <c r="R32" s="20" t="s">
        <v>327</v>
      </c>
      <c r="S32" s="18" t="n">
        <v>475.38992856</v>
      </c>
      <c r="T32" s="20" t="n">
        <v>9.108193959999999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(137.0/B34*100)</f>
        <v/>
      </c>
      <c r="D34" s="19" t="n">
        <v>6213</v>
      </c>
      <c r="E34" s="18" t="n">
        <v>435.62587536</v>
      </c>
      <c r="F34" s="20" t="n">
        <v>4.31079274</v>
      </c>
      <c r="G34" s="18" t="n">
        <v>470.52432664</v>
      </c>
      <c r="H34" s="20" t="n">
        <v>4.37158187</v>
      </c>
      <c r="I34" s="18" t="n">
        <v>441.8045834</v>
      </c>
      <c r="J34" s="20" t="n">
        <v>7.62175348</v>
      </c>
      <c r="K34" s="18" t="n">
        <v>497.72373837</v>
      </c>
      <c r="L34" s="20" t="n">
        <v>2.77188834</v>
      </c>
      <c r="M34" s="18" t="s">
        <v>327</v>
      </c>
      <c r="N34" s="20" t="s">
        <v>327</v>
      </c>
      <c r="O34" s="18" t="n">
        <v>336.51078337</v>
      </c>
      <c r="P34" s="20" t="n">
        <v>12.24828707</v>
      </c>
      <c r="Q34" s="18" t="s">
        <v>327</v>
      </c>
      <c r="R34" s="20" t="s">
        <v>327</v>
      </c>
      <c r="S34" s="18" t="n">
        <v>446.55669935</v>
      </c>
      <c r="T34" s="20" t="n">
        <v>6.1184773</v>
      </c>
    </row>
    <row r="35" spans="1:20">
      <c r="A35" s="15" t="s">
        <v>355</v>
      </c>
      <c r="B35" s="17" t="n">
        <v>6406</v>
      </c>
      <c r="C35" s="18">
        <f>(106.0/B35*100)</f>
        <v/>
      </c>
      <c r="D35" s="19" t="n">
        <v>6300</v>
      </c>
      <c r="E35" s="18" t="n">
        <v>481.24206556</v>
      </c>
      <c r="F35" s="20" t="n">
        <v>4.9692518</v>
      </c>
      <c r="G35" s="18" t="n">
        <v>520.49429615</v>
      </c>
      <c r="H35" s="20" t="n">
        <v>3.28025354</v>
      </c>
      <c r="I35" s="18" t="n">
        <v>505.2642402</v>
      </c>
      <c r="J35" s="20" t="n">
        <v>6.54541861</v>
      </c>
      <c r="K35" s="18" t="n">
        <v>514.76319718</v>
      </c>
      <c r="L35" s="20" t="n">
        <v>2.09340219</v>
      </c>
      <c r="M35" s="18" t="s">
        <v>327</v>
      </c>
      <c r="N35" s="20" t="s">
        <v>327</v>
      </c>
      <c r="O35" s="18" t="n">
        <v>349.78970242</v>
      </c>
      <c r="P35" s="20" t="n">
        <v>6.90672373</v>
      </c>
      <c r="Q35" s="18" t="s">
        <v>327</v>
      </c>
      <c r="R35" s="20" t="s">
        <v>327</v>
      </c>
      <c r="S35" s="18" t="n">
        <v>511.86795071</v>
      </c>
      <c r="T35" s="20" t="n">
        <v>6.31284115</v>
      </c>
    </row>
    <row r="36" spans="1:20">
      <c r="A36" s="15" t="s">
        <v>356</v>
      </c>
      <c r="B36" s="17" t="n">
        <v>6736</v>
      </c>
      <c r="C36" s="18">
        <f>(132.0/B36*100)</f>
        <v/>
      </c>
      <c r="D36" s="19" t="n">
        <v>6604</v>
      </c>
      <c r="E36" s="18" t="n">
        <v>432.39733643</v>
      </c>
      <c r="F36" s="20" t="n">
        <v>5.8435273</v>
      </c>
      <c r="G36" s="18" t="n">
        <v>469.45919006</v>
      </c>
      <c r="H36" s="20" t="n">
        <v>4.38607473</v>
      </c>
      <c r="I36" s="18" t="n">
        <v>481.68727789</v>
      </c>
      <c r="J36" s="20" t="n">
        <v>6.07653602</v>
      </c>
      <c r="K36" s="18" t="n">
        <v>495.4344186</v>
      </c>
      <c r="L36" s="20" t="n">
        <v>2.34735289</v>
      </c>
      <c r="M36" s="18" t="s">
        <v>327</v>
      </c>
      <c r="N36" s="20" t="s">
        <v>327</v>
      </c>
      <c r="O36" s="18" t="s">
        <v>327</v>
      </c>
      <c r="P36" s="20" t="s">
        <v>327</v>
      </c>
      <c r="Q36" s="18" t="s">
        <v>327</v>
      </c>
      <c r="R36" s="20" t="s">
        <v>327</v>
      </c>
      <c r="S36" s="18" t="n">
        <v>471.32677897</v>
      </c>
      <c r="T36" s="20" t="n">
        <v>6.26430397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(5818.0/B40*100)</f>
        <v/>
      </c>
      <c r="D40" s="19" t="n">
        <v>8339</v>
      </c>
      <c r="E40" s="18" t="n">
        <v>440.66319819</v>
      </c>
      <c r="F40" s="20" t="n">
        <v>5.32105295</v>
      </c>
      <c r="G40" s="18" t="n">
        <v>504.83342465</v>
      </c>
      <c r="H40" s="20" t="n">
        <v>3.32951823</v>
      </c>
      <c r="I40" s="18" t="n">
        <v>483.06182647</v>
      </c>
      <c r="J40" s="20" t="n">
        <v>9.12977375</v>
      </c>
      <c r="K40" s="18" t="n">
        <v>504.86821859</v>
      </c>
      <c r="L40" s="20" t="n">
        <v>4.18215401</v>
      </c>
      <c r="M40" s="18" t="s">
        <v>327</v>
      </c>
      <c r="N40" s="20" t="s">
        <v>327</v>
      </c>
      <c r="O40" s="18" t="n">
        <v>491.16464222</v>
      </c>
      <c r="P40" s="20" t="n">
        <v>2.5540442</v>
      </c>
      <c r="Q40" s="18" t="s">
        <v>327</v>
      </c>
      <c r="R40" s="20" t="s">
        <v>327</v>
      </c>
      <c r="S40" s="18" t="n">
        <v>454.47052166</v>
      </c>
      <c r="T40" s="20" t="n">
        <v>8.656287880000001</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(230.0/B47*100)</f>
        <v/>
      </c>
      <c r="D47" s="19" t="n">
        <v>5698</v>
      </c>
      <c r="E47" s="18" t="n">
        <v>418.05547686</v>
      </c>
      <c r="F47" s="20" t="n">
        <v>4.37475844</v>
      </c>
      <c r="G47" s="18" t="n">
        <v>468.03060382</v>
      </c>
      <c r="H47" s="20" t="n">
        <v>4.91499144</v>
      </c>
      <c r="I47" s="18" t="n">
        <v>421.96074064</v>
      </c>
      <c r="J47" s="20" t="n">
        <v>6.57254474</v>
      </c>
      <c r="K47" s="18" t="n">
        <v>447.18264945</v>
      </c>
      <c r="L47" s="20" t="n">
        <v>5.18174538</v>
      </c>
      <c r="M47" s="18" t="s">
        <v>327</v>
      </c>
      <c r="N47" s="20" t="s">
        <v>327</v>
      </c>
      <c r="O47" s="18" t="s">
        <v>327</v>
      </c>
      <c r="P47" s="20" t="s">
        <v>327</v>
      </c>
      <c r="Q47" s="18" t="s">
        <v>327</v>
      </c>
      <c r="R47" s="20" t="s">
        <v>327</v>
      </c>
      <c r="S47" s="18" t="n">
        <v>432.19902251</v>
      </c>
      <c r="T47" s="20" t="n">
        <v>5.23320908</v>
      </c>
    </row>
    <row r="48" spans="1:20">
      <c r="A48" s="15" t="s">
        <v>368</v>
      </c>
      <c r="B48" s="17" t="n">
        <v>9841</v>
      </c>
      <c r="C48" s="18">
        <f>(31.0/B48*100)</f>
        <v/>
      </c>
      <c r="D48" s="19" t="n">
        <v>9810</v>
      </c>
      <c r="E48" s="18" t="n">
        <v>498.46341165</v>
      </c>
      <c r="F48" s="20" t="n">
        <v>5.20465286</v>
      </c>
      <c r="G48" s="18" t="n">
        <v>534.29135942</v>
      </c>
      <c r="H48" s="20" t="n">
        <v>5.82939206</v>
      </c>
      <c r="I48" s="18" t="n">
        <v>495.08098816</v>
      </c>
      <c r="J48" s="20" t="n">
        <v>11.84015117</v>
      </c>
      <c r="K48" s="18" t="n">
        <v>549.03170952</v>
      </c>
      <c r="L48" s="20" t="n">
        <v>4.93257665</v>
      </c>
      <c r="M48" s="18" t="s">
        <v>327</v>
      </c>
      <c r="N48" s="20" t="s">
        <v>327</v>
      </c>
      <c r="O48" s="18" t="s">
        <v>327</v>
      </c>
      <c r="P48" s="20" t="s">
        <v>327</v>
      </c>
      <c r="Q48" s="18" t="s">
        <v>327</v>
      </c>
      <c r="R48" s="20" t="s">
        <v>327</v>
      </c>
      <c r="S48" s="18" t="n">
        <v>448.7071571</v>
      </c>
      <c r="T48" s="20" t="n">
        <v>15.95850741</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(157.0/B52*100)</f>
        <v/>
      </c>
      <c r="D52" s="19" t="n">
        <v>5652</v>
      </c>
      <c r="E52" s="18" t="n">
        <v>419.49397505</v>
      </c>
      <c r="F52" s="20" t="n">
        <v>4.14587947</v>
      </c>
      <c r="G52" s="18" t="n">
        <v>460.97419107</v>
      </c>
      <c r="H52" s="20" t="n">
        <v>5.34121218</v>
      </c>
      <c r="I52" s="18" t="n">
        <v>455.34569743</v>
      </c>
      <c r="J52" s="20" t="n">
        <v>8.12888042</v>
      </c>
      <c r="K52" s="18" t="n">
        <v>472.57329289</v>
      </c>
      <c r="L52" s="20" t="n">
        <v>2.84232096</v>
      </c>
      <c r="M52" s="18" t="s">
        <v>327</v>
      </c>
      <c r="N52" s="20" t="s">
        <v>327</v>
      </c>
      <c r="O52" s="18" t="s">
        <v>327</v>
      </c>
      <c r="P52" s="20" t="s">
        <v>327</v>
      </c>
      <c r="Q52" s="18" t="s">
        <v>327</v>
      </c>
      <c r="R52" s="20" t="s">
        <v>327</v>
      </c>
      <c r="S52" s="18" t="n">
        <v>425.64622679</v>
      </c>
      <c r="T52" s="20" t="n">
        <v>7.47744096</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535.10100869</v>
      </c>
      <c r="F56" s="20" t="n">
        <v>6.24324511</v>
      </c>
      <c r="G56" s="18" t="n">
        <v>554.59220743</v>
      </c>
      <c r="H56" s="20" t="n">
        <v>4.87655883</v>
      </c>
      <c r="I56" s="18" t="n">
        <v>543.6326652</v>
      </c>
      <c r="J56" s="20" t="n">
        <v>8.86718787</v>
      </c>
      <c r="K56" s="18" t="n">
        <v>547.70457915</v>
      </c>
      <c r="L56" s="20" t="n">
        <v>3.12902586</v>
      </c>
      <c r="M56" s="18" t="s">
        <v>327</v>
      </c>
      <c r="N56" s="20" t="s">
        <v>327</v>
      </c>
      <c r="O56" s="18" t="s">
        <v>327</v>
      </c>
      <c r="P56" s="20" t="s">
        <v>327</v>
      </c>
      <c r="Q56" s="18" t="s">
        <v>327</v>
      </c>
      <c r="R56" s="20" t="s">
        <v>327</v>
      </c>
      <c r="S56" s="18" t="n">
        <v>523.28354677</v>
      </c>
      <c r="T56" s="20" t="n">
        <v>12.97994816</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(336.0/B61*100)</f>
        <v/>
      </c>
      <c r="D61" s="19" t="n">
        <v>6189</v>
      </c>
      <c r="E61" s="18" t="n">
        <v>445.01734995</v>
      </c>
      <c r="F61" s="20" t="n">
        <v>4.19153493</v>
      </c>
      <c r="G61" s="18" t="n">
        <v>473.81723783</v>
      </c>
      <c r="H61" s="20" t="n">
        <v>4.28748458</v>
      </c>
      <c r="I61" s="18" t="n">
        <v>447.12767474</v>
      </c>
      <c r="J61" s="20" t="n">
        <v>6.59474308</v>
      </c>
      <c r="K61" s="18" t="n">
        <v>494.38548253</v>
      </c>
      <c r="L61" s="20" t="n">
        <v>2.43964281</v>
      </c>
      <c r="M61" s="18" t="s">
        <v>327</v>
      </c>
      <c r="N61" s="20" t="s">
        <v>327</v>
      </c>
      <c r="O61" s="18" t="s">
        <v>327</v>
      </c>
      <c r="P61" s="20" t="s">
        <v>327</v>
      </c>
      <c r="Q61" s="18" t="s">
        <v>327</v>
      </c>
      <c r="R61" s="20" t="s">
        <v>327</v>
      </c>
      <c r="S61" s="18" t="n">
        <v>448.62853615</v>
      </c>
      <c r="T61" s="20" t="n">
        <v>7.93269507</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(120.0/B67*100)</f>
        <v/>
      </c>
      <c r="D67" s="19" t="n">
        <v>6851</v>
      </c>
      <c r="E67" s="18" t="n">
        <v>351.85531724</v>
      </c>
      <c r="F67" s="20" t="n">
        <v>2.8919627</v>
      </c>
      <c r="G67" s="18" t="n">
        <v>395.91714798</v>
      </c>
      <c r="H67" s="20" t="n">
        <v>4.88782798</v>
      </c>
      <c r="I67" s="18" t="n">
        <v>379.53092089</v>
      </c>
      <c r="J67" s="20" t="n">
        <v>8.39121177</v>
      </c>
      <c r="K67" s="18" t="n">
        <v>409.64245077</v>
      </c>
      <c r="L67" s="20" t="n">
        <v>3.50586303</v>
      </c>
      <c r="M67" s="18" t="s">
        <v>327</v>
      </c>
      <c r="N67" s="20" t="s">
        <v>327</v>
      </c>
      <c r="O67" s="18" t="s">
        <v>327</v>
      </c>
      <c r="P67" s="20" t="s">
        <v>327</v>
      </c>
      <c r="Q67" s="18" t="s">
        <v>327</v>
      </c>
      <c r="R67" s="20" t="s">
        <v>327</v>
      </c>
      <c r="S67" s="18" t="n">
        <v>318.78193152</v>
      </c>
      <c r="T67" s="20" t="n">
        <v>7.89509515</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(399.0/B73*100)</f>
        <v/>
      </c>
      <c r="D73" s="19" t="n">
        <v>7850</v>
      </c>
      <c r="E73" s="18" t="n">
        <v>402.41880187</v>
      </c>
      <c r="F73" s="20" t="n">
        <v>3.29454266</v>
      </c>
      <c r="G73" s="18" t="n">
        <v>430.89696428</v>
      </c>
      <c r="H73" s="20" t="n">
        <v>4.46070742</v>
      </c>
      <c r="I73" s="18" t="n">
        <v>395.1381074</v>
      </c>
      <c r="J73" s="20" t="n">
        <v>6.02262727</v>
      </c>
      <c r="K73" s="18" t="n">
        <v>427.33450432</v>
      </c>
      <c r="L73" s="20" t="n">
        <v>3.72065536</v>
      </c>
      <c r="M73" s="18" t="s">
        <v>327</v>
      </c>
      <c r="N73" s="20" t="s">
        <v>327</v>
      </c>
      <c r="O73" s="18" t="s">
        <v>327</v>
      </c>
      <c r="P73" s="20" t="s">
        <v>327</v>
      </c>
      <c r="Q73" s="18" t="s">
        <v>327</v>
      </c>
      <c r="R73" s="20" t="s">
        <v>327</v>
      </c>
      <c r="S73" s="18" t="n">
        <v>384.86596529</v>
      </c>
      <c r="T73" s="20" t="n">
        <v>8.72661087</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473.9886957</v>
      </c>
      <c r="F7" s="20" t="n">
        <v>3.07204671</v>
      </c>
      <c r="G7" s="18" t="n">
        <v>464.78946019</v>
      </c>
      <c r="H7" s="20" t="n">
        <v>3.40839546</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(8445.0/B9*100)</f>
        <v/>
      </c>
      <c r="D9" s="19" t="n">
        <v>1206</v>
      </c>
      <c r="E9" s="18" t="n">
        <v>470.00548003</v>
      </c>
      <c r="F9" s="20" t="n">
        <v>5.88903507</v>
      </c>
      <c r="G9" s="18" t="n">
        <v>463.19058844</v>
      </c>
      <c r="H9" s="20" t="n">
        <v>7.91357564</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(194.0/B13*100)</f>
        <v/>
      </c>
      <c r="D13" s="19" t="n">
        <v>6967</v>
      </c>
      <c r="E13" s="18" t="n">
        <v>473.21792342</v>
      </c>
      <c r="F13" s="20" t="n">
        <v>5.2369081</v>
      </c>
      <c r="G13" s="18" t="n">
        <v>472.79020767</v>
      </c>
      <c r="H13" s="20" t="n">
        <v>8.98309849</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(1052.0/B17*100)</f>
        <v/>
      </c>
      <c r="D17" s="19" t="n">
        <v>5452</v>
      </c>
      <c r="E17" s="18" t="n">
        <v>495.04284763</v>
      </c>
      <c r="F17" s="20" t="n">
        <v>4.46971236</v>
      </c>
      <c r="G17" s="18" t="n">
        <v>467.60784461</v>
      </c>
      <c r="H17" s="20" t="n">
        <v>6.13014962</v>
      </c>
      <c r="I17" s="18" t="n">
        <v>522.62832509</v>
      </c>
      <c r="J17" s="20" t="n">
        <v>2.90383283</v>
      </c>
      <c r="K17" s="18" t="s">
        <v>327</v>
      </c>
      <c r="L17" s="20" t="s">
        <v>327</v>
      </c>
      <c r="M17" s="18" t="n">
        <v>362.96139732</v>
      </c>
      <c r="N17" s="20" t="n">
        <v>12.64520278</v>
      </c>
      <c r="O17" s="18" t="s">
        <v>327</v>
      </c>
      <c r="P17" s="20" t="s">
        <v>327</v>
      </c>
      <c r="Q17" s="18" t="s">
        <v>327</v>
      </c>
      <c r="R17" s="20" t="s">
        <v>327</v>
      </c>
    </row>
    <row r="18" spans="1:18">
      <c r="A18" s="15" t="s">
        <v>338</v>
      </c>
      <c r="B18" s="17" t="n">
        <v>5532</v>
      </c>
      <c r="C18" s="18">
        <f>(54.0/B18*100)</f>
        <v/>
      </c>
      <c r="D18" s="19" t="n">
        <v>5478</v>
      </c>
      <c r="E18" s="18" t="n">
        <v>459.36474587</v>
      </c>
      <c r="F18" s="20" t="n">
        <v>3.99034249</v>
      </c>
      <c r="G18" s="18" t="n">
        <v>455.00813978</v>
      </c>
      <c r="H18" s="20" t="n">
        <v>4.60360028</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441.89217982</v>
      </c>
      <c r="F19" s="20" t="n">
        <v>4.38839478</v>
      </c>
      <c r="G19" s="18" t="n">
        <v>437.48532738</v>
      </c>
      <c r="H19" s="20" t="n">
        <v>6.72691074</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442.08878908</v>
      </c>
      <c r="F20" s="20" t="n">
        <v>5.74202517</v>
      </c>
      <c r="G20" s="18" t="n">
        <v>427.72045133</v>
      </c>
      <c r="H20" s="20" t="n">
        <v>7.82805863</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(692.0/B23*100)</f>
        <v/>
      </c>
      <c r="D23" s="19" t="n">
        <v>10891</v>
      </c>
      <c r="E23" s="18" t="n">
        <v>456.00085731</v>
      </c>
      <c r="F23" s="20" t="n">
        <v>4.92968509</v>
      </c>
      <c r="G23" s="18" t="n">
        <v>454.22395759</v>
      </c>
      <c r="H23" s="20" t="n">
        <v>5.48057891</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515.86551349</v>
      </c>
      <c r="F25" s="20" t="n">
        <v>4.5025508</v>
      </c>
      <c r="G25" s="18" t="n">
        <v>528.24368543</v>
      </c>
      <c r="H25" s="20" t="n">
        <v>5.21714674</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471.17593344</v>
      </c>
      <c r="F26" s="20" t="n">
        <v>4.45886163</v>
      </c>
      <c r="G26" s="18" t="n">
        <v>464.94363052</v>
      </c>
      <c r="H26" s="20" t="n">
        <v>2.90694608</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487.31971049</v>
      </c>
      <c r="F32" s="20" t="n">
        <v>3.63108146</v>
      </c>
      <c r="G32" s="18" t="n">
        <v>497.91505837</v>
      </c>
      <c r="H32" s="20" t="n">
        <v>3.78039332</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(139.0/B34*100)</f>
        <v/>
      </c>
      <c r="D34" s="19" t="n">
        <v>6211</v>
      </c>
      <c r="E34" s="18" t="n">
        <v>459.89200664</v>
      </c>
      <c r="F34" s="20" t="n">
        <v>3.75668551</v>
      </c>
      <c r="G34" s="18" t="n">
        <v>445.32273921</v>
      </c>
      <c r="H34" s="20" t="n">
        <v>4.04330743</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(110.0/B35*100)</f>
        <v/>
      </c>
      <c r="D35" s="19" t="n">
        <v>6296</v>
      </c>
      <c r="E35" s="18" t="n">
        <v>515.16228326</v>
      </c>
      <c r="F35" s="20" t="n">
        <v>3.14979246</v>
      </c>
      <c r="G35" s="18" t="n">
        <v>502.30631684</v>
      </c>
      <c r="H35" s="20" t="n">
        <v>3.464995</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(133.0/B36*100)</f>
        <v/>
      </c>
      <c r="D36" s="19" t="n">
        <v>6603</v>
      </c>
      <c r="E36" s="18" t="n">
        <v>475.48419126</v>
      </c>
      <c r="F36" s="20" t="n">
        <v>3.73866321</v>
      </c>
      <c r="G36" s="18" t="n">
        <v>452.07826073</v>
      </c>
      <c r="H36" s="20" t="n">
        <v>4.39237294</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(5823.0/B40*100)</f>
        <v/>
      </c>
      <c r="D40" s="19" t="n">
        <v>8334</v>
      </c>
      <c r="E40" s="18" t="n">
        <v>491.57024904</v>
      </c>
      <c r="F40" s="20" t="n">
        <v>4.75145286</v>
      </c>
      <c r="G40" s="18" t="n">
        <v>480.01889049</v>
      </c>
      <c r="H40" s="20" t="n">
        <v>3.44371031</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(244.0/B47*100)</f>
        <v/>
      </c>
      <c r="D47" s="19" t="n">
        <v>5684</v>
      </c>
      <c r="E47" s="18" t="n">
        <v>445.13374133</v>
      </c>
      <c r="F47" s="20" t="n">
        <v>4.30741422</v>
      </c>
      <c r="G47" s="18" t="n">
        <v>434.96084029</v>
      </c>
      <c r="H47" s="20" t="n">
        <v>4.4069949</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532.31467112</v>
      </c>
      <c r="F48" s="20" t="n">
        <v>8.36024003</v>
      </c>
      <c r="G48" s="18" t="n">
        <v>509.16165099</v>
      </c>
      <c r="H48" s="20" t="n">
        <v>5.36457213</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(157.0/B52*100)</f>
        <v/>
      </c>
      <c r="D52" s="19" t="n">
        <v>5652</v>
      </c>
      <c r="E52" s="18" t="n">
        <v>451.38332789</v>
      </c>
      <c r="F52" s="20" t="n">
        <v>4.76169546</v>
      </c>
      <c r="G52" s="18" t="n">
        <v>438.55537216</v>
      </c>
      <c r="H52" s="20" t="n">
        <v>4.12692028</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539.04542355</v>
      </c>
      <c r="F56" s="20" t="n">
        <v>6.58111641</v>
      </c>
      <c r="G56" s="18" t="n">
        <v>550.49640363</v>
      </c>
      <c r="H56" s="20" t="n">
        <v>4.43396515</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(341.0/B61*100)</f>
        <v/>
      </c>
      <c r="D61" s="19" t="n">
        <v>6184</v>
      </c>
      <c r="E61" s="18" t="n">
        <v>459.75259254</v>
      </c>
      <c r="F61" s="20" t="n">
        <v>4.31503568</v>
      </c>
      <c r="G61" s="18" t="n">
        <v>457.38436129</v>
      </c>
      <c r="H61" s="20" t="n">
        <v>3.94190752</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(167.0/B67*100)</f>
        <v/>
      </c>
      <c r="D67" s="19" t="n">
        <v>6804</v>
      </c>
      <c r="E67" s="18" t="n">
        <v>376.40717317</v>
      </c>
      <c r="F67" s="20" t="n">
        <v>4.32487151</v>
      </c>
      <c r="G67" s="18" t="n">
        <v>366.35514522</v>
      </c>
      <c r="H67" s="20" t="n">
        <v>3.46753618</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(401.0/B73*100)</f>
        <v/>
      </c>
      <c r="D73" s="19" t="n">
        <v>7848</v>
      </c>
      <c r="E73" s="18" t="n">
        <v>404.89549312</v>
      </c>
      <c r="F73" s="20" t="n">
        <v>5.40408029</v>
      </c>
      <c r="G73" s="18" t="n">
        <v>413.90872589</v>
      </c>
      <c r="H73" s="20" t="n">
        <v>3.33775135</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466.4644757</v>
      </c>
      <c r="F7" s="20" t="n">
        <v>3.11878045</v>
      </c>
      <c r="G7" s="18" t="n">
        <v>472.78279797</v>
      </c>
      <c r="H7" s="20" t="n">
        <v>3.46111606</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(8445.0/B9*100)</f>
        <v/>
      </c>
      <c r="D9" s="19" t="n">
        <v>1206</v>
      </c>
      <c r="E9" s="18" t="n">
        <v>471.2530644</v>
      </c>
      <c r="F9" s="20" t="n">
        <v>6.08820115</v>
      </c>
      <c r="G9" s="18" t="n">
        <v>462.21821857</v>
      </c>
      <c r="H9" s="20" t="n">
        <v>7.30530632</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(194.0/B13*100)</f>
        <v/>
      </c>
      <c r="D13" s="19" t="n">
        <v>6967</v>
      </c>
      <c r="E13" s="18" t="n">
        <v>479.50019812</v>
      </c>
      <c r="F13" s="20" t="n">
        <v>5.60633999</v>
      </c>
      <c r="G13" s="18" t="n">
        <v>461.01984515</v>
      </c>
      <c r="H13" s="20" t="n">
        <v>9.420440729999999</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(1052.0/B17*100)</f>
        <v/>
      </c>
      <c r="D17" s="19" t="n">
        <v>5452</v>
      </c>
      <c r="E17" s="18" t="n">
        <v>495.48429277</v>
      </c>
      <c r="F17" s="20" t="n">
        <v>5.09979558</v>
      </c>
      <c r="G17" s="18" t="n">
        <v>472.84791479</v>
      </c>
      <c r="H17" s="20" t="n">
        <v>5.19961551</v>
      </c>
      <c r="I17" s="18" t="n">
        <v>522.62832509</v>
      </c>
      <c r="J17" s="20" t="n">
        <v>2.90383283</v>
      </c>
      <c r="K17" s="18" t="s">
        <v>327</v>
      </c>
      <c r="L17" s="20" t="s">
        <v>327</v>
      </c>
      <c r="M17" s="18" t="n">
        <v>362.96139732</v>
      </c>
      <c r="N17" s="20" t="n">
        <v>12.64520278</v>
      </c>
      <c r="O17" s="18" t="s">
        <v>327</v>
      </c>
      <c r="P17" s="20" t="s">
        <v>327</v>
      </c>
      <c r="Q17" s="18" t="s">
        <v>327</v>
      </c>
      <c r="R17" s="20" t="s">
        <v>327</v>
      </c>
    </row>
    <row r="18" spans="1:18">
      <c r="A18" s="15" t="s">
        <v>338</v>
      </c>
      <c r="B18" s="17" t="n">
        <v>5532</v>
      </c>
      <c r="C18" s="18">
        <f>(54.0/B18*100)</f>
        <v/>
      </c>
      <c r="D18" s="19" t="n">
        <v>5478</v>
      </c>
      <c r="E18" s="18" t="n">
        <v>425.19832646</v>
      </c>
      <c r="F18" s="20" t="n">
        <v>5.87131466</v>
      </c>
      <c r="G18" s="18" t="n">
        <v>468.62019088</v>
      </c>
      <c r="H18" s="20" t="n">
        <v>3.52122036</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444.37841696</v>
      </c>
      <c r="F19" s="20" t="n">
        <v>4.77839641</v>
      </c>
      <c r="G19" s="18" t="n">
        <v>429.71746797</v>
      </c>
      <c r="H19" s="20" t="n">
        <v>6.10648263</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447.27927171</v>
      </c>
      <c r="F20" s="20" t="n">
        <v>6.57703761</v>
      </c>
      <c r="G20" s="18" t="n">
        <v>417.93926649</v>
      </c>
      <c r="H20" s="20" t="n">
        <v>7.61815546</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(692.0/B23*100)</f>
        <v/>
      </c>
      <c r="D23" s="19" t="n">
        <v>10891</v>
      </c>
      <c r="E23" s="18" t="n">
        <v>452.67634874</v>
      </c>
      <c r="F23" s="20" t="n">
        <v>4.45804724</v>
      </c>
      <c r="G23" s="18" t="n">
        <v>458.82497802</v>
      </c>
      <c r="H23" s="20" t="n">
        <v>6.53900854</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510.16811537</v>
      </c>
      <c r="F25" s="20" t="n">
        <v>5.34711596</v>
      </c>
      <c r="G25" s="18" t="n">
        <v>529.0169380900001</v>
      </c>
      <c r="H25" s="20" t="n">
        <v>4.46910971</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473.07675158</v>
      </c>
      <c r="F26" s="20" t="n">
        <v>3.78764857</v>
      </c>
      <c r="G26" s="18" t="n">
        <v>462.727838</v>
      </c>
      <c r="H26" s="20" t="n">
        <v>3.31559564</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485.15482474</v>
      </c>
      <c r="F32" s="20" t="n">
        <v>5.70964626</v>
      </c>
      <c r="G32" s="18" t="n">
        <v>496.86184835</v>
      </c>
      <c r="H32" s="20" t="n">
        <v>3.36929291</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(139.0/B34*100)</f>
        <v/>
      </c>
      <c r="D34" s="19" t="n">
        <v>6211</v>
      </c>
      <c r="E34" s="18" t="n">
        <v>458.50148725</v>
      </c>
      <c r="F34" s="20" t="n">
        <v>3.67706345</v>
      </c>
      <c r="G34" s="18" t="n">
        <v>443.51324533</v>
      </c>
      <c r="H34" s="20" t="n">
        <v>4.12780068</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(110.0/B35*100)</f>
        <v/>
      </c>
      <c r="D35" s="19" t="n">
        <v>6296</v>
      </c>
      <c r="E35" s="18" t="n">
        <v>510.39426648</v>
      </c>
      <c r="F35" s="20" t="n">
        <v>2.63348202</v>
      </c>
      <c r="G35" s="18" t="n">
        <v>507.21306956</v>
      </c>
      <c r="H35" s="20" t="n">
        <v>3.72510821</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(133.0/B36*100)</f>
        <v/>
      </c>
      <c r="D36" s="19" t="n">
        <v>6603</v>
      </c>
      <c r="E36" s="18" t="n">
        <v>459.76977074</v>
      </c>
      <c r="F36" s="20" t="n">
        <v>4.23379046</v>
      </c>
      <c r="G36" s="18" t="n">
        <v>470.33089171</v>
      </c>
      <c r="H36" s="20" t="n">
        <v>3.74295066</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(5823.0/B40*100)</f>
        <v/>
      </c>
      <c r="D40" s="19" t="n">
        <v>8334</v>
      </c>
      <c r="E40" s="18" t="n">
        <v>474.57603058</v>
      </c>
      <c r="F40" s="20" t="n">
        <v>5.9697236</v>
      </c>
      <c r="G40" s="18" t="n">
        <v>487.75771894</v>
      </c>
      <c r="H40" s="20" t="n">
        <v>3.55640655</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(244.0/B47*100)</f>
        <v/>
      </c>
      <c r="D47" s="19" t="n">
        <v>5684</v>
      </c>
      <c r="E47" s="18" t="n">
        <v>444.57469148</v>
      </c>
      <c r="F47" s="20" t="n">
        <v>4.46724468</v>
      </c>
      <c r="G47" s="18" t="n">
        <v>432.42437224</v>
      </c>
      <c r="H47" s="20" t="n">
        <v>4.45485537</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504.68898403</v>
      </c>
      <c r="F48" s="20" t="n">
        <v>6.44099691</v>
      </c>
      <c r="G48" s="18" t="n">
        <v>516.08673976</v>
      </c>
      <c r="H48" s="20" t="n">
        <v>5.92426766</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(157.0/B52*100)</f>
        <v/>
      </c>
      <c r="D52" s="19" t="n">
        <v>5652</v>
      </c>
      <c r="E52" s="18" t="n">
        <v>439.72374874</v>
      </c>
      <c r="F52" s="20" t="n">
        <v>4.85959211</v>
      </c>
      <c r="G52" s="18" t="n">
        <v>447.51712715</v>
      </c>
      <c r="H52" s="20" t="n">
        <v>4.55797266</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532.70897734</v>
      </c>
      <c r="F56" s="20" t="n">
        <v>5.74139393</v>
      </c>
      <c r="G56" s="18" t="n">
        <v>553.82366697</v>
      </c>
      <c r="H56" s="20" t="n">
        <v>4.42241875</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(341.0/B61*100)</f>
        <v/>
      </c>
      <c r="D61" s="19" t="n">
        <v>6184</v>
      </c>
      <c r="E61" s="18" t="n">
        <v>463.34275524</v>
      </c>
      <c r="F61" s="20" t="n">
        <v>3.81794148</v>
      </c>
      <c r="G61" s="18" t="n">
        <v>451.39774625</v>
      </c>
      <c r="H61" s="20" t="n">
        <v>4.32961043</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(167.0/B67*100)</f>
        <v/>
      </c>
      <c r="D67" s="19" t="n">
        <v>6804</v>
      </c>
      <c r="E67" s="18" t="n">
        <v>370.36215578</v>
      </c>
      <c r="F67" s="20" t="n">
        <v>4.55579049</v>
      </c>
      <c r="G67" s="18" t="n">
        <v>366.97517876</v>
      </c>
      <c r="H67" s="20" t="n">
        <v>3.45626172</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(401.0/B73*100)</f>
        <v/>
      </c>
      <c r="D73" s="19" t="n">
        <v>7848</v>
      </c>
      <c r="E73" s="18" t="n">
        <v>409.09244627</v>
      </c>
      <c r="F73" s="20" t="n">
        <v>3.92999911</v>
      </c>
      <c r="G73" s="18" t="n">
        <v>414.0873876</v>
      </c>
      <c r="H73" s="20" t="n">
        <v>3.55448829</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477.83158158</v>
      </c>
      <c r="F7" s="20" t="n">
        <v>2.74347131</v>
      </c>
      <c r="G7" s="18" t="n">
        <v>427.33710837</v>
      </c>
      <c r="H7" s="20" t="n">
        <v>5.29879552</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(8445.0/B9*100)</f>
        <v/>
      </c>
      <c r="D9" s="19" t="n">
        <v>1206</v>
      </c>
      <c r="E9" s="18" t="n">
        <v>472.55581767</v>
      </c>
      <c r="F9" s="20" t="n">
        <v>5.92898234</v>
      </c>
      <c r="G9" s="18" t="n">
        <v>436.05038043</v>
      </c>
      <c r="H9" s="20" t="n">
        <v>9.80286216</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(194.0/B13*100)</f>
        <v/>
      </c>
      <c r="D13" s="19" t="n">
        <v>6967</v>
      </c>
      <c r="E13" s="18" t="n">
        <v>474.07861045</v>
      </c>
      <c r="F13" s="20" t="n">
        <v>4.53518479</v>
      </c>
      <c r="G13" s="18" t="n">
        <v>469.16466716</v>
      </c>
      <c r="H13" s="20" t="n">
        <v>14.75171552</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(1052.0/B17*100)</f>
        <v/>
      </c>
      <c r="D17" s="19" t="n">
        <v>5452</v>
      </c>
      <c r="E17" s="18" t="n">
        <v>490.71110747</v>
      </c>
      <c r="F17" s="20" t="n">
        <v>3.95588511</v>
      </c>
      <c r="G17" s="18" t="n">
        <v>438.36719854</v>
      </c>
      <c r="H17" s="20" t="n">
        <v>9.265503649999999</v>
      </c>
      <c r="I17" s="18" t="n">
        <v>522.62832509</v>
      </c>
      <c r="J17" s="20" t="n">
        <v>2.90383283</v>
      </c>
      <c r="K17" s="18" t="s">
        <v>327</v>
      </c>
      <c r="L17" s="20" t="s">
        <v>327</v>
      </c>
      <c r="M17" s="18" t="n">
        <v>362.96139732</v>
      </c>
      <c r="N17" s="20" t="n">
        <v>12.64520278</v>
      </c>
      <c r="O17" s="18" t="s">
        <v>327</v>
      </c>
      <c r="P17" s="20" t="s">
        <v>327</v>
      </c>
      <c r="Q17" s="18" t="s">
        <v>327</v>
      </c>
      <c r="R17" s="20" t="s">
        <v>327</v>
      </c>
    </row>
    <row r="18" spans="1:18">
      <c r="A18" s="15" t="s">
        <v>338</v>
      </c>
      <c r="B18" s="17" t="n">
        <v>5532</v>
      </c>
      <c r="C18" s="18">
        <f>(54.0/B18*100)</f>
        <v/>
      </c>
      <c r="D18" s="19" t="n">
        <v>5478</v>
      </c>
      <c r="E18" s="18" t="n">
        <v>465.39940088</v>
      </c>
      <c r="F18" s="20" t="n">
        <v>3.75871536</v>
      </c>
      <c r="G18" s="18" t="n">
        <v>412.97182684</v>
      </c>
      <c r="H18" s="20" t="n">
        <v>5.27093108</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446.30317284</v>
      </c>
      <c r="F19" s="20" t="n">
        <v>4.20981416</v>
      </c>
      <c r="G19" s="18" t="n">
        <v>413.52614055</v>
      </c>
      <c r="H19" s="20" t="n">
        <v>7.76719063</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445.4650084</v>
      </c>
      <c r="F20" s="20" t="n">
        <v>4.91258315</v>
      </c>
      <c r="G20" s="18" t="n">
        <v>389.7197969</v>
      </c>
      <c r="H20" s="20" t="n">
        <v>11.7242993</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(692.0/B23*100)</f>
        <v/>
      </c>
      <c r="D23" s="19" t="n">
        <v>10891</v>
      </c>
      <c r="E23" s="18" t="n">
        <v>458.64386619</v>
      </c>
      <c r="F23" s="20" t="n">
        <v>4.44410638</v>
      </c>
      <c r="G23" s="18" t="n">
        <v>439.64783899</v>
      </c>
      <c r="H23" s="20" t="n">
        <v>7.61386117</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524.7347327799999</v>
      </c>
      <c r="F25" s="20" t="n">
        <v>4.21182523</v>
      </c>
      <c r="G25" s="18" t="n">
        <v>388.66659449</v>
      </c>
      <c r="H25" s="20" t="n">
        <v>16.12489513</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474.87630227</v>
      </c>
      <c r="F26" s="20" t="n">
        <v>3.02379904</v>
      </c>
      <c r="G26" s="18" t="n">
        <v>438.09397108</v>
      </c>
      <c r="H26" s="20" t="n">
        <v>4.85753609</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499.3898569</v>
      </c>
      <c r="F32" s="20" t="n">
        <v>3.20545173</v>
      </c>
      <c r="G32" s="18" t="n">
        <v>464.49262975</v>
      </c>
      <c r="H32" s="20" t="n">
        <v>5.75946807</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(139.0/B34*100)</f>
        <v/>
      </c>
      <c r="D34" s="19" t="n">
        <v>6211</v>
      </c>
      <c r="E34" s="18" t="n">
        <v>461.08536163</v>
      </c>
      <c r="F34" s="20" t="n">
        <v>3.30269268</v>
      </c>
      <c r="G34" s="18" t="n">
        <v>421.55166694</v>
      </c>
      <c r="H34" s="20" t="n">
        <v>5.6941502</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(110.0/B35*100)</f>
        <v/>
      </c>
      <c r="D35" s="19" t="n">
        <v>6296</v>
      </c>
      <c r="E35" s="18" t="n">
        <v>514.1331718</v>
      </c>
      <c r="F35" s="20" t="n">
        <v>2.48992422</v>
      </c>
      <c r="G35" s="18" t="n">
        <v>448.79028595</v>
      </c>
      <c r="H35" s="20" t="n">
        <v>7.11373622</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(133.0/B36*100)</f>
        <v/>
      </c>
      <c r="D36" s="19" t="n">
        <v>6603</v>
      </c>
      <c r="E36" s="18" t="n">
        <v>470.55222267</v>
      </c>
      <c r="F36" s="20" t="n">
        <v>3.0764032</v>
      </c>
      <c r="G36" s="18" t="n">
        <v>427.81147865</v>
      </c>
      <c r="H36" s="20" t="n">
        <v>8.37557595</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(5823.0/B40*100)</f>
        <v/>
      </c>
      <c r="D40" s="19" t="n">
        <v>8334</v>
      </c>
      <c r="E40" s="18" t="n">
        <v>495.05494754</v>
      </c>
      <c r="F40" s="20" t="n">
        <v>3.6266896</v>
      </c>
      <c r="G40" s="18" t="n">
        <v>430.41130764</v>
      </c>
      <c r="H40" s="20" t="n">
        <v>5.85465405</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(244.0/B47*100)</f>
        <v/>
      </c>
      <c r="D47" s="19" t="n">
        <v>5684</v>
      </c>
      <c r="E47" s="18" t="n">
        <v>449.73257999</v>
      </c>
      <c r="F47" s="20" t="n">
        <v>4.14007704</v>
      </c>
      <c r="G47" s="18" t="n">
        <v>409.84703477</v>
      </c>
      <c r="H47" s="20" t="n">
        <v>5.05120694</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528.16258078</v>
      </c>
      <c r="F48" s="20" t="n">
        <v>5.20688003</v>
      </c>
      <c r="G48" s="18" t="n">
        <v>449.3556058</v>
      </c>
      <c r="H48" s="20" t="n">
        <v>7.74845994</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(157.0/B52*100)</f>
        <v/>
      </c>
      <c r="D52" s="19" t="n">
        <v>5652</v>
      </c>
      <c r="E52" s="18" t="n">
        <v>449.85144512</v>
      </c>
      <c r="F52" s="20" t="n">
        <v>3.89764253</v>
      </c>
      <c r="G52" s="18" t="n">
        <v>418.94796831</v>
      </c>
      <c r="H52" s="20" t="n">
        <v>5.85323121</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555.2667262799999</v>
      </c>
      <c r="F56" s="20" t="n">
        <v>3.89233732</v>
      </c>
      <c r="G56" s="18" t="n">
        <v>501.47252013</v>
      </c>
      <c r="H56" s="20" t="n">
        <v>9.52551175</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(341.0/B61*100)</f>
        <v/>
      </c>
      <c r="D61" s="19" t="n">
        <v>6184</v>
      </c>
      <c r="E61" s="18" t="n">
        <v>464.99848329</v>
      </c>
      <c r="F61" s="20" t="n">
        <v>3.37179565</v>
      </c>
      <c r="G61" s="18" t="n">
        <v>427.06700682</v>
      </c>
      <c r="H61" s="20" t="n">
        <v>6.36953635</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(167.0/B67*100)</f>
        <v/>
      </c>
      <c r="D67" s="19" t="n">
        <v>6804</v>
      </c>
      <c r="E67" s="18" t="n">
        <v>384.16688102</v>
      </c>
      <c r="F67" s="20" t="n">
        <v>3.76114697</v>
      </c>
      <c r="G67" s="18" t="n">
        <v>338.5500036</v>
      </c>
      <c r="H67" s="20" t="n">
        <v>3.638773</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(401.0/B73*100)</f>
        <v/>
      </c>
      <c r="D73" s="19" t="n">
        <v>7848</v>
      </c>
      <c r="E73" s="18" t="n">
        <v>426.8498578</v>
      </c>
      <c r="F73" s="20" t="n">
        <v>3.62226357</v>
      </c>
      <c r="G73" s="18" t="n">
        <v>389.95514325</v>
      </c>
      <c r="H73" s="20" t="n">
        <v>3.71726766</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477.46166883</v>
      </c>
      <c r="F7" s="20" t="n">
        <v>2.8162391</v>
      </c>
      <c r="G7" s="18" t="n">
        <v>452.93705821</v>
      </c>
      <c r="H7" s="20" t="n">
        <v>4.12708562</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(8445.0/B9*100)</f>
        <v/>
      </c>
      <c r="D9" s="19" t="n">
        <v>1206</v>
      </c>
      <c r="E9" s="18" t="n">
        <v>471.92495161</v>
      </c>
      <c r="F9" s="20" t="n">
        <v>5.79935273</v>
      </c>
      <c r="G9" s="18" t="n">
        <v>453.71480899</v>
      </c>
      <c r="H9" s="20" t="n">
        <v>10.91119209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(194.0/B13*100)</f>
        <v/>
      </c>
      <c r="D13" s="19" t="n">
        <v>6967</v>
      </c>
      <c r="E13" s="18" t="n">
        <v>479.45585878</v>
      </c>
      <c r="F13" s="20" t="n">
        <v>5.16971895</v>
      </c>
      <c r="G13" s="18" t="n">
        <v>436.11009267</v>
      </c>
      <c r="H13" s="20" t="n">
        <v>11.58793019</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(1052.0/B17*100)</f>
        <v/>
      </c>
      <c r="D17" s="19" t="n">
        <v>5452</v>
      </c>
      <c r="E17" s="18" t="n">
        <v>489.61868352</v>
      </c>
      <c r="F17" s="20" t="n">
        <v>4.45853002</v>
      </c>
      <c r="G17" s="18" t="n">
        <v>462.48822931</v>
      </c>
      <c r="H17" s="20" t="n">
        <v>7.21628402</v>
      </c>
      <c r="I17" s="18" t="n">
        <v>522.62832509</v>
      </c>
      <c r="J17" s="20" t="n">
        <v>2.90383283</v>
      </c>
      <c r="K17" s="18" t="s">
        <v>327</v>
      </c>
      <c r="L17" s="20" t="s">
        <v>327</v>
      </c>
      <c r="M17" s="18" t="n">
        <v>362.96139732</v>
      </c>
      <c r="N17" s="20" t="n">
        <v>12.64520278</v>
      </c>
      <c r="O17" s="18" t="s">
        <v>327</v>
      </c>
      <c r="P17" s="20" t="s">
        <v>327</v>
      </c>
      <c r="Q17" s="18" t="s">
        <v>327</v>
      </c>
      <c r="R17" s="20" t="s">
        <v>327</v>
      </c>
    </row>
    <row r="18" spans="1:18">
      <c r="A18" s="15" t="s">
        <v>338</v>
      </c>
      <c r="B18" s="17" t="n">
        <v>5532</v>
      </c>
      <c r="C18" s="18">
        <f>(54.0/B18*100)</f>
        <v/>
      </c>
      <c r="D18" s="19" t="n">
        <v>5478</v>
      </c>
      <c r="E18" s="18" t="n">
        <v>455.30692167</v>
      </c>
      <c r="F18" s="20" t="n">
        <v>4.23841016</v>
      </c>
      <c r="G18" s="18" t="n">
        <v>459.70926349</v>
      </c>
      <c r="H18" s="20" t="n">
        <v>4.40867944</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445.30287183</v>
      </c>
      <c r="F19" s="20" t="n">
        <v>4.23295397</v>
      </c>
      <c r="G19" s="18" t="n">
        <v>422.63394796</v>
      </c>
      <c r="H19" s="20" t="n">
        <v>8.246641</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448.88949922</v>
      </c>
      <c r="F20" s="20" t="n">
        <v>5.205926</v>
      </c>
      <c r="G20" s="18" t="n">
        <v>388.78817411</v>
      </c>
      <c r="H20" s="20" t="n">
        <v>9.105651849999999</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(692.0/B23*100)</f>
        <v/>
      </c>
      <c r="D23" s="19" t="n">
        <v>10891</v>
      </c>
      <c r="E23" s="18" t="n">
        <v>458.17880209</v>
      </c>
      <c r="F23" s="20" t="n">
        <v>4.20114857</v>
      </c>
      <c r="G23" s="18" t="n">
        <v>445.95114079</v>
      </c>
      <c r="H23" s="20" t="n">
        <v>6.83841714</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525.62671746</v>
      </c>
      <c r="F25" s="20" t="n">
        <v>4.34143175</v>
      </c>
      <c r="G25" s="18" t="n">
        <v>493.58542576</v>
      </c>
      <c r="H25" s="20" t="n">
        <v>7.41790332</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476.68062739</v>
      </c>
      <c r="F26" s="20" t="n">
        <v>3.1619291</v>
      </c>
      <c r="G26" s="18" t="n">
        <v>447.98098815</v>
      </c>
      <c r="H26" s="20" t="n">
        <v>3.90424493</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499.49132281</v>
      </c>
      <c r="F32" s="20" t="n">
        <v>3.61903204</v>
      </c>
      <c r="G32" s="18" t="n">
        <v>480.67467346</v>
      </c>
      <c r="H32" s="20" t="n">
        <v>4.14928244</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(139.0/B34*100)</f>
        <v/>
      </c>
      <c r="D34" s="19" t="n">
        <v>6211</v>
      </c>
      <c r="E34" s="18" t="n">
        <v>460.81684346</v>
      </c>
      <c r="F34" s="20" t="n">
        <v>3.33574303</v>
      </c>
      <c r="G34" s="18" t="n">
        <v>430.7100986</v>
      </c>
      <c r="H34" s="20" t="n">
        <v>5.40748069</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(110.0/B35*100)</f>
        <v/>
      </c>
      <c r="D35" s="19" t="n">
        <v>6296</v>
      </c>
      <c r="E35" s="18" t="n">
        <v>513.87206871</v>
      </c>
      <c r="F35" s="20" t="n">
        <v>2.51879577</v>
      </c>
      <c r="G35" s="18" t="n">
        <v>474.30306504</v>
      </c>
      <c r="H35" s="20" t="n">
        <v>6.14877843</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(133.0/B36*100)</f>
        <v/>
      </c>
      <c r="D36" s="19" t="n">
        <v>6603</v>
      </c>
      <c r="E36" s="18" t="n">
        <v>467.43707326</v>
      </c>
      <c r="F36" s="20" t="n">
        <v>3.33676205</v>
      </c>
      <c r="G36" s="18" t="n">
        <v>462.63941373</v>
      </c>
      <c r="H36" s="20" t="n">
        <v>4.65082498</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(5823.0/B40*100)</f>
        <v/>
      </c>
      <c r="D40" s="19" t="n">
        <v>8334</v>
      </c>
      <c r="E40" s="18" t="n">
        <v>493.98756416</v>
      </c>
      <c r="F40" s="20" t="n">
        <v>3.97865138</v>
      </c>
      <c r="G40" s="18" t="n">
        <v>471.033492</v>
      </c>
      <c r="H40" s="20" t="n">
        <v>4.08208315</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(244.0/B47*100)</f>
        <v/>
      </c>
      <c r="D47" s="19" t="n">
        <v>5684</v>
      </c>
      <c r="E47" s="18" t="n">
        <v>448.44319365</v>
      </c>
      <c r="F47" s="20" t="n">
        <v>4.18711064</v>
      </c>
      <c r="G47" s="18" t="n">
        <v>405.25588011</v>
      </c>
      <c r="H47" s="20" t="n">
        <v>5.59210042</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528.07482568</v>
      </c>
      <c r="F48" s="20" t="n">
        <v>5.8601659</v>
      </c>
      <c r="G48" s="18" t="n">
        <v>493.17635491</v>
      </c>
      <c r="H48" s="20" t="n">
        <v>6.05456308</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(157.0/B52*100)</f>
        <v/>
      </c>
      <c r="D52" s="19" t="n">
        <v>5652</v>
      </c>
      <c r="E52" s="18" t="n">
        <v>451.67570574</v>
      </c>
      <c r="F52" s="20" t="n">
        <v>3.95381291</v>
      </c>
      <c r="G52" s="18" t="n">
        <v>425.82123901</v>
      </c>
      <c r="H52" s="20" t="n">
        <v>5.19914042</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546.20986941</v>
      </c>
      <c r="F56" s="20" t="n">
        <v>4.00221959</v>
      </c>
      <c r="G56" s="18" t="n">
        <v>549.12712993</v>
      </c>
      <c r="H56" s="20" t="n">
        <v>6.59202668</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(341.0/B61*100)</f>
        <v/>
      </c>
      <c r="D61" s="19" t="n">
        <v>6184</v>
      </c>
      <c r="E61" s="18" t="n">
        <v>463.17063763</v>
      </c>
      <c r="F61" s="20" t="n">
        <v>3.66026095</v>
      </c>
      <c r="G61" s="18" t="n">
        <v>444.90225749</v>
      </c>
      <c r="H61" s="20" t="n">
        <v>4.83081272</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(167.0/B67*100)</f>
        <v/>
      </c>
      <c r="D67" s="19" t="n">
        <v>6804</v>
      </c>
      <c r="E67" s="18" t="n">
        <v>383.78358599</v>
      </c>
      <c r="F67" s="20" t="n">
        <v>3.58299323</v>
      </c>
      <c r="G67" s="18" t="n">
        <v>348.25886778</v>
      </c>
      <c r="H67" s="20" t="n">
        <v>3.79324878</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(401.0/B73*100)</f>
        <v/>
      </c>
      <c r="D73" s="19" t="n">
        <v>7848</v>
      </c>
      <c r="E73" s="18" t="n">
        <v>433.13274673</v>
      </c>
      <c r="F73" s="20" t="n">
        <v>3.76639848</v>
      </c>
      <c r="G73" s="18" t="n">
        <v>401.33322428</v>
      </c>
      <c r="H73" s="20" t="n">
        <v>3.39214596</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477.27585736</v>
      </c>
      <c r="F7" s="20" t="n">
        <v>2.71626285</v>
      </c>
      <c r="G7" s="18" t="n">
        <v>443.25346782</v>
      </c>
      <c r="H7" s="20" t="n">
        <v>4.7536157</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(8445.0/B9*100)</f>
        <v/>
      </c>
      <c r="D9" s="19" t="n">
        <v>1206</v>
      </c>
      <c r="E9" s="18" t="n">
        <v>470.58178012</v>
      </c>
      <c r="F9" s="20" t="n">
        <v>6.03434769</v>
      </c>
      <c r="G9" s="18" t="n">
        <v>452.97518666</v>
      </c>
      <c r="H9" s="20" t="n">
        <v>10.48959076</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(194.0/B13*100)</f>
        <v/>
      </c>
      <c r="D13" s="19" t="n">
        <v>6967</v>
      </c>
      <c r="E13" s="18" t="n">
        <v>475.35767894</v>
      </c>
      <c r="F13" s="20" t="n">
        <v>5.10044831</v>
      </c>
      <c r="G13" s="18" t="n">
        <v>453.89854722</v>
      </c>
      <c r="H13" s="20" t="n">
        <v>15.21535937</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(1052.0/B17*100)</f>
        <v/>
      </c>
      <c r="D17" s="19" t="n">
        <v>5452</v>
      </c>
      <c r="E17" s="18" t="n">
        <v>489.46336984</v>
      </c>
      <c r="F17" s="20" t="n">
        <v>3.95983397</v>
      </c>
      <c r="G17" s="18" t="n">
        <v>455.09272559</v>
      </c>
      <c r="H17" s="20" t="n">
        <v>8.113818</v>
      </c>
      <c r="I17" s="18" t="n">
        <v>522.62832509</v>
      </c>
      <c r="J17" s="20" t="n">
        <v>2.90383283</v>
      </c>
      <c r="K17" s="18" t="s">
        <v>327</v>
      </c>
      <c r="L17" s="20" t="s">
        <v>327</v>
      </c>
      <c r="M17" s="18" t="n">
        <v>362.96139732</v>
      </c>
      <c r="N17" s="20" t="n">
        <v>12.64520278</v>
      </c>
      <c r="O17" s="18" t="s">
        <v>327</v>
      </c>
      <c r="P17" s="20" t="s">
        <v>327</v>
      </c>
      <c r="Q17" s="18" t="s">
        <v>327</v>
      </c>
      <c r="R17" s="20" t="s">
        <v>327</v>
      </c>
    </row>
    <row r="18" spans="1:18">
      <c r="A18" s="15" t="s">
        <v>338</v>
      </c>
      <c r="B18" s="17" t="n">
        <v>5532</v>
      </c>
      <c r="C18" s="18">
        <f>(54.0/B18*100)</f>
        <v/>
      </c>
      <c r="D18" s="19" t="n">
        <v>5478</v>
      </c>
      <c r="E18" s="18" t="n">
        <v>462.39166848</v>
      </c>
      <c r="F18" s="20" t="n">
        <v>3.97194891</v>
      </c>
      <c r="G18" s="18" t="n">
        <v>442.28103328</v>
      </c>
      <c r="H18" s="20" t="n">
        <v>5.04649817</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450.92744233</v>
      </c>
      <c r="F19" s="20" t="n">
        <v>4.08531725</v>
      </c>
      <c r="G19" s="18" t="n">
        <v>408.07125422</v>
      </c>
      <c r="H19" s="20" t="n">
        <v>6.86815534</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445.57198505</v>
      </c>
      <c r="F20" s="20" t="n">
        <v>5.3435066</v>
      </c>
      <c r="G20" s="18" t="n">
        <v>394.90393912</v>
      </c>
      <c r="H20" s="20" t="n">
        <v>9.104392560000001</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(692.0/B23*100)</f>
        <v/>
      </c>
      <c r="D23" s="19" t="n">
        <v>10891</v>
      </c>
      <c r="E23" s="18" t="n">
        <v>459.15972524</v>
      </c>
      <c r="F23" s="20" t="n">
        <v>4.30893176</v>
      </c>
      <c r="G23" s="18" t="n">
        <v>439.17688358</v>
      </c>
      <c r="H23" s="20" t="n">
        <v>6.41175559</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525.87110754</v>
      </c>
      <c r="F25" s="20" t="n">
        <v>4.40901974</v>
      </c>
      <c r="G25" s="18" t="n">
        <v>495.8586229</v>
      </c>
      <c r="H25" s="20" t="n">
        <v>7.24647348</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481.0578176</v>
      </c>
      <c r="F26" s="20" t="n">
        <v>3.01761003</v>
      </c>
      <c r="G26" s="18" t="n">
        <v>435.60370709</v>
      </c>
      <c r="H26" s="20" t="n">
        <v>4.29616193</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498.59655448</v>
      </c>
      <c r="F32" s="20" t="n">
        <v>3.3504694</v>
      </c>
      <c r="G32" s="18" t="n">
        <v>479.7022416</v>
      </c>
      <c r="H32" s="20" t="n">
        <v>4.99490826</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(139.0/B34*100)</f>
        <v/>
      </c>
      <c r="D34" s="19" t="n">
        <v>6211</v>
      </c>
      <c r="E34" s="18" t="n">
        <v>460.16159708</v>
      </c>
      <c r="F34" s="20" t="n">
        <v>3.34265566</v>
      </c>
      <c r="G34" s="18" t="n">
        <v>428.43771651</v>
      </c>
      <c r="H34" s="20" t="n">
        <v>4.98769936</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(110.0/B35*100)</f>
        <v/>
      </c>
      <c r="D35" s="19" t="n">
        <v>6296</v>
      </c>
      <c r="E35" s="18" t="n">
        <v>512.90229746</v>
      </c>
      <c r="F35" s="20" t="n">
        <v>2.49147514</v>
      </c>
      <c r="G35" s="18" t="n">
        <v>476.55550419</v>
      </c>
      <c r="H35" s="20" t="n">
        <v>6.88229274</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(133.0/B36*100)</f>
        <v/>
      </c>
      <c r="D36" s="19" t="n">
        <v>6603</v>
      </c>
      <c r="E36" s="18" t="n">
        <v>471.40002941</v>
      </c>
      <c r="F36" s="20" t="n">
        <v>3.26238041</v>
      </c>
      <c r="G36" s="18" t="n">
        <v>438.52303576</v>
      </c>
      <c r="H36" s="20" t="n">
        <v>6.5746664</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(5823.0/B40*100)</f>
        <v/>
      </c>
      <c r="D40" s="19" t="n">
        <v>8334</v>
      </c>
      <c r="E40" s="18" t="n">
        <v>492.13910523</v>
      </c>
      <c r="F40" s="20" t="n">
        <v>3.92014539</v>
      </c>
      <c r="G40" s="18" t="n">
        <v>468.80985331</v>
      </c>
      <c r="H40" s="20" t="n">
        <v>4.53509906</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(244.0/B47*100)</f>
        <v/>
      </c>
      <c r="D47" s="19" t="n">
        <v>5684</v>
      </c>
      <c r="E47" s="18" t="n">
        <v>450.2448478</v>
      </c>
      <c r="F47" s="20" t="n">
        <v>4.35624537</v>
      </c>
      <c r="G47" s="18" t="n">
        <v>409.34371048</v>
      </c>
      <c r="H47" s="20" t="n">
        <v>4.92697621</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530.23671672</v>
      </c>
      <c r="F48" s="20" t="n">
        <v>5.0664998</v>
      </c>
      <c r="G48" s="18" t="n">
        <v>489.20901747</v>
      </c>
      <c r="H48" s="20" t="n">
        <v>6.6416092</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(157.0/B52*100)</f>
        <v/>
      </c>
      <c r="D52" s="19" t="n">
        <v>5652</v>
      </c>
      <c r="E52" s="18" t="n">
        <v>451.3159538</v>
      </c>
      <c r="F52" s="20" t="n">
        <v>4.0929863</v>
      </c>
      <c r="G52" s="18" t="n">
        <v>422.06876299</v>
      </c>
      <c r="H52" s="20" t="n">
        <v>5.72498253</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551.9827616699999</v>
      </c>
      <c r="F56" s="20" t="n">
        <v>4.13710061</v>
      </c>
      <c r="G56" s="18" t="n">
        <v>533.42552197</v>
      </c>
      <c r="H56" s="20" t="n">
        <v>7.4876203</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(341.0/B61*100)</f>
        <v/>
      </c>
      <c r="D61" s="19" t="n">
        <v>6184</v>
      </c>
      <c r="E61" s="18" t="n">
        <v>463.9003805</v>
      </c>
      <c r="F61" s="20" t="n">
        <v>3.33277451</v>
      </c>
      <c r="G61" s="18" t="n">
        <v>433.26595267</v>
      </c>
      <c r="H61" s="20" t="n">
        <v>6.37284646</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(167.0/B67*100)</f>
        <v/>
      </c>
      <c r="D67" s="19" t="n">
        <v>6804</v>
      </c>
      <c r="E67" s="18" t="n">
        <v>382.06017909</v>
      </c>
      <c r="F67" s="20" t="n">
        <v>3.60987571</v>
      </c>
      <c r="G67" s="18" t="n">
        <v>343.33445131</v>
      </c>
      <c r="H67" s="20" t="n">
        <v>4.23867247</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(401.0/B73*100)</f>
        <v/>
      </c>
      <c r="D73" s="19" t="n">
        <v>7848</v>
      </c>
      <c r="E73" s="18" t="n">
        <v>430.97336009</v>
      </c>
      <c r="F73" s="20" t="n">
        <v>3.81086404</v>
      </c>
      <c r="G73" s="18" t="n">
        <v>399.83926069</v>
      </c>
      <c r="H73" s="20" t="n">
        <v>3.50824986</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477.49092846</v>
      </c>
      <c r="F7" s="20" t="n">
        <v>2.85778684</v>
      </c>
      <c r="G7" s="18" t="n">
        <v>446.7825258</v>
      </c>
      <c r="H7" s="20" t="n">
        <v>4.36410348</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(8445.0/B9*100)</f>
        <v/>
      </c>
      <c r="D9" s="19" t="n">
        <v>1206</v>
      </c>
      <c r="E9" s="18" t="n">
        <v>470.6558901</v>
      </c>
      <c r="F9" s="20" t="n">
        <v>5.88356827</v>
      </c>
      <c r="G9" s="18" t="n">
        <v>452.49050286</v>
      </c>
      <c r="H9" s="20" t="n">
        <v>11.10832426</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(194.0/B13*100)</f>
        <v/>
      </c>
      <c r="D13" s="19" t="n">
        <v>6967</v>
      </c>
      <c r="E13" s="18" t="n">
        <v>477.34642032</v>
      </c>
      <c r="F13" s="20" t="n">
        <v>5.34080877</v>
      </c>
      <c r="G13" s="18" t="n">
        <v>447.60513211</v>
      </c>
      <c r="H13" s="20" t="n">
        <v>11.37958973</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(1052.0/B17*100)</f>
        <v/>
      </c>
      <c r="D17" s="19" t="n">
        <v>5452</v>
      </c>
      <c r="E17" s="18" t="n">
        <v>490.74659028</v>
      </c>
      <c r="F17" s="20" t="n">
        <v>3.9491307</v>
      </c>
      <c r="G17" s="18" t="n">
        <v>453.09386055</v>
      </c>
      <c r="H17" s="20" t="n">
        <v>7.99439113</v>
      </c>
      <c r="I17" s="18" t="n">
        <v>522.62832509</v>
      </c>
      <c r="J17" s="20" t="n">
        <v>2.90383283</v>
      </c>
      <c r="K17" s="18" t="s">
        <v>327</v>
      </c>
      <c r="L17" s="20" t="s">
        <v>327</v>
      </c>
      <c r="M17" s="18" t="n">
        <v>362.96139732</v>
      </c>
      <c r="N17" s="20" t="n">
        <v>12.64520278</v>
      </c>
      <c r="O17" s="18" t="s">
        <v>327</v>
      </c>
      <c r="P17" s="20" t="s">
        <v>327</v>
      </c>
      <c r="Q17" s="18" t="s">
        <v>327</v>
      </c>
      <c r="R17" s="20" t="s">
        <v>327</v>
      </c>
    </row>
    <row r="18" spans="1:18">
      <c r="A18" s="15" t="s">
        <v>338</v>
      </c>
      <c r="B18" s="17" t="n">
        <v>5532</v>
      </c>
      <c r="C18" s="18">
        <f>(54.0/B18*100)</f>
        <v/>
      </c>
      <c r="D18" s="19" t="n">
        <v>5478</v>
      </c>
      <c r="E18" s="18" t="n">
        <v>466.365794</v>
      </c>
      <c r="F18" s="20" t="n">
        <v>3.76894159</v>
      </c>
      <c r="G18" s="18" t="n">
        <v>412.80200658</v>
      </c>
      <c r="H18" s="20" t="n">
        <v>4.91506478</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445.41297849</v>
      </c>
      <c r="F19" s="20" t="n">
        <v>4.23603629</v>
      </c>
      <c r="G19" s="18" t="n">
        <v>419.05290948</v>
      </c>
      <c r="H19" s="20" t="n">
        <v>7.80877765</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445.32855068</v>
      </c>
      <c r="F20" s="20" t="n">
        <v>5.41422263</v>
      </c>
      <c r="G20" s="18" t="n">
        <v>398.48937566</v>
      </c>
      <c r="H20" s="20" t="n">
        <v>9.80646585</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(692.0/B23*100)</f>
        <v/>
      </c>
      <c r="D23" s="19" t="n">
        <v>10891</v>
      </c>
      <c r="E23" s="18" t="n">
        <v>458.55469681</v>
      </c>
      <c r="F23" s="20" t="n">
        <v>4.21194411</v>
      </c>
      <c r="G23" s="18" t="n">
        <v>445.04852396</v>
      </c>
      <c r="H23" s="20" t="n">
        <v>7.01329132</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524.9614292700001</v>
      </c>
      <c r="F25" s="20" t="n">
        <v>4.33690071</v>
      </c>
      <c r="G25" s="18" t="n">
        <v>466.00834039</v>
      </c>
      <c r="H25" s="20" t="n">
        <v>11.49917026</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472.54973402</v>
      </c>
      <c r="F26" s="20" t="n">
        <v>2.9407565</v>
      </c>
      <c r="G26" s="18" t="n">
        <v>456.3812495</v>
      </c>
      <c r="H26" s="20" t="n">
        <v>4.08327066</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501.18341969</v>
      </c>
      <c r="F32" s="20" t="n">
        <v>3.31397252</v>
      </c>
      <c r="G32" s="18" t="n">
        <v>476.79980212</v>
      </c>
      <c r="H32" s="20" t="n">
        <v>5.01268998</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(139.0/B34*100)</f>
        <v/>
      </c>
      <c r="D34" s="19" t="n">
        <v>6211</v>
      </c>
      <c r="E34" s="18" t="n">
        <v>461.80206063</v>
      </c>
      <c r="F34" s="20" t="n">
        <v>3.39292698</v>
      </c>
      <c r="G34" s="18" t="n">
        <v>427.62398742</v>
      </c>
      <c r="H34" s="20" t="n">
        <v>5.22750562</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(110.0/B35*100)</f>
        <v/>
      </c>
      <c r="D35" s="19" t="n">
        <v>6296</v>
      </c>
      <c r="E35" s="18" t="n">
        <v>514.06818524</v>
      </c>
      <c r="F35" s="20" t="n">
        <v>2.53907521</v>
      </c>
      <c r="G35" s="18" t="n">
        <v>474.27218051</v>
      </c>
      <c r="H35" s="20" t="n">
        <v>6.59779414</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(133.0/B36*100)</f>
        <v/>
      </c>
      <c r="D36" s="19" t="n">
        <v>6603</v>
      </c>
      <c r="E36" s="18" t="n">
        <v>473.74726512</v>
      </c>
      <c r="F36" s="20" t="n">
        <v>3.45332379</v>
      </c>
      <c r="G36" s="18" t="n">
        <v>428.54406455</v>
      </c>
      <c r="H36" s="20" t="n">
        <v>5.79450749</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(5823.0/B40*100)</f>
        <v/>
      </c>
      <c r="D40" s="19" t="n">
        <v>8334</v>
      </c>
      <c r="E40" s="18" t="n">
        <v>485.92762119</v>
      </c>
      <c r="F40" s="20" t="n">
        <v>4.37587703</v>
      </c>
      <c r="G40" s="18" t="n">
        <v>483.27324699</v>
      </c>
      <c r="H40" s="20" t="n">
        <v>3.9081758</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(244.0/B47*100)</f>
        <v/>
      </c>
      <c r="D47" s="19" t="n">
        <v>5684</v>
      </c>
      <c r="E47" s="18" t="n">
        <v>448.91958358</v>
      </c>
      <c r="F47" s="20" t="n">
        <v>4.28277246</v>
      </c>
      <c r="G47" s="18" t="n">
        <v>418.43633877</v>
      </c>
      <c r="H47" s="20" t="n">
        <v>4.55260193</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535.06390914</v>
      </c>
      <c r="F48" s="20" t="n">
        <v>5.84034959</v>
      </c>
      <c r="G48" s="18" t="n">
        <v>473.835726</v>
      </c>
      <c r="H48" s="20" t="n">
        <v>5.79898976</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(157.0/B52*100)</f>
        <v/>
      </c>
      <c r="D52" s="19" t="n">
        <v>5652</v>
      </c>
      <c r="E52" s="18" t="n">
        <v>448.82403528</v>
      </c>
      <c r="F52" s="20" t="n">
        <v>3.87651315</v>
      </c>
      <c r="G52" s="18" t="n">
        <v>426.91965871</v>
      </c>
      <c r="H52" s="20" t="n">
        <v>6.92143333</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555.07092894</v>
      </c>
      <c r="F56" s="20" t="n">
        <v>3.99543211</v>
      </c>
      <c r="G56" s="18" t="n">
        <v>514.14409544</v>
      </c>
      <c r="H56" s="20" t="n">
        <v>8.116733679999999</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(341.0/B61*100)</f>
        <v/>
      </c>
      <c r="D61" s="19" t="n">
        <v>6184</v>
      </c>
      <c r="E61" s="18" t="n">
        <v>461.94342709</v>
      </c>
      <c r="F61" s="20" t="n">
        <v>3.40401093</v>
      </c>
      <c r="G61" s="18" t="n">
        <v>445.89212029</v>
      </c>
      <c r="H61" s="20" t="n">
        <v>5.58815901</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(167.0/B67*100)</f>
        <v/>
      </c>
      <c r="D67" s="19" t="n">
        <v>6804</v>
      </c>
      <c r="E67" s="18" t="n">
        <v>379.15260374</v>
      </c>
      <c r="F67" s="20" t="n">
        <v>3.64949856</v>
      </c>
      <c r="G67" s="18" t="n">
        <v>354.21818112</v>
      </c>
      <c r="H67" s="20" t="n">
        <v>3.85963588</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(401.0/B73*100)</f>
        <v/>
      </c>
      <c r="D73" s="19" t="n">
        <v>7848</v>
      </c>
      <c r="E73" s="18" t="n">
        <v>436.67597001</v>
      </c>
      <c r="F73" s="20" t="n">
        <v>4.18251449</v>
      </c>
      <c r="G73" s="18" t="n">
        <v>397.02486512</v>
      </c>
      <c r="H73" s="20" t="n">
        <v>3.11667638</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469.24852434</v>
      </c>
      <c r="F7" s="20" t="n">
        <v>3.22372161</v>
      </c>
      <c r="G7" s="18" t="n">
        <v>469.88783321</v>
      </c>
      <c r="H7" s="20" t="n">
        <v>3.79965667</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(8445.0/B9*100)</f>
        <v/>
      </c>
      <c r="D9" s="19" t="n">
        <v>1206</v>
      </c>
      <c r="E9" s="18" t="n">
        <v>467.95524741</v>
      </c>
      <c r="F9" s="20" t="n">
        <v>6.04047071</v>
      </c>
      <c r="G9" s="18" t="n">
        <v>466.72614005</v>
      </c>
      <c r="H9" s="20" t="n">
        <v>7.56917764</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(194.0/B13*100)</f>
        <v/>
      </c>
      <c r="D13" s="19" t="n">
        <v>6967</v>
      </c>
      <c r="E13" s="18" t="n">
        <v>476.99126869</v>
      </c>
      <c r="F13" s="20" t="n">
        <v>5.81675409</v>
      </c>
      <c r="G13" s="18" t="n">
        <v>464.76366121</v>
      </c>
      <c r="H13" s="20" t="n">
        <v>9.121658399999999</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(1052.0/B17*100)</f>
        <v/>
      </c>
      <c r="D17" s="19" t="n">
        <v>5452</v>
      </c>
      <c r="E17" s="18" t="n">
        <v>494.0961903</v>
      </c>
      <c r="F17" s="20" t="n">
        <v>4.99806612</v>
      </c>
      <c r="G17" s="18" t="n">
        <v>472.60369847</v>
      </c>
      <c r="H17" s="20" t="n">
        <v>5.0404487</v>
      </c>
      <c r="I17" s="18" t="n">
        <v>522.62832509</v>
      </c>
      <c r="J17" s="20" t="n">
        <v>2.90383283</v>
      </c>
      <c r="K17" s="18" t="s">
        <v>327</v>
      </c>
      <c r="L17" s="20" t="s">
        <v>327</v>
      </c>
      <c r="M17" s="18" t="n">
        <v>362.96139732</v>
      </c>
      <c r="N17" s="20" t="n">
        <v>12.64520278</v>
      </c>
      <c r="O17" s="18" t="s">
        <v>327</v>
      </c>
      <c r="P17" s="20" t="s">
        <v>327</v>
      </c>
      <c r="Q17" s="18" t="s">
        <v>327</v>
      </c>
      <c r="R17" s="20" t="s">
        <v>327</v>
      </c>
    </row>
    <row r="18" spans="1:18">
      <c r="A18" s="15" t="s">
        <v>338</v>
      </c>
      <c r="B18" s="17" t="n">
        <v>5532</v>
      </c>
      <c r="C18" s="18">
        <f>(54.0/B18*100)</f>
        <v/>
      </c>
      <c r="D18" s="19" t="n">
        <v>5478</v>
      </c>
      <c r="E18" s="18" t="n">
        <v>453.16492686</v>
      </c>
      <c r="F18" s="20" t="n">
        <v>5.23847268</v>
      </c>
      <c r="G18" s="18" t="n">
        <v>459.71214498</v>
      </c>
      <c r="H18" s="20" t="n">
        <v>3.55863672</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441.35674013</v>
      </c>
      <c r="F19" s="20" t="n">
        <v>4.04668026</v>
      </c>
      <c r="G19" s="18" t="n">
        <v>437.24782207</v>
      </c>
      <c r="H19" s="20" t="n">
        <v>7.47884855</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445.53560639</v>
      </c>
      <c r="F20" s="20" t="n">
        <v>6.20949123</v>
      </c>
      <c r="G20" s="18" t="n">
        <v>420.54060718</v>
      </c>
      <c r="H20" s="20" t="n">
        <v>7.67018883</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(692.0/B23*100)</f>
        <v/>
      </c>
      <c r="D23" s="19" t="n">
        <v>10891</v>
      </c>
      <c r="E23" s="18" t="n">
        <v>452.22609655</v>
      </c>
      <c r="F23" s="20" t="n">
        <v>4.28971414</v>
      </c>
      <c r="G23" s="18" t="n">
        <v>460.00864962</v>
      </c>
      <c r="H23" s="20" t="n">
        <v>6.37701222</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509.83001987</v>
      </c>
      <c r="F25" s="20" t="n">
        <v>5.27254537</v>
      </c>
      <c r="G25" s="18" t="n">
        <v>532.30489442</v>
      </c>
      <c r="H25" s="20" t="n">
        <v>4.17422262</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468.7552519</v>
      </c>
      <c r="F26" s="20" t="n">
        <v>3.97548812</v>
      </c>
      <c r="G26" s="18" t="n">
        <v>465.61997985</v>
      </c>
      <c r="H26" s="20" t="n">
        <v>3.13278621</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497.31481093</v>
      </c>
      <c r="F32" s="20" t="n">
        <v>3.89146805</v>
      </c>
      <c r="G32" s="18" t="n">
        <v>490.23021844</v>
      </c>
      <c r="H32" s="20" t="n">
        <v>3.67112623</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(139.0/B34*100)</f>
        <v/>
      </c>
      <c r="D34" s="19" t="n">
        <v>6211</v>
      </c>
      <c r="E34" s="18" t="n">
        <v>459.86608818</v>
      </c>
      <c r="F34" s="20" t="n">
        <v>3.82473324</v>
      </c>
      <c r="G34" s="18" t="n">
        <v>441.12702647</v>
      </c>
      <c r="H34" s="20" t="n">
        <v>4.39828122</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(110.0/B35*100)</f>
        <v/>
      </c>
      <c r="D35" s="19" t="n">
        <v>6296</v>
      </c>
      <c r="E35" s="18" t="n">
        <v>516.9041388099999</v>
      </c>
      <c r="F35" s="20" t="n">
        <v>3.08423137</v>
      </c>
      <c r="G35" s="18" t="n">
        <v>497.97455201</v>
      </c>
      <c r="H35" s="20" t="n">
        <v>3.32417671</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(133.0/B36*100)</f>
        <v/>
      </c>
      <c r="D36" s="19" t="n">
        <v>6603</v>
      </c>
      <c r="E36" s="18" t="n">
        <v>461.36845194</v>
      </c>
      <c r="F36" s="20" t="n">
        <v>3.78875439</v>
      </c>
      <c r="G36" s="18" t="n">
        <v>470.46273453</v>
      </c>
      <c r="H36" s="20" t="n">
        <v>3.79011546</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(5823.0/B40*100)</f>
        <v/>
      </c>
      <c r="D40" s="19" t="n">
        <v>8334</v>
      </c>
      <c r="E40" s="18" t="n">
        <v>476.76230737</v>
      </c>
      <c r="F40" s="20" t="n">
        <v>4.85379862</v>
      </c>
      <c r="G40" s="18" t="n">
        <v>488.35860347</v>
      </c>
      <c r="H40" s="20" t="n">
        <v>3.78720812</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(244.0/B47*100)</f>
        <v/>
      </c>
      <c r="D47" s="19" t="n">
        <v>5684</v>
      </c>
      <c r="E47" s="18" t="n">
        <v>442.16388679</v>
      </c>
      <c r="F47" s="20" t="n">
        <v>4.59096398</v>
      </c>
      <c r="G47" s="18" t="n">
        <v>435.80967815</v>
      </c>
      <c r="H47" s="20" t="n">
        <v>4.2839996</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498.19620033</v>
      </c>
      <c r="F48" s="20" t="n">
        <v>7.38565976</v>
      </c>
      <c r="G48" s="18" t="n">
        <v>518.16431917</v>
      </c>
      <c r="H48" s="20" t="n">
        <v>5.577341</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(157.0/B52*100)</f>
        <v/>
      </c>
      <c r="D52" s="19" t="n">
        <v>5652</v>
      </c>
      <c r="E52" s="18" t="n">
        <v>438.77527739</v>
      </c>
      <c r="F52" s="20" t="n">
        <v>4.71772885</v>
      </c>
      <c r="G52" s="18" t="n">
        <v>449.06063868</v>
      </c>
      <c r="H52" s="20" t="n">
        <v>4.00825957</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530.79940412</v>
      </c>
      <c r="F56" s="20" t="n">
        <v>5.70995842</v>
      </c>
      <c r="G56" s="18" t="n">
        <v>556.0932997899999</v>
      </c>
      <c r="H56" s="20" t="n">
        <v>4.7876633</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(341.0/B61*100)</f>
        <v/>
      </c>
      <c r="D61" s="19" t="n">
        <v>6184</v>
      </c>
      <c r="E61" s="18" t="n">
        <v>451.75921655</v>
      </c>
      <c r="F61" s="20" t="n">
        <v>3.67683308</v>
      </c>
      <c r="G61" s="18" t="n">
        <v>465.91102419</v>
      </c>
      <c r="H61" s="20" t="n">
        <v>4.13149099</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(167.0/B67*100)</f>
        <v/>
      </c>
      <c r="D67" s="19" t="n">
        <v>6804</v>
      </c>
      <c r="E67" s="18" t="n">
        <v>373.67478333</v>
      </c>
      <c r="F67" s="20" t="n">
        <v>4.21769074</v>
      </c>
      <c r="G67" s="18" t="n">
        <v>365.76523302</v>
      </c>
      <c r="H67" s="20" t="n">
        <v>3.54632195</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(401.0/B73*100)</f>
        <v/>
      </c>
      <c r="D73" s="19" t="n">
        <v>7848</v>
      </c>
      <c r="E73" s="18" t="n">
        <v>413.22213481</v>
      </c>
      <c r="F73" s="20" t="n">
        <v>4.07949195</v>
      </c>
      <c r="G73" s="18" t="n">
        <v>412.77013404</v>
      </c>
      <c r="H73" s="20" t="n">
        <v>3.53372306</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479.22147097</v>
      </c>
      <c r="F7" s="20" t="n">
        <v>3.10156126</v>
      </c>
      <c r="G7" s="18" t="n">
        <v>450.62821643</v>
      </c>
      <c r="H7" s="20" t="n">
        <v>4.18700291</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(8445.0/B9*100)</f>
        <v/>
      </c>
      <c r="D9" s="19" t="n">
        <v>1206</v>
      </c>
      <c r="E9" s="18" t="n">
        <v>468.71764763</v>
      </c>
      <c r="F9" s="20" t="n">
        <v>6.00065877</v>
      </c>
      <c r="G9" s="18" t="n">
        <v>464.58239663</v>
      </c>
      <c r="H9" s="20" t="n">
        <v>7.67040134</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(194.0/B13*100)</f>
        <v/>
      </c>
      <c r="D13" s="19" t="n">
        <v>6967</v>
      </c>
      <c r="E13" s="18" t="n">
        <v>482.76312637</v>
      </c>
      <c r="F13" s="20" t="n">
        <v>5.48205036</v>
      </c>
      <c r="G13" s="18" t="n">
        <v>425.58309029</v>
      </c>
      <c r="H13" s="20" t="n">
        <v>8.865142970000001</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(1052.0/B17*100)</f>
        <v/>
      </c>
      <c r="D17" s="19" t="n">
        <v>5452</v>
      </c>
      <c r="E17" s="18" t="n">
        <v>495.46296523</v>
      </c>
      <c r="F17" s="20" t="n">
        <v>4.50856473</v>
      </c>
      <c r="G17" s="18" t="n">
        <v>459.15203816</v>
      </c>
      <c r="H17" s="20" t="n">
        <v>5.37648971</v>
      </c>
      <c r="I17" s="18" t="n">
        <v>522.62832509</v>
      </c>
      <c r="J17" s="20" t="n">
        <v>2.90383283</v>
      </c>
      <c r="K17" s="18" t="s">
        <v>327</v>
      </c>
      <c r="L17" s="20" t="s">
        <v>327</v>
      </c>
      <c r="M17" s="18" t="n">
        <v>362.96139732</v>
      </c>
      <c r="N17" s="20" t="n">
        <v>12.64520278</v>
      </c>
      <c r="O17" s="18" t="s">
        <v>327</v>
      </c>
      <c r="P17" s="20" t="s">
        <v>327</v>
      </c>
      <c r="Q17" s="18" t="s">
        <v>327</v>
      </c>
      <c r="R17" s="20" t="s">
        <v>327</v>
      </c>
    </row>
    <row r="18" spans="1:18">
      <c r="A18" s="15" t="s">
        <v>338</v>
      </c>
      <c r="B18" s="17" t="n">
        <v>5532</v>
      </c>
      <c r="C18" s="18">
        <f>(54.0/B18*100)</f>
        <v/>
      </c>
      <c r="D18" s="19" t="n">
        <v>5478</v>
      </c>
      <c r="E18" s="18" t="n">
        <v>467.0066978</v>
      </c>
      <c r="F18" s="20" t="n">
        <v>4.4653741</v>
      </c>
      <c r="G18" s="18" t="n">
        <v>440.18724371</v>
      </c>
      <c r="H18" s="20" t="n">
        <v>3.94904626</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446.82516619</v>
      </c>
      <c r="F19" s="20" t="n">
        <v>4.27682344</v>
      </c>
      <c r="G19" s="18" t="n">
        <v>422.80109972</v>
      </c>
      <c r="H19" s="20" t="n">
        <v>7.33369953</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449.29929218</v>
      </c>
      <c r="F20" s="20" t="n">
        <v>5.83426431</v>
      </c>
      <c r="G20" s="18" t="n">
        <v>402.10707806</v>
      </c>
      <c r="H20" s="20" t="n">
        <v>7.98515413</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(692.0/B23*100)</f>
        <v/>
      </c>
      <c r="D23" s="19" t="n">
        <v>10891</v>
      </c>
      <c r="E23" s="18" t="n">
        <v>452.79705946</v>
      </c>
      <c r="F23" s="20" t="n">
        <v>4.11380717</v>
      </c>
      <c r="G23" s="18" t="n">
        <v>461.07740485</v>
      </c>
      <c r="H23" s="20" t="n">
        <v>6.85309175</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516.32243801</v>
      </c>
      <c r="F25" s="20" t="n">
        <v>5.37151816</v>
      </c>
      <c r="G25" s="18" t="n">
        <v>528.06874199</v>
      </c>
      <c r="H25" s="20" t="n">
        <v>4.31326635</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477.75749775</v>
      </c>
      <c r="F26" s="20" t="n">
        <v>3.52565777</v>
      </c>
      <c r="G26" s="18" t="n">
        <v>454.5093467</v>
      </c>
      <c r="H26" s="20" t="n">
        <v>3.69795404</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504.58538445</v>
      </c>
      <c r="F32" s="20" t="n">
        <v>3.70772767</v>
      </c>
      <c r="G32" s="18" t="n">
        <v>471.0295076</v>
      </c>
      <c r="H32" s="20" t="n">
        <v>3.63893929</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(139.0/B34*100)</f>
        <v/>
      </c>
      <c r="D34" s="19" t="n">
        <v>6211</v>
      </c>
      <c r="E34" s="18" t="n">
        <v>461.03640199</v>
      </c>
      <c r="F34" s="20" t="n">
        <v>3.87245963</v>
      </c>
      <c r="G34" s="18" t="n">
        <v>435.04091096</v>
      </c>
      <c r="H34" s="20" t="n">
        <v>4.18699593</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(110.0/B35*100)</f>
        <v/>
      </c>
      <c r="D35" s="19" t="n">
        <v>6296</v>
      </c>
      <c r="E35" s="18" t="n">
        <v>518.71378329</v>
      </c>
      <c r="F35" s="20" t="n">
        <v>2.62177719</v>
      </c>
      <c r="G35" s="18" t="n">
        <v>476.15771285</v>
      </c>
      <c r="H35" s="20" t="n">
        <v>4.41940296</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(133.0/B36*100)</f>
        <v/>
      </c>
      <c r="D36" s="19" t="n">
        <v>6603</v>
      </c>
      <c r="E36" s="18" t="n">
        <v>468.23346249</v>
      </c>
      <c r="F36" s="20" t="n">
        <v>3.90747315</v>
      </c>
      <c r="G36" s="18" t="n">
        <v>463.07069346</v>
      </c>
      <c r="H36" s="20" t="n">
        <v>3.74678659</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(5823.0/B40*100)</f>
        <v/>
      </c>
      <c r="D40" s="19" t="n">
        <v>8334</v>
      </c>
      <c r="E40" s="18" t="n">
        <v>502.1082629</v>
      </c>
      <c r="F40" s="20" t="n">
        <v>4.12428845</v>
      </c>
      <c r="G40" s="18" t="n">
        <v>465.37844302</v>
      </c>
      <c r="H40" s="20" t="n">
        <v>3.96208821</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(244.0/B47*100)</f>
        <v/>
      </c>
      <c r="D47" s="19" t="n">
        <v>5684</v>
      </c>
      <c r="E47" s="18" t="n">
        <v>448.3530508</v>
      </c>
      <c r="F47" s="20" t="n">
        <v>4.40857497</v>
      </c>
      <c r="G47" s="18" t="n">
        <v>423.8809097</v>
      </c>
      <c r="H47" s="20" t="n">
        <v>4.37474764</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518.63172232</v>
      </c>
      <c r="F48" s="20" t="n">
        <v>6.92491704</v>
      </c>
      <c r="G48" s="18" t="n">
        <v>510.16111476</v>
      </c>
      <c r="H48" s="20" t="n">
        <v>5.44441508</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(157.0/B52*100)</f>
        <v/>
      </c>
      <c r="D52" s="19" t="n">
        <v>5652</v>
      </c>
      <c r="E52" s="18" t="n">
        <v>444.77872144</v>
      </c>
      <c r="F52" s="20" t="n">
        <v>4.0297307</v>
      </c>
      <c r="G52" s="18" t="n">
        <v>442.84630495</v>
      </c>
      <c r="H52" s="20" t="n">
        <v>4.82993683</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538.3629849</v>
      </c>
      <c r="F56" s="20" t="n">
        <v>4.70925237</v>
      </c>
      <c r="G56" s="18" t="n">
        <v>554.31286211</v>
      </c>
      <c r="H56" s="20" t="n">
        <v>5.30447708</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(341.0/B61*100)</f>
        <v/>
      </c>
      <c r="D61" s="19" t="n">
        <v>6184</v>
      </c>
      <c r="E61" s="18" t="n">
        <v>462.70544596</v>
      </c>
      <c r="F61" s="20" t="n">
        <v>3.72725722</v>
      </c>
      <c r="G61" s="18" t="n">
        <v>449.26349083</v>
      </c>
      <c r="H61" s="20" t="n">
        <v>4.58602081</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(167.0/B67*100)</f>
        <v/>
      </c>
      <c r="D67" s="19" t="n">
        <v>6804</v>
      </c>
      <c r="E67" s="18" t="n">
        <v>386.65240441</v>
      </c>
      <c r="F67" s="20" t="n">
        <v>4.1184314</v>
      </c>
      <c r="G67" s="18" t="n">
        <v>353.36113683</v>
      </c>
      <c r="H67" s="20" t="n">
        <v>3.28260194</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(401.0/B73*100)</f>
        <v/>
      </c>
      <c r="D73" s="19" t="n">
        <v>7848</v>
      </c>
      <c r="E73" s="18" t="n">
        <v>426.97695953</v>
      </c>
      <c r="F73" s="20" t="n">
        <v>4.1460082</v>
      </c>
      <c r="G73" s="18" t="n">
        <v>403.97055858</v>
      </c>
      <c r="H73" s="20" t="n">
        <v>3.40920092</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473.57841864</v>
      </c>
      <c r="F7" s="20" t="n">
        <v>2.73086462</v>
      </c>
      <c r="G7" s="18" t="n">
        <v>455.68927513</v>
      </c>
      <c r="H7" s="20" t="n">
        <v>4.67526497</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(8445.0/B9*100)</f>
        <v/>
      </c>
      <c r="D9" s="19" t="n">
        <v>1206</v>
      </c>
      <c r="E9" s="18" t="n">
        <v>472.76007971</v>
      </c>
      <c r="F9" s="20" t="n">
        <v>6.18467839</v>
      </c>
      <c r="G9" s="18" t="n">
        <v>444.39055224</v>
      </c>
      <c r="H9" s="20" t="n">
        <v>7.90407904</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(194.0/B13*100)</f>
        <v/>
      </c>
      <c r="D13" s="19" t="n">
        <v>6967</v>
      </c>
      <c r="E13" s="18" t="n">
        <v>474.19850694</v>
      </c>
      <c r="F13" s="20" t="n">
        <v>5.17352182</v>
      </c>
      <c r="G13" s="18" t="n">
        <v>467.36936935</v>
      </c>
      <c r="H13" s="20" t="n">
        <v>12.63680149</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(1052.0/B17*100)</f>
        <v/>
      </c>
      <c r="D17" s="19" t="n">
        <v>5452</v>
      </c>
      <c r="E17" s="18" t="n">
        <v>486.4910183</v>
      </c>
      <c r="F17" s="20" t="n">
        <v>4.25638359</v>
      </c>
      <c r="G17" s="18" t="n">
        <v>468.29122087</v>
      </c>
      <c r="H17" s="20" t="n">
        <v>7.33858451</v>
      </c>
      <c r="I17" s="18" t="n">
        <v>522.62832509</v>
      </c>
      <c r="J17" s="20" t="n">
        <v>2.90383283</v>
      </c>
      <c r="K17" s="18" t="s">
        <v>327</v>
      </c>
      <c r="L17" s="20" t="s">
        <v>327</v>
      </c>
      <c r="M17" s="18" t="n">
        <v>362.96139732</v>
      </c>
      <c r="N17" s="20" t="n">
        <v>12.64520278</v>
      </c>
      <c r="O17" s="18" t="s">
        <v>327</v>
      </c>
      <c r="P17" s="20" t="s">
        <v>327</v>
      </c>
      <c r="Q17" s="18" t="s">
        <v>327</v>
      </c>
      <c r="R17" s="20" t="s">
        <v>327</v>
      </c>
    </row>
    <row r="18" spans="1:18">
      <c r="A18" s="15" t="s">
        <v>338</v>
      </c>
      <c r="B18" s="17" t="n">
        <v>5532</v>
      </c>
      <c r="C18" s="18">
        <f>(54.0/B18*100)</f>
        <v/>
      </c>
      <c r="D18" s="19" t="n">
        <v>5478</v>
      </c>
      <c r="E18" s="18" t="n">
        <v>461.41036065</v>
      </c>
      <c r="F18" s="20" t="n">
        <v>3.77980752</v>
      </c>
      <c r="G18" s="18" t="n">
        <v>442.1154266</v>
      </c>
      <c r="H18" s="20" t="n">
        <v>5.24212925</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441.92834454</v>
      </c>
      <c r="F19" s="20" t="n">
        <v>4.11971469</v>
      </c>
      <c r="G19" s="18" t="n">
        <v>431.61035394</v>
      </c>
      <c r="H19" s="20" t="n">
        <v>9.05119418</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440.93790172</v>
      </c>
      <c r="F20" s="20" t="n">
        <v>5.21993818</v>
      </c>
      <c r="G20" s="18" t="n">
        <v>419.02924539</v>
      </c>
      <c r="H20" s="20" t="n">
        <v>10.82093019</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(692.0/B23*100)</f>
        <v/>
      </c>
      <c r="D23" s="19" t="n">
        <v>10891</v>
      </c>
      <c r="E23" s="18" t="n">
        <v>457.08586724</v>
      </c>
      <c r="F23" s="20" t="n">
        <v>4.32938617</v>
      </c>
      <c r="G23" s="18" t="n">
        <v>447.32902941</v>
      </c>
      <c r="H23" s="20" t="n">
        <v>6.94746235</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517.8309669</v>
      </c>
      <c r="F25" s="20" t="n">
        <v>4.05155757</v>
      </c>
      <c r="G25" s="18" t="n">
        <v>556.33118467</v>
      </c>
      <c r="H25" s="20" t="n">
        <v>9.378088399999999</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468.45651164</v>
      </c>
      <c r="F26" s="20" t="n">
        <v>2.8635817</v>
      </c>
      <c r="G26" s="18" t="n">
        <v>462.65070349</v>
      </c>
      <c r="H26" s="20" t="n">
        <v>4.5655597</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491.59953596</v>
      </c>
      <c r="F32" s="20" t="n">
        <v>2.97661387</v>
      </c>
      <c r="G32" s="18" t="n">
        <v>498.70541023</v>
      </c>
      <c r="H32" s="20" t="n">
        <v>5.6329289</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(139.0/B34*100)</f>
        <v/>
      </c>
      <c r="D34" s="19" t="n">
        <v>6211</v>
      </c>
      <c r="E34" s="18" t="n">
        <v>457.9053058</v>
      </c>
      <c r="F34" s="20" t="n">
        <v>3.25470655</v>
      </c>
      <c r="G34" s="18" t="n">
        <v>434.60457078</v>
      </c>
      <c r="H34" s="20" t="n">
        <v>5.69810758</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(110.0/B35*100)</f>
        <v/>
      </c>
      <c r="D35" s="19" t="n">
        <v>6296</v>
      </c>
      <c r="E35" s="18" t="n">
        <v>512.3414287000001</v>
      </c>
      <c r="F35" s="20" t="n">
        <v>2.53264008</v>
      </c>
      <c r="G35" s="18" t="n">
        <v>488.45218726</v>
      </c>
      <c r="H35" s="20" t="n">
        <v>7.61373995</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(133.0/B36*100)</f>
        <v/>
      </c>
      <c r="D36" s="19" t="n">
        <v>6603</v>
      </c>
      <c r="E36" s="18" t="n">
        <v>470.65001652</v>
      </c>
      <c r="F36" s="20" t="n">
        <v>3.07674112</v>
      </c>
      <c r="G36" s="18" t="n">
        <v>436.6666977</v>
      </c>
      <c r="H36" s="20" t="n">
        <v>7.68423868</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(5823.0/B40*100)</f>
        <v/>
      </c>
      <c r="D40" s="19" t="n">
        <v>8334</v>
      </c>
      <c r="E40" s="18" t="n">
        <v>490.63932497</v>
      </c>
      <c r="F40" s="20" t="n">
        <v>3.76738449</v>
      </c>
      <c r="G40" s="18" t="n">
        <v>464.54807788</v>
      </c>
      <c r="H40" s="20" t="n">
        <v>5.54708272</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(244.0/B47*100)</f>
        <v/>
      </c>
      <c r="D47" s="19" t="n">
        <v>5684</v>
      </c>
      <c r="E47" s="18" t="n">
        <v>446.17708866</v>
      </c>
      <c r="F47" s="20" t="n">
        <v>4.17178118</v>
      </c>
      <c r="G47" s="18" t="n">
        <v>421.25169356</v>
      </c>
      <c r="H47" s="20" t="n">
        <v>5.4780487</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536.20030219</v>
      </c>
      <c r="F48" s="20" t="n">
        <v>5.53242712</v>
      </c>
      <c r="G48" s="18" t="n">
        <v>483.46535189</v>
      </c>
      <c r="H48" s="20" t="n">
        <v>6.12905259</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(157.0/B52*100)</f>
        <v/>
      </c>
      <c r="D52" s="19" t="n">
        <v>5652</v>
      </c>
      <c r="E52" s="18" t="n">
        <v>448.09440335</v>
      </c>
      <c r="F52" s="20" t="n">
        <v>3.65984624</v>
      </c>
      <c r="G52" s="18" t="n">
        <v>429.7025289</v>
      </c>
      <c r="H52" s="20" t="n">
        <v>6.19196421</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548.03889899</v>
      </c>
      <c r="F56" s="20" t="n">
        <v>4.9213276</v>
      </c>
      <c r="G56" s="18" t="n">
        <v>546.0083346</v>
      </c>
      <c r="H56" s="20" t="n">
        <v>5.42329201</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(341.0/B61*100)</f>
        <v/>
      </c>
      <c r="D61" s="19" t="n">
        <v>6184</v>
      </c>
      <c r="E61" s="18" t="n">
        <v>459.12605939</v>
      </c>
      <c r="F61" s="20" t="n">
        <v>3.53569427</v>
      </c>
      <c r="G61" s="18" t="n">
        <v>455.80373897</v>
      </c>
      <c r="H61" s="20" t="n">
        <v>5.8072194</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(167.0/B67*100)</f>
        <v/>
      </c>
      <c r="D67" s="19" t="n">
        <v>6804</v>
      </c>
      <c r="E67" s="18" t="n">
        <v>379.13267529</v>
      </c>
      <c r="F67" s="20" t="n">
        <v>3.84451837</v>
      </c>
      <c r="G67" s="18" t="n">
        <v>358.1384886</v>
      </c>
      <c r="H67" s="20" t="n">
        <v>3.55842894</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(401.0/B73*100)</f>
        <v/>
      </c>
      <c r="D73" s="19" t="n">
        <v>7848</v>
      </c>
      <c r="E73" s="18" t="n">
        <v>426.02859683</v>
      </c>
      <c r="F73" s="20" t="n">
        <v>4.18592006</v>
      </c>
      <c r="G73" s="18" t="n">
        <v>405.60187039</v>
      </c>
      <c r="H73" s="20" t="n">
        <v>3.30137867</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478.76177574</v>
      </c>
      <c r="F7" s="20" t="n">
        <v>2.58410392</v>
      </c>
      <c r="G7" s="18" t="n">
        <v>438.14856627</v>
      </c>
      <c r="H7" s="20" t="n">
        <v>4.99456529</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(8445.0/B9*100)</f>
        <v/>
      </c>
      <c r="D9" s="19" t="n">
        <v>1206</v>
      </c>
      <c r="E9" s="18" t="n">
        <v>469.27657813</v>
      </c>
      <c r="F9" s="20" t="n">
        <v>5.87967155</v>
      </c>
      <c r="G9" s="18" t="n">
        <v>455.82986884</v>
      </c>
      <c r="H9" s="20" t="n">
        <v>11.03478294</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(194.0/B13*100)</f>
        <v/>
      </c>
      <c r="D13" s="19" t="n">
        <v>6967</v>
      </c>
      <c r="E13" s="18" t="n">
        <v>475.39624497</v>
      </c>
      <c r="F13" s="20" t="n">
        <v>5.35109824</v>
      </c>
      <c r="G13" s="18" t="n">
        <v>458.25542956</v>
      </c>
      <c r="H13" s="20" t="n">
        <v>9.981876809999999</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(1052.0/B17*100)</f>
        <v/>
      </c>
      <c r="D17" s="19" t="n">
        <v>5452</v>
      </c>
      <c r="E17" s="18" t="n">
        <v>492.6900434</v>
      </c>
      <c r="F17" s="20" t="n">
        <v>4.15901709</v>
      </c>
      <c r="G17" s="18" t="n">
        <v>455.84531823</v>
      </c>
      <c r="H17" s="20" t="n">
        <v>6.85836786</v>
      </c>
      <c r="I17" s="18" t="n">
        <v>522.62832509</v>
      </c>
      <c r="J17" s="20" t="n">
        <v>2.90383283</v>
      </c>
      <c r="K17" s="18" t="s">
        <v>327</v>
      </c>
      <c r="L17" s="20" t="s">
        <v>327</v>
      </c>
      <c r="M17" s="18" t="n">
        <v>362.96139732</v>
      </c>
      <c r="N17" s="20" t="n">
        <v>12.64520278</v>
      </c>
      <c r="O17" s="18" t="s">
        <v>327</v>
      </c>
      <c r="P17" s="20" t="s">
        <v>327</v>
      </c>
      <c r="Q17" s="18" t="s">
        <v>327</v>
      </c>
      <c r="R17" s="20" t="s">
        <v>327</v>
      </c>
    </row>
    <row r="18" spans="1:18">
      <c r="A18" s="15" t="s">
        <v>338</v>
      </c>
      <c r="B18" s="17" t="n">
        <v>5532</v>
      </c>
      <c r="C18" s="18">
        <f>(54.0/B18*100)</f>
        <v/>
      </c>
      <c r="D18" s="19" t="n">
        <v>5478</v>
      </c>
      <c r="E18" s="18" t="n">
        <v>462.17878032</v>
      </c>
      <c r="F18" s="20" t="n">
        <v>4.02354012</v>
      </c>
      <c r="G18" s="18" t="n">
        <v>440.03723583</v>
      </c>
      <c r="H18" s="20" t="n">
        <v>4.85119532</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447.6884547</v>
      </c>
      <c r="F19" s="20" t="n">
        <v>4.2161021</v>
      </c>
      <c r="G19" s="18" t="n">
        <v>401.56496798</v>
      </c>
      <c r="H19" s="20" t="n">
        <v>8.935018189999999</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442.90940529</v>
      </c>
      <c r="F20" s="20" t="n">
        <v>5.41187214</v>
      </c>
      <c r="G20" s="18" t="n">
        <v>409.84018974</v>
      </c>
      <c r="H20" s="20" t="n">
        <v>9.52103095</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(692.0/B23*100)</f>
        <v/>
      </c>
      <c r="D23" s="19" t="n">
        <v>10891</v>
      </c>
      <c r="E23" s="18" t="n">
        <v>457.35467621</v>
      </c>
      <c r="F23" s="20" t="n">
        <v>4.33144636</v>
      </c>
      <c r="G23" s="18" t="n">
        <v>444.55483527</v>
      </c>
      <c r="H23" s="20" t="n">
        <v>6.52847554</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521.6818156</v>
      </c>
      <c r="F25" s="20" t="n">
        <v>4.31050137</v>
      </c>
      <c r="G25" s="18" t="n">
        <v>520.93964821</v>
      </c>
      <c r="H25" s="20" t="n">
        <v>7.20361934</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473.608288</v>
      </c>
      <c r="F26" s="20" t="n">
        <v>2.92513483</v>
      </c>
      <c r="G26" s="18" t="n">
        <v>446.27323984</v>
      </c>
      <c r="H26" s="20" t="n">
        <v>4.24270668</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498.91276795</v>
      </c>
      <c r="F32" s="20" t="n">
        <v>3.30996932</v>
      </c>
      <c r="G32" s="18" t="n">
        <v>472.30636271</v>
      </c>
      <c r="H32" s="20" t="n">
        <v>5.27173279</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(139.0/B34*100)</f>
        <v/>
      </c>
      <c r="D34" s="19" t="n">
        <v>6211</v>
      </c>
      <c r="E34" s="18" t="n">
        <v>460.94741161</v>
      </c>
      <c r="F34" s="20" t="n">
        <v>3.4019357</v>
      </c>
      <c r="G34" s="18" t="n">
        <v>423.54521748</v>
      </c>
      <c r="H34" s="20" t="n">
        <v>5.24975906</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(110.0/B35*100)</f>
        <v/>
      </c>
      <c r="D35" s="19" t="n">
        <v>6296</v>
      </c>
      <c r="E35" s="18" t="n">
        <v>513.41939593</v>
      </c>
      <c r="F35" s="20" t="n">
        <v>2.42651834</v>
      </c>
      <c r="G35" s="18" t="n">
        <v>480.30196898</v>
      </c>
      <c r="H35" s="20" t="n">
        <v>6.54530617</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(133.0/B36*100)</f>
        <v/>
      </c>
      <c r="D36" s="19" t="n">
        <v>6603</v>
      </c>
      <c r="E36" s="18" t="n">
        <v>470.92542867</v>
      </c>
      <c r="F36" s="20" t="n">
        <v>3.28427081</v>
      </c>
      <c r="G36" s="18" t="n">
        <v>431.27605254</v>
      </c>
      <c r="H36" s="20" t="n">
        <v>7.7253988</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(5823.0/B40*100)</f>
        <v/>
      </c>
      <c r="D40" s="19" t="n">
        <v>8334</v>
      </c>
      <c r="E40" s="18" t="n">
        <v>494.34522186</v>
      </c>
      <c r="F40" s="20" t="n">
        <v>3.87008324</v>
      </c>
      <c r="G40" s="18" t="n">
        <v>465.55425</v>
      </c>
      <c r="H40" s="20" t="n">
        <v>4.32150301</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(244.0/B47*100)</f>
        <v/>
      </c>
      <c r="D47" s="19" t="n">
        <v>5684</v>
      </c>
      <c r="E47" s="18" t="n">
        <v>445.3297333</v>
      </c>
      <c r="F47" s="20" t="n">
        <v>4.25461922</v>
      </c>
      <c r="G47" s="18" t="n">
        <v>424.51529553</v>
      </c>
      <c r="H47" s="20" t="n">
        <v>5.14464373</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529.41999102</v>
      </c>
      <c r="F48" s="20" t="n">
        <v>5.34026972</v>
      </c>
      <c r="G48" s="18" t="n">
        <v>462.6539465</v>
      </c>
      <c r="H48" s="20" t="n">
        <v>7.57377475</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(157.0/B52*100)</f>
        <v/>
      </c>
      <c r="D52" s="19" t="n">
        <v>5652</v>
      </c>
      <c r="E52" s="18" t="n">
        <v>450.15899628</v>
      </c>
      <c r="F52" s="20" t="n">
        <v>3.98147821</v>
      </c>
      <c r="G52" s="18" t="n">
        <v>424.75443153</v>
      </c>
      <c r="H52" s="20" t="n">
        <v>5.49351221</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554.4364935999999</v>
      </c>
      <c r="F56" s="20" t="n">
        <v>4.17331945</v>
      </c>
      <c r="G56" s="18" t="n">
        <v>518.69599217</v>
      </c>
      <c r="H56" s="20" t="n">
        <v>8.18391929</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(341.0/B61*100)</f>
        <v/>
      </c>
      <c r="D61" s="19" t="n">
        <v>6184</v>
      </c>
      <c r="E61" s="18" t="n">
        <v>463.33827864</v>
      </c>
      <c r="F61" s="20" t="n">
        <v>3.49237702</v>
      </c>
      <c r="G61" s="18" t="n">
        <v>438.12373907</v>
      </c>
      <c r="H61" s="20" t="n">
        <v>5.88863363</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(167.0/B67*100)</f>
        <v/>
      </c>
      <c r="D67" s="19" t="n">
        <v>6804</v>
      </c>
      <c r="E67" s="18" t="n">
        <v>376.19062836</v>
      </c>
      <c r="F67" s="20" t="n">
        <v>3.4470293</v>
      </c>
      <c r="G67" s="18" t="n">
        <v>344.36885107</v>
      </c>
      <c r="H67" s="20" t="n">
        <v>4.72182949</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(401.0/B73*100)</f>
        <v/>
      </c>
      <c r="D73" s="19" t="n">
        <v>7848</v>
      </c>
      <c r="E73" s="18" t="n">
        <v>431.40604442</v>
      </c>
      <c r="F73" s="20" t="n">
        <v>4.0325832</v>
      </c>
      <c r="G73" s="18" t="n">
        <v>394.58317379</v>
      </c>
      <c r="H73" s="20" t="n">
        <v>3.3566637</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479.57001576</v>
      </c>
      <c r="F7" s="20" t="n">
        <v>2.73451234</v>
      </c>
      <c r="G7" s="18" t="n">
        <v>439.48913973</v>
      </c>
      <c r="H7" s="20" t="n">
        <v>4.1532767</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(8445.0/B9*100)</f>
        <v/>
      </c>
      <c r="D9" s="19" t="n">
        <v>1206</v>
      </c>
      <c r="E9" s="18" t="n">
        <v>470.06455047</v>
      </c>
      <c r="F9" s="20" t="n">
        <v>5.99610548</v>
      </c>
      <c r="G9" s="18" t="n">
        <v>456.76698514</v>
      </c>
      <c r="H9" s="20" t="n">
        <v>9.203666950000001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(194.0/B13*100)</f>
        <v/>
      </c>
      <c r="D13" s="19" t="n">
        <v>6967</v>
      </c>
      <c r="E13" s="18" t="n">
        <v>482.76455044</v>
      </c>
      <c r="F13" s="20" t="n">
        <v>5.5177716</v>
      </c>
      <c r="G13" s="18" t="n">
        <v>426.47927678</v>
      </c>
      <c r="H13" s="20" t="n">
        <v>9.372883809999999</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(1052.0/B17*100)</f>
        <v/>
      </c>
      <c r="D17" s="19" t="n">
        <v>5452</v>
      </c>
      <c r="E17" s="18" t="n">
        <v>495.0015251</v>
      </c>
      <c r="F17" s="20" t="n">
        <v>4.28068019</v>
      </c>
      <c r="G17" s="18" t="n">
        <v>449.33105923</v>
      </c>
      <c r="H17" s="20" t="n">
        <v>6.27546452</v>
      </c>
      <c r="I17" s="18" t="n">
        <v>522.62832509</v>
      </c>
      <c r="J17" s="20" t="n">
        <v>2.90383283</v>
      </c>
      <c r="K17" s="18" t="s">
        <v>327</v>
      </c>
      <c r="L17" s="20" t="s">
        <v>327</v>
      </c>
      <c r="M17" s="18" t="n">
        <v>362.96139732</v>
      </c>
      <c r="N17" s="20" t="n">
        <v>12.64520278</v>
      </c>
      <c r="O17" s="18" t="s">
        <v>327</v>
      </c>
      <c r="P17" s="20" t="s">
        <v>327</v>
      </c>
      <c r="Q17" s="18" t="s">
        <v>327</v>
      </c>
      <c r="R17" s="20" t="s">
        <v>327</v>
      </c>
    </row>
    <row r="18" spans="1:18">
      <c r="A18" s="15" t="s">
        <v>338</v>
      </c>
      <c r="B18" s="17" t="n">
        <v>5532</v>
      </c>
      <c r="C18" s="18">
        <f>(54.0/B18*100)</f>
        <v/>
      </c>
      <c r="D18" s="19" t="n">
        <v>5478</v>
      </c>
      <c r="E18" s="18" t="n">
        <v>461.88414978</v>
      </c>
      <c r="F18" s="20" t="n">
        <v>4.23051712</v>
      </c>
      <c r="G18" s="18" t="n">
        <v>445.71754934</v>
      </c>
      <c r="H18" s="20" t="n">
        <v>4.679969</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446.80346814</v>
      </c>
      <c r="F19" s="20" t="n">
        <v>4.14289855</v>
      </c>
      <c r="G19" s="18" t="n">
        <v>412.10251893</v>
      </c>
      <c r="H19" s="20" t="n">
        <v>9.308113759999999</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446.11843353</v>
      </c>
      <c r="F20" s="20" t="n">
        <v>5.87592599</v>
      </c>
      <c r="G20" s="18" t="n">
        <v>402.59852238</v>
      </c>
      <c r="H20" s="20" t="n">
        <v>8.14570857</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(692.0/B23*100)</f>
        <v/>
      </c>
      <c r="D23" s="19" t="n">
        <v>10891</v>
      </c>
      <c r="E23" s="18" t="n">
        <v>458.74564589</v>
      </c>
      <c r="F23" s="20" t="n">
        <v>4.17830514</v>
      </c>
      <c r="G23" s="18" t="n">
        <v>442.54444808</v>
      </c>
      <c r="H23" s="20" t="n">
        <v>6.93071453</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526.88254521</v>
      </c>
      <c r="F25" s="20" t="n">
        <v>4.33076312</v>
      </c>
      <c r="G25" s="18" t="n">
        <v>495.74041144</v>
      </c>
      <c r="H25" s="20" t="n">
        <v>6.48063848</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474.10103644</v>
      </c>
      <c r="F26" s="20" t="n">
        <v>3.0857911</v>
      </c>
      <c r="G26" s="18" t="n">
        <v>452.00061673</v>
      </c>
      <c r="H26" s="20" t="n">
        <v>3.51046597</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500.63262876</v>
      </c>
      <c r="F32" s="20" t="n">
        <v>3.05934158</v>
      </c>
      <c r="G32" s="18" t="n">
        <v>465.87737836</v>
      </c>
      <c r="H32" s="20" t="n">
        <v>5.09009514</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(139.0/B34*100)</f>
        <v/>
      </c>
      <c r="D34" s="19" t="n">
        <v>6211</v>
      </c>
      <c r="E34" s="18" t="n">
        <v>458.09114853</v>
      </c>
      <c r="F34" s="20" t="n">
        <v>3.52585423</v>
      </c>
      <c r="G34" s="18" t="n">
        <v>437.20872034</v>
      </c>
      <c r="H34" s="20" t="n">
        <v>5.65473022</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(110.0/B35*100)</f>
        <v/>
      </c>
      <c r="D35" s="19" t="n">
        <v>6296</v>
      </c>
      <c r="E35" s="18" t="n">
        <v>513.88584881</v>
      </c>
      <c r="F35" s="20" t="n">
        <v>2.32513691</v>
      </c>
      <c r="G35" s="18" t="n">
        <v>472.61200393</v>
      </c>
      <c r="H35" s="20" t="n">
        <v>6.84895802</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(133.0/B36*100)</f>
        <v/>
      </c>
      <c r="D36" s="19" t="n">
        <v>6603</v>
      </c>
      <c r="E36" s="18" t="n">
        <v>471.8481067</v>
      </c>
      <c r="F36" s="20" t="n">
        <v>3.30432984</v>
      </c>
      <c r="G36" s="18" t="n">
        <v>437.03329491</v>
      </c>
      <c r="H36" s="20" t="n">
        <v>5.31601361</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(5823.0/B40*100)</f>
        <v/>
      </c>
      <c r="D40" s="19" t="n">
        <v>8334</v>
      </c>
      <c r="E40" s="18" t="n">
        <v>496.95273271</v>
      </c>
      <c r="F40" s="20" t="n">
        <v>3.43897232</v>
      </c>
      <c r="G40" s="18" t="n">
        <v>453.8402483</v>
      </c>
      <c r="H40" s="20" t="n">
        <v>4.97173676</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(244.0/B47*100)</f>
        <v/>
      </c>
      <c r="D47" s="19" t="n">
        <v>5684</v>
      </c>
      <c r="E47" s="18" t="n">
        <v>447.20641505</v>
      </c>
      <c r="F47" s="20" t="n">
        <v>4.41176572</v>
      </c>
      <c r="G47" s="18" t="n">
        <v>422.31430662</v>
      </c>
      <c r="H47" s="20" t="n">
        <v>4.5763874</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529.93164189</v>
      </c>
      <c r="F48" s="20" t="n">
        <v>5.66124673</v>
      </c>
      <c r="G48" s="18" t="n">
        <v>476.09055125</v>
      </c>
      <c r="H48" s="20" t="n">
        <v>6.59318514</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(157.0/B52*100)</f>
        <v/>
      </c>
      <c r="D52" s="19" t="n">
        <v>5652</v>
      </c>
      <c r="E52" s="18" t="n">
        <v>447.97163895</v>
      </c>
      <c r="F52" s="20" t="n">
        <v>3.8593025</v>
      </c>
      <c r="G52" s="18" t="n">
        <v>430.2583877</v>
      </c>
      <c r="H52" s="20" t="n">
        <v>5.94240099</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556.53604693</v>
      </c>
      <c r="F56" s="20" t="n">
        <v>3.99944762</v>
      </c>
      <c r="G56" s="18" t="n">
        <v>504.3567427</v>
      </c>
      <c r="H56" s="20" t="n">
        <v>10.25417112</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(341.0/B61*100)</f>
        <v/>
      </c>
      <c r="D61" s="19" t="n">
        <v>6184</v>
      </c>
      <c r="E61" s="18" t="n">
        <v>464.56497153</v>
      </c>
      <c r="F61" s="20" t="n">
        <v>3.35067166</v>
      </c>
      <c r="G61" s="18" t="n">
        <v>442.79680081</v>
      </c>
      <c r="H61" s="20" t="n">
        <v>5.11690867</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(167.0/B67*100)</f>
        <v/>
      </c>
      <c r="D67" s="19" t="n">
        <v>6804</v>
      </c>
      <c r="E67" s="18" t="n">
        <v>383.10768804</v>
      </c>
      <c r="F67" s="20" t="n">
        <v>3.99834699</v>
      </c>
      <c r="G67" s="18" t="n">
        <v>350.93817473</v>
      </c>
      <c r="H67" s="20" t="n">
        <v>3.50943829</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(401.0/B73*100)</f>
        <v/>
      </c>
      <c r="D73" s="19" t="n">
        <v>7848</v>
      </c>
      <c r="E73" s="18" t="n">
        <v>424.95562682</v>
      </c>
      <c r="F73" s="20" t="n">
        <v>4.18122428</v>
      </c>
      <c r="G73" s="18" t="n">
        <v>405.88682155</v>
      </c>
      <c r="H73" s="20" t="n">
        <v>3.22654764</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476.88974237</v>
      </c>
      <c r="F7" s="20" t="n">
        <v>2.72156188</v>
      </c>
      <c r="G7" s="18" t="n">
        <v>440.3644117</v>
      </c>
      <c r="H7" s="20" t="n">
        <v>5.15349821</v>
      </c>
      <c r="I7" s="18" t="n">
        <v>510.0985357</v>
      </c>
      <c r="J7" s="20" t="n">
        <v>1.93913302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(8445.0/B9*100)</f>
        <v/>
      </c>
      <c r="D9" s="19" t="n">
        <v>1206</v>
      </c>
      <c r="E9" s="18" t="n">
        <v>469.07517337</v>
      </c>
      <c r="F9" s="20" t="n">
        <v>6.04479792</v>
      </c>
      <c r="G9" s="18" t="n">
        <v>460.15756728</v>
      </c>
      <c r="H9" s="20" t="n">
        <v>9.13474673</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(194.0/B13*100)</f>
        <v/>
      </c>
      <c r="D13" s="19" t="n">
        <v>6967</v>
      </c>
      <c r="E13" s="18" t="n">
        <v>473.12241082</v>
      </c>
      <c r="F13" s="20" t="n">
        <v>5.06968729</v>
      </c>
      <c r="G13" s="18" t="n">
        <v>472.60239875</v>
      </c>
      <c r="H13" s="20" t="n">
        <v>14.27272493</v>
      </c>
      <c r="I13" s="18" t="n">
        <v>519.29238314</v>
      </c>
      <c r="J13" s="20" t="n">
        <v>2.17378327</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(1052.0/B17*100)</f>
        <v/>
      </c>
      <c r="D17" s="19" t="n">
        <v>5452</v>
      </c>
      <c r="E17" s="18" t="n">
        <v>486.42770265</v>
      </c>
      <c r="F17" s="20" t="n">
        <v>4.35462604</v>
      </c>
      <c r="G17" s="18" t="n">
        <v>471.17523327</v>
      </c>
      <c r="H17" s="20" t="n">
        <v>6.88456969</v>
      </c>
      <c r="I17" s="18" t="n">
        <v>522.62832509</v>
      </c>
      <c r="J17" s="20" t="n">
        <v>2.90383283</v>
      </c>
      <c r="K17" s="18" t="s">
        <v>327</v>
      </c>
      <c r="L17" s="20" t="s">
        <v>327</v>
      </c>
      <c r="M17" s="18" t="n">
        <v>362.96139732</v>
      </c>
      <c r="N17" s="20" t="n">
        <v>12.64520278</v>
      </c>
      <c r="O17" s="18" t="s">
        <v>327</v>
      </c>
      <c r="P17" s="20" t="s">
        <v>327</v>
      </c>
      <c r="Q17" s="18" t="s">
        <v>327</v>
      </c>
      <c r="R17" s="20" t="s">
        <v>327</v>
      </c>
    </row>
    <row r="18" spans="1:18">
      <c r="A18" s="15" t="s">
        <v>338</v>
      </c>
      <c r="B18" s="17" t="n">
        <v>5532</v>
      </c>
      <c r="C18" s="18">
        <f>(54.0/B18*100)</f>
        <v/>
      </c>
      <c r="D18" s="19" t="n">
        <v>5478</v>
      </c>
      <c r="E18" s="18" t="n">
        <v>459.74900252</v>
      </c>
      <c r="F18" s="20" t="n">
        <v>3.98619028</v>
      </c>
      <c r="G18" s="18" t="n">
        <v>450.08488225</v>
      </c>
      <c r="H18" s="20" t="n">
        <v>5.43097403</v>
      </c>
      <c r="I18" s="18" t="n">
        <v>448.22474158</v>
      </c>
      <c r="J18" s="20" t="n">
        <v>4.87738532</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444.03072233</v>
      </c>
      <c r="F19" s="20" t="n">
        <v>4.41286334</v>
      </c>
      <c r="G19" s="18" t="n">
        <v>429.30064011</v>
      </c>
      <c r="H19" s="20" t="n">
        <v>6.75705897</v>
      </c>
      <c r="I19" s="18" t="n">
        <v>491.72830002</v>
      </c>
      <c r="J19" s="20" t="n">
        <v>2.71224274</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439.67425731</v>
      </c>
      <c r="F20" s="20" t="n">
        <v>4.87221892</v>
      </c>
      <c r="G20" s="18" t="n">
        <v>420.84150535</v>
      </c>
      <c r="H20" s="20" t="n">
        <v>10.39015258</v>
      </c>
      <c r="I20" s="18" t="n">
        <v>498.64771195</v>
      </c>
      <c r="J20" s="20" t="n">
        <v>1.98488247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(692.0/B23*100)</f>
        <v/>
      </c>
      <c r="D23" s="19" t="n">
        <v>10891</v>
      </c>
      <c r="E23" s="18" t="n">
        <v>454.65236922</v>
      </c>
      <c r="F23" s="20" t="n">
        <v>4.46522262</v>
      </c>
      <c r="G23" s="18" t="n">
        <v>457.48896709</v>
      </c>
      <c r="H23" s="20" t="n">
        <v>6.41392942</v>
      </c>
      <c r="I23" s="18" t="n">
        <v>509.45581964</v>
      </c>
      <c r="J23" s="20" t="n">
        <v>3.05353617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523.88608348</v>
      </c>
      <c r="F25" s="20" t="n">
        <v>4.24787469</v>
      </c>
      <c r="G25" s="18" t="n">
        <v>508.37593635</v>
      </c>
      <c r="H25" s="20" t="n">
        <v>7.92295629</v>
      </c>
      <c r="I25" s="18" t="n">
        <v>526.48147568</v>
      </c>
      <c r="J25" s="20" t="n">
        <v>4.13840438</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470.5800222</v>
      </c>
      <c r="F26" s="20" t="n">
        <v>2.87000163</v>
      </c>
      <c r="G26" s="18" t="n">
        <v>458.74804041</v>
      </c>
      <c r="H26" s="20" t="n">
        <v>4.13729043</v>
      </c>
      <c r="I26" s="18" t="n">
        <v>493.78116778</v>
      </c>
      <c r="J26" s="20" t="n">
        <v>2.2407215</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495.34790443</v>
      </c>
      <c r="F32" s="20" t="n">
        <v>3.24406819</v>
      </c>
      <c r="G32" s="18" t="n">
        <v>488.71578362</v>
      </c>
      <c r="H32" s="20" t="n">
        <v>5.55670277</v>
      </c>
      <c r="I32" s="18" t="n">
        <v>514.64774014</v>
      </c>
      <c r="J32" s="20" t="n">
        <v>2.6739271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(139.0/B34*100)</f>
        <v/>
      </c>
      <c r="D34" s="19" t="n">
        <v>6211</v>
      </c>
      <c r="E34" s="18" t="n">
        <v>457.66898613</v>
      </c>
      <c r="F34" s="20" t="n">
        <v>3.40889623</v>
      </c>
      <c r="G34" s="18" t="n">
        <v>438.65330443</v>
      </c>
      <c r="H34" s="20" t="n">
        <v>5.1205358</v>
      </c>
      <c r="I34" s="18" t="n">
        <v>497.72373837</v>
      </c>
      <c r="J34" s="20" t="n">
        <v>2.77188834</v>
      </c>
      <c r="K34" s="18" t="s">
        <v>327</v>
      </c>
      <c r="L34" s="20" t="s">
        <v>327</v>
      </c>
      <c r="M34" s="18" t="n">
        <v>336.51078337</v>
      </c>
      <c r="N34" s="20" t="n">
        <v>12.24828707</v>
      </c>
      <c r="O34" s="18" t="s">
        <v>327</v>
      </c>
      <c r="P34" s="20" t="s">
        <v>327</v>
      </c>
      <c r="Q34" s="18" t="s">
        <v>327</v>
      </c>
      <c r="R34" s="20" t="s">
        <v>327</v>
      </c>
    </row>
    <row r="35" spans="1:18">
      <c r="A35" s="15" t="s">
        <v>355</v>
      </c>
      <c r="B35" s="17" t="n">
        <v>6406</v>
      </c>
      <c r="C35" s="18">
        <f>(110.0/B35*100)</f>
        <v/>
      </c>
      <c r="D35" s="19" t="n">
        <v>6296</v>
      </c>
      <c r="E35" s="18" t="n">
        <v>509.25548958</v>
      </c>
      <c r="F35" s="20" t="n">
        <v>2.63294781</v>
      </c>
      <c r="G35" s="18" t="n">
        <v>509.67230333</v>
      </c>
      <c r="H35" s="20" t="n">
        <v>5.76384396</v>
      </c>
      <c r="I35" s="18" t="n">
        <v>514.76319718</v>
      </c>
      <c r="J35" s="20" t="n">
        <v>2.09340219</v>
      </c>
      <c r="K35" s="18" t="s">
        <v>327</v>
      </c>
      <c r="L35" s="20" t="s">
        <v>327</v>
      </c>
      <c r="M35" s="18" t="n">
        <v>349.78970242</v>
      </c>
      <c r="N35" s="20" t="n">
        <v>6.90672373</v>
      </c>
      <c r="O35" s="18" t="s">
        <v>327</v>
      </c>
      <c r="P35" s="20" t="s">
        <v>327</v>
      </c>
      <c r="Q35" s="18" t="s">
        <v>327</v>
      </c>
      <c r="R35" s="20" t="s">
        <v>327</v>
      </c>
    </row>
    <row r="36" spans="1:18">
      <c r="A36" s="15" t="s">
        <v>356</v>
      </c>
      <c r="B36" s="17" t="n">
        <v>6736</v>
      </c>
      <c r="C36" s="18">
        <f>(133.0/B36*100)</f>
        <v/>
      </c>
      <c r="D36" s="19" t="n">
        <v>6603</v>
      </c>
      <c r="E36" s="18" t="n">
        <v>470.04786374</v>
      </c>
      <c r="F36" s="20" t="n">
        <v>3.24809208</v>
      </c>
      <c r="G36" s="18" t="n">
        <v>446.27965153</v>
      </c>
      <c r="H36" s="20" t="n">
        <v>6.83073022</v>
      </c>
      <c r="I36" s="18" t="n">
        <v>495.4344186</v>
      </c>
      <c r="J36" s="20" t="n">
        <v>2.34735289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(5823.0/B40*100)</f>
        <v/>
      </c>
      <c r="D40" s="19" t="n">
        <v>8334</v>
      </c>
      <c r="E40" s="18" t="n">
        <v>488.37329009</v>
      </c>
      <c r="F40" s="20" t="n">
        <v>3.72249563</v>
      </c>
      <c r="G40" s="18" t="n">
        <v>466.84477405</v>
      </c>
      <c r="H40" s="20" t="n">
        <v>5.82931263</v>
      </c>
      <c r="I40" s="18" t="n">
        <v>504.86821859</v>
      </c>
      <c r="J40" s="20" t="n">
        <v>4.18215401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(244.0/B47*100)</f>
        <v/>
      </c>
      <c r="D47" s="19" t="n">
        <v>5684</v>
      </c>
      <c r="E47" s="18" t="n">
        <v>443.6389029</v>
      </c>
      <c r="F47" s="20" t="n">
        <v>4.23307794</v>
      </c>
      <c r="G47" s="18" t="n">
        <v>426.49013497</v>
      </c>
      <c r="H47" s="20" t="n">
        <v>4.98081336</v>
      </c>
      <c r="I47" s="18" t="n">
        <v>447.18264945</v>
      </c>
      <c r="J47" s="20" t="n">
        <v>5.18174538</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527.435568</v>
      </c>
      <c r="F48" s="20" t="n">
        <v>5.9103918</v>
      </c>
      <c r="G48" s="18" t="n">
        <v>487.27873252</v>
      </c>
      <c r="H48" s="20" t="n">
        <v>6.35510699</v>
      </c>
      <c r="I48" s="18" t="n">
        <v>549.03170952</v>
      </c>
      <c r="J48" s="20" t="n">
        <v>4.93257665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(157.0/B52*100)</f>
        <v/>
      </c>
      <c r="D52" s="19" t="n">
        <v>5652</v>
      </c>
      <c r="E52" s="18" t="n">
        <v>445.81617528</v>
      </c>
      <c r="F52" s="20" t="n">
        <v>3.78547719</v>
      </c>
      <c r="G52" s="18" t="n">
        <v>437.8064379</v>
      </c>
      <c r="H52" s="20" t="n">
        <v>6.27944476</v>
      </c>
      <c r="I52" s="18" t="n">
        <v>472.57329289</v>
      </c>
      <c r="J52" s="20" t="n">
        <v>2.84232096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553.07138998</v>
      </c>
      <c r="F56" s="20" t="n">
        <v>4.14103746</v>
      </c>
      <c r="G56" s="18" t="n">
        <v>517.60541475</v>
      </c>
      <c r="H56" s="20" t="n">
        <v>8.48130473</v>
      </c>
      <c r="I56" s="18" t="n">
        <v>547.70457915</v>
      </c>
      <c r="J56" s="20" t="n">
        <v>3.12902586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(341.0/B61*100)</f>
        <v/>
      </c>
      <c r="D61" s="19" t="n">
        <v>6184</v>
      </c>
      <c r="E61" s="18" t="n">
        <v>460.94607564</v>
      </c>
      <c r="F61" s="20" t="n">
        <v>3.65203219</v>
      </c>
      <c r="G61" s="18" t="n">
        <v>450.04111676</v>
      </c>
      <c r="H61" s="20" t="n">
        <v>5.20001949</v>
      </c>
      <c r="I61" s="18" t="n">
        <v>494.38548253</v>
      </c>
      <c r="J61" s="20" t="n">
        <v>2.43964281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(167.0/B67*100)</f>
        <v/>
      </c>
      <c r="D67" s="19" t="n">
        <v>6804</v>
      </c>
      <c r="E67" s="18" t="n">
        <v>369.41648749</v>
      </c>
      <c r="F67" s="20" t="n">
        <v>3.3167952</v>
      </c>
      <c r="G67" s="18" t="n">
        <v>365.63742818</v>
      </c>
      <c r="H67" s="20" t="n">
        <v>4.42373025</v>
      </c>
      <c r="I67" s="18" t="n">
        <v>409.64245077</v>
      </c>
      <c r="J67" s="20" t="n">
        <v>3.50586303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(401.0/B73*100)</f>
        <v/>
      </c>
      <c r="D73" s="19" t="n">
        <v>7848</v>
      </c>
      <c r="E73" s="18" t="n">
        <v>421.29299761</v>
      </c>
      <c r="F73" s="20" t="n">
        <v>3.81942789</v>
      </c>
      <c r="G73" s="18" t="n">
        <v>401.70814545</v>
      </c>
      <c r="H73" s="20" t="n">
        <v>3.69005714</v>
      </c>
      <c r="I73" s="18" t="n">
        <v>427.33450432</v>
      </c>
      <c r="J73" s="20" t="n">
        <v>3.72065536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492.33224528</v>
      </c>
      <c r="F7" s="20" t="n">
        <v>2.55681575</v>
      </c>
      <c r="G7" s="18" t="n">
        <v>524.22581353</v>
      </c>
      <c r="H7" s="20" t="n">
        <v>2.34474419</v>
      </c>
      <c r="I7" s="18" t="n">
        <v>470.04197318</v>
      </c>
      <c r="J7" s="20" t="n">
        <v>2.33897153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(7151.0/B9*100)</f>
        <v/>
      </c>
      <c r="D9" s="19" t="n">
        <v>2500</v>
      </c>
      <c r="E9" s="18" t="n">
        <v>481.20277355</v>
      </c>
      <c r="F9" s="20" t="n">
        <v>5.01592471</v>
      </c>
      <c r="G9" s="18" t="n">
        <v>515.29728788</v>
      </c>
      <c r="H9" s="20" t="n">
        <v>4.68072354</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(190.0/B13*100)</f>
        <v/>
      </c>
      <c r="D13" s="19" t="n">
        <v>6971</v>
      </c>
      <c r="E13" s="18" t="n">
        <v>492.27636012</v>
      </c>
      <c r="F13" s="20" t="n">
        <v>2.98327617</v>
      </c>
      <c r="G13" s="18" t="n">
        <v>530.92651471</v>
      </c>
      <c r="H13" s="20" t="n">
        <v>2.52580137</v>
      </c>
      <c r="I13" s="18" t="n">
        <v>473.04309114</v>
      </c>
      <c r="J13" s="20" t="n">
        <v>5.196868</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(1016.0/B17*100)</f>
        <v/>
      </c>
      <c r="D17" s="19" t="n">
        <v>5488</v>
      </c>
      <c r="E17" s="18" t="n">
        <v>494.62513754</v>
      </c>
      <c r="F17" s="20" t="n">
        <v>4.20053517</v>
      </c>
      <c r="G17" s="18" t="n">
        <v>533.14862124</v>
      </c>
      <c r="H17" s="20" t="n">
        <v>2.95935213</v>
      </c>
      <c r="I17" s="18" t="n">
        <v>482.9584252</v>
      </c>
      <c r="J17" s="20" t="n">
        <v>4.08307858</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439.78804429</v>
      </c>
      <c r="F18" s="20" t="n">
        <v>5.14589015</v>
      </c>
      <c r="G18" s="18" t="n">
        <v>455.19186163</v>
      </c>
      <c r="H18" s="20" t="n">
        <v>6.24024557</v>
      </c>
      <c r="I18" s="18" t="n">
        <v>456.85708156</v>
      </c>
      <c r="J18" s="20" t="n">
        <v>3.89427933</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472.45704892</v>
      </c>
      <c r="F19" s="20" t="n">
        <v>4.5682884</v>
      </c>
      <c r="G19" s="18" t="n">
        <v>498.25881302</v>
      </c>
      <c r="H19" s="20" t="n">
        <v>3.08359767</v>
      </c>
      <c r="I19" s="18" t="n">
        <v>440.24417698</v>
      </c>
      <c r="J19" s="20" t="n">
        <v>4.28104258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465.46928299</v>
      </c>
      <c r="F20" s="20" t="n">
        <v>3.47137747</v>
      </c>
      <c r="G20" s="18" t="n">
        <v>512.39597268</v>
      </c>
      <c r="H20" s="20" t="n">
        <v>2.3493273</v>
      </c>
      <c r="I20" s="18" t="n">
        <v>436.25092448</v>
      </c>
      <c r="J20" s="20" t="n">
        <v>4.81808286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(668.0/B23*100)</f>
        <v/>
      </c>
      <c r="D23" s="19" t="n">
        <v>10915</v>
      </c>
      <c r="E23" s="18" t="n">
        <v>489.55024561</v>
      </c>
      <c r="F23" s="20" t="n">
        <v>3.62515017</v>
      </c>
      <c r="G23" s="18" t="n">
        <v>519.49734435</v>
      </c>
      <c r="H23" s="20" t="n">
        <v>3.58644848</v>
      </c>
      <c r="I23" s="18" t="n">
        <v>455.06015321</v>
      </c>
      <c r="J23" s="20" t="n">
        <v>4.28286931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(34.0/B25*100)</f>
        <v/>
      </c>
      <c r="D25" s="19" t="n">
        <v>5547</v>
      </c>
      <c r="E25" s="18" t="n">
        <v>525.10026149</v>
      </c>
      <c r="F25" s="20" t="n">
        <v>4.70430226</v>
      </c>
      <c r="G25" s="18" t="n">
        <v>527.86626405</v>
      </c>
      <c r="H25" s="20" t="n">
        <v>4.58113003</v>
      </c>
      <c r="I25" s="18" t="n">
        <v>521.6342138799999</v>
      </c>
      <c r="J25" s="20" t="n">
        <v>4.26532855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486.94310674</v>
      </c>
      <c r="F26" s="20" t="n">
        <v>3.48959727</v>
      </c>
      <c r="G26" s="18" t="n">
        <v>496.84363284</v>
      </c>
      <c r="H26" s="20" t="n">
        <v>2.3262575</v>
      </c>
      <c r="I26" s="18" t="n">
        <v>466.80237719</v>
      </c>
      <c r="J26" s="20" t="n">
        <v>2.57666061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501.21193726</v>
      </c>
      <c r="F32" s="20" t="n">
        <v>3.95828965</v>
      </c>
      <c r="G32" s="18" t="n">
        <v>521.39222958</v>
      </c>
      <c r="H32" s="20" t="n">
        <v>3.01826451</v>
      </c>
      <c r="I32" s="18" t="n">
        <v>493.58252043</v>
      </c>
      <c r="J32" s="20" t="n">
        <v>3.18339532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(128.0/B34*100)</f>
        <v/>
      </c>
      <c r="D34" s="19" t="n">
        <v>6222</v>
      </c>
      <c r="E34" s="18" t="n">
        <v>486.60276584</v>
      </c>
      <c r="F34" s="20" t="n">
        <v>4.4503669</v>
      </c>
      <c r="G34" s="18" t="n">
        <v>503.98895721</v>
      </c>
      <c r="H34" s="20" t="n">
        <v>2.72769323</v>
      </c>
      <c r="I34" s="18" t="n">
        <v>452.01946252</v>
      </c>
      <c r="J34" s="20" t="n">
        <v>3.15006039</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505.24290847</v>
      </c>
      <c r="F35" s="20" t="n">
        <v>3.66451598</v>
      </c>
      <c r="G35" s="18" t="n">
        <v>520.81207345</v>
      </c>
      <c r="H35" s="20" t="n">
        <v>2.73452858</v>
      </c>
      <c r="I35" s="18" t="n">
        <v>509.13233688</v>
      </c>
      <c r="J35" s="20" t="n">
        <v>2.30717812</v>
      </c>
      <c r="K35" s="18" t="s">
        <v>327</v>
      </c>
      <c r="L35" s="20" t="s">
        <v>327</v>
      </c>
      <c r="M35" s="18" t="n">
        <v>349.78970242</v>
      </c>
      <c r="N35" s="20" t="n">
        <v>6.90672373</v>
      </c>
      <c r="O35" s="18" t="s">
        <v>327</v>
      </c>
      <c r="P35" s="20" t="s">
        <v>327</v>
      </c>
      <c r="Q35" s="18" t="s">
        <v>327</v>
      </c>
      <c r="R35" s="20" t="s">
        <v>327</v>
      </c>
    </row>
    <row r="36" spans="1:18">
      <c r="A36" s="15" t="s">
        <v>356</v>
      </c>
      <c r="B36" s="17" t="n">
        <v>6736</v>
      </c>
      <c r="C36" s="18">
        <f>(114.0/B36*100)</f>
        <v/>
      </c>
      <c r="D36" s="19" t="n">
        <v>6622</v>
      </c>
      <c r="E36" s="18" t="n">
        <v>466.5492238</v>
      </c>
      <c r="F36" s="20" t="n">
        <v>3.12633804</v>
      </c>
      <c r="G36" s="18" t="n">
        <v>510.06202682</v>
      </c>
      <c r="H36" s="20" t="n">
        <v>2.7901167</v>
      </c>
      <c r="I36" s="18" t="n">
        <v>465.78581563</v>
      </c>
      <c r="J36" s="20" t="n">
        <v>3.00938029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(5804.0/B40*100)</f>
        <v/>
      </c>
      <c r="D40" s="19" t="n">
        <v>8353</v>
      </c>
      <c r="E40" s="18" t="n">
        <v>477.82056934</v>
      </c>
      <c r="F40" s="20" t="n">
        <v>4.60519983</v>
      </c>
      <c r="G40" s="18" t="n">
        <v>537.98824258</v>
      </c>
      <c r="H40" s="20" t="n">
        <v>4.50163477</v>
      </c>
      <c r="I40" s="18" t="n">
        <v>484.58545989</v>
      </c>
      <c r="J40" s="20" t="n">
        <v>3.39250567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(183.0/B47*100)</f>
        <v/>
      </c>
      <c r="D47" s="19" t="n">
        <v>5745</v>
      </c>
      <c r="E47" s="18" t="n">
        <v>425.33675235</v>
      </c>
      <c r="F47" s="20" t="n">
        <v>5.50610116</v>
      </c>
      <c r="G47" s="18" t="n">
        <v>471.61839833</v>
      </c>
      <c r="H47" s="20" t="n">
        <v>5.3138372</v>
      </c>
      <c r="I47" s="18" t="n">
        <v>439.07819801</v>
      </c>
      <c r="J47" s="20" t="n">
        <v>4.02284045</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546.31072294</v>
      </c>
      <c r="F48" s="20" t="n">
        <v>4.92629518</v>
      </c>
      <c r="G48" s="18" t="n">
        <v>552.62486768</v>
      </c>
      <c r="H48" s="20" t="n">
        <v>6.16597757</v>
      </c>
      <c r="I48" s="18" t="n">
        <v>513.1294828699999</v>
      </c>
      <c r="J48" s="20" t="n">
        <v>5.48024115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452.19310806</v>
      </c>
      <c r="F52" s="20" t="n">
        <v>4.08547217</v>
      </c>
      <c r="G52" s="18" t="n">
        <v>480.54234465</v>
      </c>
      <c r="H52" s="20" t="n">
        <v>2.98122874</v>
      </c>
      <c r="I52" s="18" t="n">
        <v>443.90782627</v>
      </c>
      <c r="J52" s="20" t="n">
        <v>3.58315593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550.0130050400001</v>
      </c>
      <c r="F56" s="20" t="n">
        <v>3.93027904</v>
      </c>
      <c r="G56" s="18" t="n">
        <v>546.436134</v>
      </c>
      <c r="H56" s="20" t="n">
        <v>3.28252356</v>
      </c>
      <c r="I56" s="18" t="n">
        <v>547.34271881</v>
      </c>
      <c r="J56" s="20" t="n">
        <v>4.26528367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(327.0/B61*100)</f>
        <v/>
      </c>
      <c r="D61" s="19" t="n">
        <v>6198</v>
      </c>
      <c r="E61" s="18" t="n">
        <v>479.17593239</v>
      </c>
      <c r="F61" s="20" t="n">
        <v>3.78804482</v>
      </c>
      <c r="G61" s="18" t="n">
        <v>502.32167801</v>
      </c>
      <c r="H61" s="20" t="n">
        <v>2.75976398</v>
      </c>
      <c r="I61" s="18" t="n">
        <v>458.14570324</v>
      </c>
      <c r="J61" s="20" t="n">
        <v>3.30159378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(19.0/B67*100)</f>
        <v/>
      </c>
      <c r="D67" s="19" t="n">
        <v>6952</v>
      </c>
      <c r="E67" s="18" t="n">
        <v>407.38053286</v>
      </c>
      <c r="F67" s="20" t="n">
        <v>3.19896498</v>
      </c>
      <c r="G67" s="18" t="n">
        <v>416.81526449</v>
      </c>
      <c r="H67" s="20" t="n">
        <v>6.20723706</v>
      </c>
      <c r="I67" s="18" t="n">
        <v>365.41278837</v>
      </c>
      <c r="J67" s="20" t="n">
        <v>3.23696819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(367.0/B73*100)</f>
        <v/>
      </c>
      <c r="D73" s="19" t="n">
        <v>7882</v>
      </c>
      <c r="E73" s="18" t="n">
        <v>430.98429682</v>
      </c>
      <c r="F73" s="20" t="n">
        <v>3.64506923</v>
      </c>
      <c r="G73" s="18" t="n">
        <v>418.93431282</v>
      </c>
      <c r="H73" s="20" t="n">
        <v>5.90219692</v>
      </c>
      <c r="I73" s="18" t="n">
        <v>412.78150947</v>
      </c>
      <c r="J73" s="20" t="n">
        <v>3.23361623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512.53037679</v>
      </c>
      <c r="F7" s="20" t="n">
        <v>2.15426395</v>
      </c>
      <c r="G7" s="18" t="n">
        <v>503.22701129</v>
      </c>
      <c r="H7" s="20" t="n">
        <v>3.15267736</v>
      </c>
      <c r="I7" s="18" t="n">
        <v>470.04197318</v>
      </c>
      <c r="J7" s="20" t="n">
        <v>2.33897153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(7151.0/B9*100)</f>
        <v/>
      </c>
      <c r="D9" s="19" t="n">
        <v>2500</v>
      </c>
      <c r="E9" s="18" t="n">
        <v>507.54445016</v>
      </c>
      <c r="F9" s="20" t="n">
        <v>4.546796</v>
      </c>
      <c r="G9" s="18" t="n">
        <v>485.55333218</v>
      </c>
      <c r="H9" s="20" t="n">
        <v>5.9210824</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(190.0/B13*100)</f>
        <v/>
      </c>
      <c r="D13" s="19" t="n">
        <v>6971</v>
      </c>
      <c r="E13" s="18" t="n">
        <v>523.21291878</v>
      </c>
      <c r="F13" s="20" t="n">
        <v>2.25484246</v>
      </c>
      <c r="G13" s="18" t="n">
        <v>500.59654333</v>
      </c>
      <c r="H13" s="20" t="n">
        <v>4.09098703</v>
      </c>
      <c r="I13" s="18" t="n">
        <v>473.04309114</v>
      </c>
      <c r="J13" s="20" t="n">
        <v>5.196868</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(1016.0/B17*100)</f>
        <v/>
      </c>
      <c r="D17" s="19" t="n">
        <v>5488</v>
      </c>
      <c r="E17" s="18" t="n">
        <v>524.12395831</v>
      </c>
      <c r="F17" s="20" t="n">
        <v>3.04997191</v>
      </c>
      <c r="G17" s="18" t="n">
        <v>517.00637251</v>
      </c>
      <c r="H17" s="20" t="n">
        <v>3.94092029</v>
      </c>
      <c r="I17" s="18" t="n">
        <v>482.9584252</v>
      </c>
      <c r="J17" s="20" t="n">
        <v>4.08307858</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454.63954371</v>
      </c>
      <c r="F18" s="20" t="n">
        <v>5.35697032</v>
      </c>
      <c r="G18" s="18" t="n">
        <v>428.29798384</v>
      </c>
      <c r="H18" s="20" t="n">
        <v>6.28588056</v>
      </c>
      <c r="I18" s="18" t="n">
        <v>456.85708156</v>
      </c>
      <c r="J18" s="20" t="n">
        <v>3.89427933</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495.62413094</v>
      </c>
      <c r="F19" s="20" t="n">
        <v>2.65341365</v>
      </c>
      <c r="G19" s="18" t="n">
        <v>466.97840303</v>
      </c>
      <c r="H19" s="20" t="n">
        <v>5.61899744</v>
      </c>
      <c r="I19" s="18" t="n">
        <v>440.24417698</v>
      </c>
      <c r="J19" s="20" t="n">
        <v>4.28104258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501.33154623</v>
      </c>
      <c r="F20" s="20" t="n">
        <v>2.28518388</v>
      </c>
      <c r="G20" s="18" t="n">
        <v>490.80729065</v>
      </c>
      <c r="H20" s="20" t="n">
        <v>4.26482852</v>
      </c>
      <c r="I20" s="18" t="n">
        <v>436.25092448</v>
      </c>
      <c r="J20" s="20" t="n">
        <v>4.81808286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(668.0/B23*100)</f>
        <v/>
      </c>
      <c r="D23" s="19" t="n">
        <v>10915</v>
      </c>
      <c r="E23" s="18" t="n">
        <v>511.58762586</v>
      </c>
      <c r="F23" s="20" t="n">
        <v>3.19783564</v>
      </c>
      <c r="G23" s="18" t="n">
        <v>497.26015261</v>
      </c>
      <c r="H23" s="20" t="n">
        <v>5.34728879</v>
      </c>
      <c r="I23" s="18" t="n">
        <v>455.06015321</v>
      </c>
      <c r="J23" s="20" t="n">
        <v>4.28286931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(34.0/B25*100)</f>
        <v/>
      </c>
      <c r="D25" s="19" t="n">
        <v>5547</v>
      </c>
      <c r="E25" s="18" t="n">
        <v>535.75089406</v>
      </c>
      <c r="F25" s="20" t="n">
        <v>4.53778014</v>
      </c>
      <c r="G25" s="18" t="n">
        <v>513.87519265</v>
      </c>
      <c r="H25" s="20" t="n">
        <v>4.78455517</v>
      </c>
      <c r="I25" s="18" t="n">
        <v>521.6342138799999</v>
      </c>
      <c r="J25" s="20" t="n">
        <v>4.26532855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494.74291591</v>
      </c>
      <c r="F26" s="20" t="n">
        <v>2.97722575</v>
      </c>
      <c r="G26" s="18" t="n">
        <v>492.06491774</v>
      </c>
      <c r="H26" s="20" t="n">
        <v>2.85535863</v>
      </c>
      <c r="I26" s="18" t="n">
        <v>466.80237719</v>
      </c>
      <c r="J26" s="20" t="n">
        <v>2.57666061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517.21330515</v>
      </c>
      <c r="F32" s="20" t="n">
        <v>3.09978366</v>
      </c>
      <c r="G32" s="18" t="n">
        <v>510.62735585</v>
      </c>
      <c r="H32" s="20" t="n">
        <v>3.7764441</v>
      </c>
      <c r="I32" s="18" t="n">
        <v>493.58252043</v>
      </c>
      <c r="J32" s="20" t="n">
        <v>3.18339532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(128.0/B34*100)</f>
        <v/>
      </c>
      <c r="D34" s="19" t="n">
        <v>6222</v>
      </c>
      <c r="E34" s="18" t="n">
        <v>501.05165843</v>
      </c>
      <c r="F34" s="20" t="n">
        <v>3.28754491</v>
      </c>
      <c r="G34" s="18" t="n">
        <v>490.22049889</v>
      </c>
      <c r="H34" s="20" t="n">
        <v>3.74965295</v>
      </c>
      <c r="I34" s="18" t="n">
        <v>452.01946252</v>
      </c>
      <c r="J34" s="20" t="n">
        <v>3.15006039</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511.12051528</v>
      </c>
      <c r="F35" s="20" t="n">
        <v>2.7217003</v>
      </c>
      <c r="G35" s="18" t="n">
        <v>522.34725733</v>
      </c>
      <c r="H35" s="20" t="n">
        <v>3.49249979</v>
      </c>
      <c r="I35" s="18" t="n">
        <v>509.13233688</v>
      </c>
      <c r="J35" s="20" t="n">
        <v>2.30717812</v>
      </c>
      <c r="K35" s="18" t="s">
        <v>327</v>
      </c>
      <c r="L35" s="20" t="s">
        <v>327</v>
      </c>
      <c r="M35" s="18" t="n">
        <v>349.78970242</v>
      </c>
      <c r="N35" s="20" t="n">
        <v>6.90672373</v>
      </c>
      <c r="O35" s="18" t="s">
        <v>327</v>
      </c>
      <c r="P35" s="20" t="s">
        <v>327</v>
      </c>
      <c r="Q35" s="18" t="s">
        <v>327</v>
      </c>
      <c r="R35" s="20" t="s">
        <v>327</v>
      </c>
    </row>
    <row r="36" spans="1:18">
      <c r="A36" s="15" t="s">
        <v>356</v>
      </c>
      <c r="B36" s="17" t="n">
        <v>6736</v>
      </c>
      <c r="C36" s="18">
        <f>(114.0/B36*100)</f>
        <v/>
      </c>
      <c r="D36" s="19" t="n">
        <v>6622</v>
      </c>
      <c r="E36" s="18" t="n">
        <v>497.22038244</v>
      </c>
      <c r="F36" s="20" t="n">
        <v>2.52878656</v>
      </c>
      <c r="G36" s="18" t="n">
        <v>486.69805885</v>
      </c>
      <c r="H36" s="20" t="n">
        <v>4.06660354</v>
      </c>
      <c r="I36" s="18" t="n">
        <v>465.78581563</v>
      </c>
      <c r="J36" s="20" t="n">
        <v>3.00938029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(5804.0/B40*100)</f>
        <v/>
      </c>
      <c r="D40" s="19" t="n">
        <v>8353</v>
      </c>
      <c r="E40" s="18" t="n">
        <v>504.41959487</v>
      </c>
      <c r="F40" s="20" t="n">
        <v>4.53090824</v>
      </c>
      <c r="G40" s="18" t="n">
        <v>506.42292641</v>
      </c>
      <c r="H40" s="20" t="n">
        <v>6.16573216</v>
      </c>
      <c r="I40" s="18" t="n">
        <v>484.58545989</v>
      </c>
      <c r="J40" s="20" t="n">
        <v>3.39250567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(183.0/B47*100)</f>
        <v/>
      </c>
      <c r="D47" s="19" t="n">
        <v>5745</v>
      </c>
      <c r="E47" s="18" t="n">
        <v>444.20733457</v>
      </c>
      <c r="F47" s="20" t="n">
        <v>5.40761666</v>
      </c>
      <c r="G47" s="18" t="n">
        <v>457.16931494</v>
      </c>
      <c r="H47" s="20" t="n">
        <v>6.96244706</v>
      </c>
      <c r="I47" s="18" t="n">
        <v>439.07819801</v>
      </c>
      <c r="J47" s="20" t="n">
        <v>4.02284045</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555.4711969799999</v>
      </c>
      <c r="F48" s="20" t="n">
        <v>5.2043878</v>
      </c>
      <c r="G48" s="18" t="n">
        <v>536.76760272</v>
      </c>
      <c r="H48" s="20" t="n">
        <v>5.49171342</v>
      </c>
      <c r="I48" s="18" t="n">
        <v>513.1294828699999</v>
      </c>
      <c r="J48" s="20" t="n">
        <v>5.48024115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475.11536516</v>
      </c>
      <c r="F52" s="20" t="n">
        <v>2.93868221</v>
      </c>
      <c r="G52" s="18" t="n">
        <v>463.47467941</v>
      </c>
      <c r="H52" s="20" t="n">
        <v>4.16705604</v>
      </c>
      <c r="I52" s="18" t="n">
        <v>443.90782627</v>
      </c>
      <c r="J52" s="20" t="n">
        <v>3.58315593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553.97761919</v>
      </c>
      <c r="F56" s="20" t="n">
        <v>3.36513189</v>
      </c>
      <c r="G56" s="18" t="n">
        <v>537.94904167</v>
      </c>
      <c r="H56" s="20" t="n">
        <v>4.21996821</v>
      </c>
      <c r="I56" s="18" t="n">
        <v>547.34271881</v>
      </c>
      <c r="J56" s="20" t="n">
        <v>4.26528367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(327.0/B61*100)</f>
        <v/>
      </c>
      <c r="D61" s="19" t="n">
        <v>6198</v>
      </c>
      <c r="E61" s="18" t="n">
        <v>497.28537282</v>
      </c>
      <c r="F61" s="20" t="n">
        <v>3.04821389</v>
      </c>
      <c r="G61" s="18" t="n">
        <v>485.45822981</v>
      </c>
      <c r="H61" s="20" t="n">
        <v>3.9534669</v>
      </c>
      <c r="I61" s="18" t="n">
        <v>458.14570324</v>
      </c>
      <c r="J61" s="20" t="n">
        <v>3.30159378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(19.0/B67*100)</f>
        <v/>
      </c>
      <c r="D67" s="19" t="n">
        <v>6952</v>
      </c>
      <c r="E67" s="18" t="n">
        <v>411.28802114</v>
      </c>
      <c r="F67" s="20" t="n">
        <v>3.48518922</v>
      </c>
      <c r="G67" s="18" t="n">
        <v>400.53105005</v>
      </c>
      <c r="H67" s="20" t="n">
        <v>5.87997627</v>
      </c>
      <c r="I67" s="18" t="n">
        <v>365.41278837</v>
      </c>
      <c r="J67" s="20" t="n">
        <v>3.23696819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(367.0/B73*100)</f>
        <v/>
      </c>
      <c r="D73" s="19" t="n">
        <v>7882</v>
      </c>
      <c r="E73" s="18" t="n">
        <v>432.35467909</v>
      </c>
      <c r="F73" s="20" t="n">
        <v>3.94680533</v>
      </c>
      <c r="G73" s="18" t="n">
        <v>416.53857563</v>
      </c>
      <c r="H73" s="20" t="n">
        <v>5.78280919</v>
      </c>
      <c r="I73" s="18" t="n">
        <v>412.78150947</v>
      </c>
      <c r="J73" s="20" t="n">
        <v>3.23361623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507.97241272</v>
      </c>
      <c r="F7" s="20" t="n">
        <v>2.14763066</v>
      </c>
      <c r="G7" s="18" t="n">
        <v>518.87309764</v>
      </c>
      <c r="H7" s="20" t="n">
        <v>3.40276375</v>
      </c>
      <c r="I7" s="18" t="n">
        <v>470.04197318</v>
      </c>
      <c r="J7" s="20" t="n">
        <v>2.33897153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(7151.0/B9*100)</f>
        <v/>
      </c>
      <c r="D9" s="19" t="n">
        <v>2500</v>
      </c>
      <c r="E9" s="18" t="n">
        <v>504.83880009</v>
      </c>
      <c r="F9" s="20" t="n">
        <v>4.48474327</v>
      </c>
      <c r="G9" s="18" t="n">
        <v>499.56285483</v>
      </c>
      <c r="H9" s="20" t="n">
        <v>5.97430532</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(190.0/B13*100)</f>
        <v/>
      </c>
      <c r="D13" s="19" t="n">
        <v>6971</v>
      </c>
      <c r="E13" s="18" t="n">
        <v>519.42764289</v>
      </c>
      <c r="F13" s="20" t="n">
        <v>2.42181781</v>
      </c>
      <c r="G13" s="18" t="n">
        <v>518.91794619</v>
      </c>
      <c r="H13" s="20" t="n">
        <v>2.82647272</v>
      </c>
      <c r="I13" s="18" t="n">
        <v>473.04309114</v>
      </c>
      <c r="J13" s="20" t="n">
        <v>5.196868</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(1016.0/B17*100)</f>
        <v/>
      </c>
      <c r="D17" s="19" t="n">
        <v>5488</v>
      </c>
      <c r="E17" s="18" t="n">
        <v>521.55945024</v>
      </c>
      <c r="F17" s="20" t="n">
        <v>3.05586758</v>
      </c>
      <c r="G17" s="18" t="n">
        <v>523.83118486</v>
      </c>
      <c r="H17" s="20" t="n">
        <v>4.22901297</v>
      </c>
      <c r="I17" s="18" t="n">
        <v>482.9584252</v>
      </c>
      <c r="J17" s="20" t="n">
        <v>4.08307858</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455.49899166</v>
      </c>
      <c r="F18" s="20" t="n">
        <v>5.12231692</v>
      </c>
      <c r="G18" s="18" t="n">
        <v>407.68782966</v>
      </c>
      <c r="H18" s="20" t="n">
        <v>7.81905271</v>
      </c>
      <c r="I18" s="18" t="n">
        <v>456.85708156</v>
      </c>
      <c r="J18" s="20" t="n">
        <v>3.89427933</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491.96872029</v>
      </c>
      <c r="F19" s="20" t="n">
        <v>2.76099854</v>
      </c>
      <c r="G19" s="18" t="n">
        <v>491.08487556</v>
      </c>
      <c r="H19" s="20" t="n">
        <v>4.5008374</v>
      </c>
      <c r="I19" s="18" t="n">
        <v>440.24417698</v>
      </c>
      <c r="J19" s="20" t="n">
        <v>4.28104258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498.26870729</v>
      </c>
      <c r="F20" s="20" t="n">
        <v>2.25348995</v>
      </c>
      <c r="G20" s="18" t="n">
        <v>499.55709467</v>
      </c>
      <c r="H20" s="20" t="n">
        <v>3.7712926</v>
      </c>
      <c r="I20" s="18" t="n">
        <v>436.25092448</v>
      </c>
      <c r="J20" s="20" t="n">
        <v>4.81808286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(668.0/B23*100)</f>
        <v/>
      </c>
      <c r="D23" s="19" t="n">
        <v>10915</v>
      </c>
      <c r="E23" s="18" t="n">
        <v>510.6150679</v>
      </c>
      <c r="F23" s="20" t="n">
        <v>3.13495462</v>
      </c>
      <c r="G23" s="18" t="n">
        <v>502.98178557</v>
      </c>
      <c r="H23" s="20" t="n">
        <v>6.20200387</v>
      </c>
      <c r="I23" s="18" t="n">
        <v>455.06015321</v>
      </c>
      <c r="J23" s="20" t="n">
        <v>4.28286931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(34.0/B25*100)</f>
        <v/>
      </c>
      <c r="D25" s="19" t="n">
        <v>5547</v>
      </c>
      <c r="E25" s="18" t="n">
        <v>528.58264796</v>
      </c>
      <c r="F25" s="20" t="n">
        <v>4.52801433</v>
      </c>
      <c r="G25" s="18" t="n">
        <v>519.93310079</v>
      </c>
      <c r="H25" s="20" t="n">
        <v>5.08706548</v>
      </c>
      <c r="I25" s="18" t="n">
        <v>521.6342138799999</v>
      </c>
      <c r="J25" s="20" t="n">
        <v>4.26532855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498.2044725</v>
      </c>
      <c r="F26" s="20" t="n">
        <v>2.27759086</v>
      </c>
      <c r="G26" s="18" t="n">
        <v>478.00257594</v>
      </c>
      <c r="H26" s="20" t="n">
        <v>4.19050435</v>
      </c>
      <c r="I26" s="18" t="n">
        <v>466.80237719</v>
      </c>
      <c r="J26" s="20" t="n">
        <v>2.57666061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515.28624437</v>
      </c>
      <c r="F32" s="20" t="n">
        <v>3.23421901</v>
      </c>
      <c r="G32" s="18" t="n">
        <v>513.6711297000001</v>
      </c>
      <c r="H32" s="20" t="n">
        <v>3.630917</v>
      </c>
      <c r="I32" s="18" t="n">
        <v>493.58252043</v>
      </c>
      <c r="J32" s="20" t="n">
        <v>3.18339532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(128.0/B34*100)</f>
        <v/>
      </c>
      <c r="D34" s="19" t="n">
        <v>6222</v>
      </c>
      <c r="E34" s="18" t="n">
        <v>497.27554042</v>
      </c>
      <c r="F34" s="20" t="n">
        <v>3.27335861</v>
      </c>
      <c r="G34" s="18" t="n">
        <v>498.6836815</v>
      </c>
      <c r="H34" s="20" t="n">
        <v>3.7806507</v>
      </c>
      <c r="I34" s="18" t="n">
        <v>452.01946252</v>
      </c>
      <c r="J34" s="20" t="n">
        <v>3.15006039</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513.4894030200001</v>
      </c>
      <c r="F35" s="20" t="n">
        <v>2.20493022</v>
      </c>
      <c r="G35" s="18" t="n">
        <v>520.97844069</v>
      </c>
      <c r="H35" s="20" t="n">
        <v>5.81634426</v>
      </c>
      <c r="I35" s="18" t="n">
        <v>509.13233688</v>
      </c>
      <c r="J35" s="20" t="n">
        <v>2.30717812</v>
      </c>
      <c r="K35" s="18" t="s">
        <v>327</v>
      </c>
      <c r="L35" s="20" t="s">
        <v>327</v>
      </c>
      <c r="M35" s="18" t="n">
        <v>349.78970242</v>
      </c>
      <c r="N35" s="20" t="n">
        <v>6.90672373</v>
      </c>
      <c r="O35" s="18" t="s">
        <v>327</v>
      </c>
      <c r="P35" s="20" t="s">
        <v>327</v>
      </c>
      <c r="Q35" s="18" t="s">
        <v>327</v>
      </c>
      <c r="R35" s="20" t="s">
        <v>327</v>
      </c>
    </row>
    <row r="36" spans="1:18">
      <c r="A36" s="15" t="s">
        <v>356</v>
      </c>
      <c r="B36" s="17" t="n">
        <v>6736</v>
      </c>
      <c r="C36" s="18">
        <f>(114.0/B36*100)</f>
        <v/>
      </c>
      <c r="D36" s="19" t="n">
        <v>6622</v>
      </c>
      <c r="E36" s="18" t="n">
        <v>495.7601313</v>
      </c>
      <c r="F36" s="20" t="n">
        <v>2.42952757</v>
      </c>
      <c r="G36" s="18" t="n">
        <v>493.23652278</v>
      </c>
      <c r="H36" s="20" t="n">
        <v>4.67074591</v>
      </c>
      <c r="I36" s="18" t="n">
        <v>465.78581563</v>
      </c>
      <c r="J36" s="20" t="n">
        <v>3.00938029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(5804.0/B40*100)</f>
        <v/>
      </c>
      <c r="D40" s="19" t="n">
        <v>8353</v>
      </c>
      <c r="E40" s="18" t="n">
        <v>501.13753202</v>
      </c>
      <c r="F40" s="20" t="n">
        <v>4.45948127</v>
      </c>
      <c r="G40" s="18" t="n">
        <v>515.51940545</v>
      </c>
      <c r="H40" s="20" t="n">
        <v>5.71105031</v>
      </c>
      <c r="I40" s="18" t="n">
        <v>484.58545989</v>
      </c>
      <c r="J40" s="20" t="n">
        <v>3.39250567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(183.0/B47*100)</f>
        <v/>
      </c>
      <c r="D47" s="19" t="n">
        <v>5745</v>
      </c>
      <c r="E47" s="18" t="n">
        <v>444.50501407</v>
      </c>
      <c r="F47" s="20" t="n">
        <v>5.46103474</v>
      </c>
      <c r="G47" s="18" t="n">
        <v>455.64554913</v>
      </c>
      <c r="H47" s="20" t="n">
        <v>6.89915623</v>
      </c>
      <c r="I47" s="18" t="n">
        <v>439.07819801</v>
      </c>
      <c r="J47" s="20" t="n">
        <v>4.02284045</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558.19580445</v>
      </c>
      <c r="F48" s="20" t="n">
        <v>5.22301256</v>
      </c>
      <c r="G48" s="18" t="n">
        <v>533.2501993</v>
      </c>
      <c r="H48" s="20" t="n">
        <v>5.44629563</v>
      </c>
      <c r="I48" s="18" t="n">
        <v>513.1294828699999</v>
      </c>
      <c r="J48" s="20" t="n">
        <v>5.48024115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470.85805496</v>
      </c>
      <c r="F52" s="20" t="n">
        <v>3.20623349</v>
      </c>
      <c r="G52" s="18" t="n">
        <v>476.57749568</v>
      </c>
      <c r="H52" s="20" t="n">
        <v>4.15053185</v>
      </c>
      <c r="I52" s="18" t="n">
        <v>443.90782627</v>
      </c>
      <c r="J52" s="20" t="n">
        <v>3.58315593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553.95585638</v>
      </c>
      <c r="F56" s="20" t="n">
        <v>3.38521118</v>
      </c>
      <c r="G56" s="18" t="n">
        <v>537.28465352</v>
      </c>
      <c r="H56" s="20" t="n">
        <v>3.80913997</v>
      </c>
      <c r="I56" s="18" t="n">
        <v>547.34271881</v>
      </c>
      <c r="J56" s="20" t="n">
        <v>4.26528367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(327.0/B61*100)</f>
        <v/>
      </c>
      <c r="D61" s="19" t="n">
        <v>6198</v>
      </c>
      <c r="E61" s="18" t="n">
        <v>494.200682</v>
      </c>
      <c r="F61" s="20" t="n">
        <v>2.99395054</v>
      </c>
      <c r="G61" s="18" t="n">
        <v>494.80983665</v>
      </c>
      <c r="H61" s="20" t="n">
        <v>3.09192026</v>
      </c>
      <c r="I61" s="18" t="n">
        <v>458.14570324</v>
      </c>
      <c r="J61" s="20" t="n">
        <v>3.30159378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(19.0/B67*100)</f>
        <v/>
      </c>
      <c r="D67" s="19" t="n">
        <v>6952</v>
      </c>
      <c r="E67" s="18" t="n">
        <v>415.04349707</v>
      </c>
      <c r="F67" s="20" t="n">
        <v>3.50321838</v>
      </c>
      <c r="G67" s="18" t="n">
        <v>384.37293899</v>
      </c>
      <c r="H67" s="20" t="n">
        <v>5.50633459</v>
      </c>
      <c r="I67" s="18" t="n">
        <v>365.41278837</v>
      </c>
      <c r="J67" s="20" t="n">
        <v>3.23696819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(367.0/B73*100)</f>
        <v/>
      </c>
      <c r="D73" s="19" t="n">
        <v>7882</v>
      </c>
      <c r="E73" s="18" t="n">
        <v>431.86668933</v>
      </c>
      <c r="F73" s="20" t="n">
        <v>3.76782647</v>
      </c>
      <c r="G73" s="18" t="n">
        <v>410.5941298</v>
      </c>
      <c r="H73" s="20" t="n">
        <v>7.10924248</v>
      </c>
      <c r="I73" s="18" t="n">
        <v>412.78150947</v>
      </c>
      <c r="J73" s="20" t="n">
        <v>3.23361623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505.07556445</v>
      </c>
      <c r="F7" s="20" t="n">
        <v>2.39109608</v>
      </c>
      <c r="G7" s="18" t="n">
        <v>518.26341103</v>
      </c>
      <c r="H7" s="20" t="n">
        <v>2.52116074</v>
      </c>
      <c r="I7" s="18" t="n">
        <v>470.04197318</v>
      </c>
      <c r="J7" s="20" t="n">
        <v>2.33897153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(7151.0/B9*100)</f>
        <v/>
      </c>
      <c r="D9" s="19" t="n">
        <v>2500</v>
      </c>
      <c r="E9" s="18" t="n">
        <v>501.50862072</v>
      </c>
      <c r="F9" s="20" t="n">
        <v>4.95762408</v>
      </c>
      <c r="G9" s="18" t="n">
        <v>507.76526176</v>
      </c>
      <c r="H9" s="20" t="n">
        <v>4.69574577</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(190.0/B13*100)</f>
        <v/>
      </c>
      <c r="D13" s="19" t="n">
        <v>6971</v>
      </c>
      <c r="E13" s="18" t="n">
        <v>520.87447851</v>
      </c>
      <c r="F13" s="20" t="n">
        <v>2.39247285</v>
      </c>
      <c r="G13" s="18" t="n">
        <v>516.81266452</v>
      </c>
      <c r="H13" s="20" t="n">
        <v>2.68905834</v>
      </c>
      <c r="I13" s="18" t="n">
        <v>473.04309114</v>
      </c>
      <c r="J13" s="20" t="n">
        <v>5.196868</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(1016.0/B17*100)</f>
        <v/>
      </c>
      <c r="D17" s="19" t="n">
        <v>5488</v>
      </c>
      <c r="E17" s="18" t="n">
        <v>522.0654209</v>
      </c>
      <c r="F17" s="20" t="n">
        <v>3.3364817</v>
      </c>
      <c r="G17" s="18" t="n">
        <v>522.26006784</v>
      </c>
      <c r="H17" s="20" t="n">
        <v>3.48396724</v>
      </c>
      <c r="I17" s="18" t="n">
        <v>482.9584252</v>
      </c>
      <c r="J17" s="20" t="n">
        <v>4.08307858</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451.3438764</v>
      </c>
      <c r="F18" s="20" t="n">
        <v>5.01612232</v>
      </c>
      <c r="G18" s="18" t="n">
        <v>441.43124146</v>
      </c>
      <c r="H18" s="20" t="n">
        <v>6.49406475</v>
      </c>
      <c r="I18" s="18" t="n">
        <v>456.85708156</v>
      </c>
      <c r="J18" s="20" t="n">
        <v>3.89427933</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489.00936764</v>
      </c>
      <c r="F19" s="20" t="n">
        <v>3.34640655</v>
      </c>
      <c r="G19" s="18" t="n">
        <v>495.30430534</v>
      </c>
      <c r="H19" s="20" t="n">
        <v>3.5224644</v>
      </c>
      <c r="I19" s="18" t="n">
        <v>440.24417698</v>
      </c>
      <c r="J19" s="20" t="n">
        <v>4.28104258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502.1293216</v>
      </c>
      <c r="F20" s="20" t="n">
        <v>2.52925812</v>
      </c>
      <c r="G20" s="18" t="n">
        <v>491.24684673</v>
      </c>
      <c r="H20" s="20" t="n">
        <v>3.61558791</v>
      </c>
      <c r="I20" s="18" t="n">
        <v>436.25092448</v>
      </c>
      <c r="J20" s="20" t="n">
        <v>4.81808286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(668.0/B23*100)</f>
        <v/>
      </c>
      <c r="D23" s="19" t="n">
        <v>10915</v>
      </c>
      <c r="E23" s="18" t="n">
        <v>507.14944079</v>
      </c>
      <c r="F23" s="20" t="n">
        <v>3.35449029</v>
      </c>
      <c r="G23" s="18" t="n">
        <v>513.54703339</v>
      </c>
      <c r="H23" s="20" t="n">
        <v>4.40087467</v>
      </c>
      <c r="I23" s="18" t="n">
        <v>455.06015321</v>
      </c>
      <c r="J23" s="20" t="n">
        <v>4.28286931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(34.0/B25*100)</f>
        <v/>
      </c>
      <c r="D25" s="19" t="n">
        <v>5547</v>
      </c>
      <c r="E25" s="18" t="n">
        <v>522.1147806499999</v>
      </c>
      <c r="F25" s="20" t="n">
        <v>4.41808312</v>
      </c>
      <c r="G25" s="18" t="n">
        <v>532.6716040699999</v>
      </c>
      <c r="H25" s="20" t="n">
        <v>4.8442955</v>
      </c>
      <c r="I25" s="18" t="n">
        <v>521.6342138799999</v>
      </c>
      <c r="J25" s="20" t="n">
        <v>4.26532855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493.8084796</v>
      </c>
      <c r="F26" s="20" t="n">
        <v>3.07524712</v>
      </c>
      <c r="G26" s="18" t="n">
        <v>493.75397298</v>
      </c>
      <c r="H26" s="20" t="n">
        <v>2.84355356</v>
      </c>
      <c r="I26" s="18" t="n">
        <v>466.80237719</v>
      </c>
      <c r="J26" s="20" t="n">
        <v>2.57666061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511.03573035</v>
      </c>
      <c r="F32" s="20" t="n">
        <v>3.85146015</v>
      </c>
      <c r="G32" s="18" t="n">
        <v>517.07392484</v>
      </c>
      <c r="H32" s="20" t="n">
        <v>3.11219903</v>
      </c>
      <c r="I32" s="18" t="n">
        <v>493.58252043</v>
      </c>
      <c r="J32" s="20" t="n">
        <v>3.18339532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(128.0/B34*100)</f>
        <v/>
      </c>
      <c r="D34" s="19" t="n">
        <v>6222</v>
      </c>
      <c r="E34" s="18" t="n">
        <v>493.78658387</v>
      </c>
      <c r="F34" s="20" t="n">
        <v>3.81126887</v>
      </c>
      <c r="G34" s="18" t="n">
        <v>501.20059691</v>
      </c>
      <c r="H34" s="20" t="n">
        <v>3.32934825</v>
      </c>
      <c r="I34" s="18" t="n">
        <v>452.01946252</v>
      </c>
      <c r="J34" s="20" t="n">
        <v>3.15006039</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504.97125946</v>
      </c>
      <c r="F35" s="20" t="n">
        <v>3.03425979</v>
      </c>
      <c r="G35" s="18" t="n">
        <v>524.43264603</v>
      </c>
      <c r="H35" s="20" t="n">
        <v>3.29786903</v>
      </c>
      <c r="I35" s="18" t="n">
        <v>509.13233688</v>
      </c>
      <c r="J35" s="20" t="n">
        <v>2.30717812</v>
      </c>
      <c r="K35" s="18" t="s">
        <v>327</v>
      </c>
      <c r="L35" s="20" t="s">
        <v>327</v>
      </c>
      <c r="M35" s="18" t="n">
        <v>349.78970242</v>
      </c>
      <c r="N35" s="20" t="n">
        <v>6.90672373</v>
      </c>
      <c r="O35" s="18" t="s">
        <v>327</v>
      </c>
      <c r="P35" s="20" t="s">
        <v>327</v>
      </c>
      <c r="Q35" s="18" t="s">
        <v>327</v>
      </c>
      <c r="R35" s="20" t="s">
        <v>327</v>
      </c>
    </row>
    <row r="36" spans="1:18">
      <c r="A36" s="15" t="s">
        <v>356</v>
      </c>
      <c r="B36" s="17" t="n">
        <v>6736</v>
      </c>
      <c r="C36" s="18">
        <f>(114.0/B36*100)</f>
        <v/>
      </c>
      <c r="D36" s="19" t="n">
        <v>6622</v>
      </c>
      <c r="E36" s="18" t="n">
        <v>494.74958048</v>
      </c>
      <c r="F36" s="20" t="n">
        <v>2.74887053</v>
      </c>
      <c r="G36" s="18" t="n">
        <v>497.10712173</v>
      </c>
      <c r="H36" s="20" t="n">
        <v>3.68025286</v>
      </c>
      <c r="I36" s="18" t="n">
        <v>465.78581563</v>
      </c>
      <c r="J36" s="20" t="n">
        <v>3.00938029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(5804.0/B40*100)</f>
        <v/>
      </c>
      <c r="D40" s="19" t="n">
        <v>8353</v>
      </c>
      <c r="E40" s="18" t="n">
        <v>493.60041075</v>
      </c>
      <c r="F40" s="20" t="n">
        <v>4.87604101</v>
      </c>
      <c r="G40" s="18" t="n">
        <v>519.81204336</v>
      </c>
      <c r="H40" s="20" t="n">
        <v>4.94808979</v>
      </c>
      <c r="I40" s="18" t="n">
        <v>484.58545989</v>
      </c>
      <c r="J40" s="20" t="n">
        <v>3.39250567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(183.0/B47*100)</f>
        <v/>
      </c>
      <c r="D47" s="19" t="n">
        <v>5745</v>
      </c>
      <c r="E47" s="18" t="n">
        <v>431.58335984</v>
      </c>
      <c r="F47" s="20" t="n">
        <v>6.36999477</v>
      </c>
      <c r="G47" s="18" t="n">
        <v>470.74278308</v>
      </c>
      <c r="H47" s="20" t="n">
        <v>5.69318979</v>
      </c>
      <c r="I47" s="18" t="n">
        <v>439.07819801</v>
      </c>
      <c r="J47" s="20" t="n">
        <v>4.02284045</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537.32436766</v>
      </c>
      <c r="F48" s="20" t="n">
        <v>4.64622547</v>
      </c>
      <c r="G48" s="18" t="n">
        <v>560.80608779</v>
      </c>
      <c r="H48" s="20" t="n">
        <v>5.91779565</v>
      </c>
      <c r="I48" s="18" t="n">
        <v>513.1294828699999</v>
      </c>
      <c r="J48" s="20" t="n">
        <v>5.48024115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468.09753132</v>
      </c>
      <c r="F52" s="20" t="n">
        <v>3.21114634</v>
      </c>
      <c r="G52" s="18" t="n">
        <v>480.19389612</v>
      </c>
      <c r="H52" s="20" t="n">
        <v>3.61663884</v>
      </c>
      <c r="I52" s="18" t="n">
        <v>443.90782627</v>
      </c>
      <c r="J52" s="20" t="n">
        <v>3.58315593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545.64408718</v>
      </c>
      <c r="F56" s="20" t="n">
        <v>3.26175944</v>
      </c>
      <c r="G56" s="18" t="n">
        <v>549.40304134</v>
      </c>
      <c r="H56" s="20" t="n">
        <v>4.07621355</v>
      </c>
      <c r="I56" s="18" t="n">
        <v>547.34271881</v>
      </c>
      <c r="J56" s="20" t="n">
        <v>4.26528367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(327.0/B61*100)</f>
        <v/>
      </c>
      <c r="D61" s="19" t="n">
        <v>6198</v>
      </c>
      <c r="E61" s="18" t="n">
        <v>494.49134375</v>
      </c>
      <c r="F61" s="20" t="n">
        <v>3.80883918</v>
      </c>
      <c r="G61" s="18" t="n">
        <v>494.2891822</v>
      </c>
      <c r="H61" s="20" t="n">
        <v>2.66498921</v>
      </c>
      <c r="I61" s="18" t="n">
        <v>458.14570324</v>
      </c>
      <c r="J61" s="20" t="n">
        <v>3.30159378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(19.0/B67*100)</f>
        <v/>
      </c>
      <c r="D67" s="19" t="n">
        <v>6952</v>
      </c>
      <c r="E67" s="18" t="n">
        <v>405.41285867</v>
      </c>
      <c r="F67" s="20" t="n">
        <v>3.65874734</v>
      </c>
      <c r="G67" s="18" t="n">
        <v>416.58502312</v>
      </c>
      <c r="H67" s="20" t="n">
        <v>4.62362713</v>
      </c>
      <c r="I67" s="18" t="n">
        <v>365.41278837</v>
      </c>
      <c r="J67" s="20" t="n">
        <v>3.23696819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(367.0/B73*100)</f>
        <v/>
      </c>
      <c r="D73" s="19" t="n">
        <v>7882</v>
      </c>
      <c r="E73" s="18" t="n">
        <v>425.43892654</v>
      </c>
      <c r="F73" s="20" t="n">
        <v>4.49030245</v>
      </c>
      <c r="G73" s="18" t="n">
        <v>429.87603237</v>
      </c>
      <c r="H73" s="20" t="n">
        <v>4.41589734</v>
      </c>
      <c r="I73" s="18" t="n">
        <v>412.78150947</v>
      </c>
      <c r="J73" s="20" t="n">
        <v>3.23361623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511.43417376</v>
      </c>
      <c r="F7" s="20" t="n">
        <v>2.11807646</v>
      </c>
      <c r="G7" s="18" t="n">
        <v>504.295682</v>
      </c>
      <c r="H7" s="20" t="n">
        <v>3.83778231</v>
      </c>
      <c r="I7" s="18" t="n">
        <v>470.04197318</v>
      </c>
      <c r="J7" s="20" t="n">
        <v>2.33897153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(7151.0/B9*100)</f>
        <v/>
      </c>
      <c r="D9" s="19" t="n">
        <v>2500</v>
      </c>
      <c r="E9" s="18" t="n">
        <v>506.52378562</v>
      </c>
      <c r="F9" s="20" t="n">
        <v>4.41353193</v>
      </c>
      <c r="G9" s="18" t="n">
        <v>474.7572796</v>
      </c>
      <c r="H9" s="20" t="n">
        <v>7.67834889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(190.0/B13*100)</f>
        <v/>
      </c>
      <c r="D13" s="19" t="n">
        <v>6971</v>
      </c>
      <c r="E13" s="18" t="n">
        <v>520.5899936</v>
      </c>
      <c r="F13" s="20" t="n">
        <v>2.26102783</v>
      </c>
      <c r="G13" s="18" t="n">
        <v>498.97759895</v>
      </c>
      <c r="H13" s="20" t="n">
        <v>6.30769944</v>
      </c>
      <c r="I13" s="18" t="n">
        <v>473.04309114</v>
      </c>
      <c r="J13" s="20" t="n">
        <v>5.196868</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(1016.0/B17*100)</f>
        <v/>
      </c>
      <c r="D17" s="19" t="n">
        <v>5488</v>
      </c>
      <c r="E17" s="18" t="n">
        <v>523.3446467</v>
      </c>
      <c r="F17" s="20" t="n">
        <v>2.89465772</v>
      </c>
      <c r="G17" s="18" t="n">
        <v>509.93034018</v>
      </c>
      <c r="H17" s="20" t="n">
        <v>6.59738654</v>
      </c>
      <c r="I17" s="18" t="n">
        <v>482.9584252</v>
      </c>
      <c r="J17" s="20" t="n">
        <v>4.08307858</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449.33493455</v>
      </c>
      <c r="F18" s="20" t="n">
        <v>5.56342749</v>
      </c>
      <c r="G18" s="18" t="n">
        <v>445.49773313</v>
      </c>
      <c r="H18" s="20" t="n">
        <v>5.65657247</v>
      </c>
      <c r="I18" s="18" t="n">
        <v>456.85708156</v>
      </c>
      <c r="J18" s="20" t="n">
        <v>3.89427933</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493.05926862</v>
      </c>
      <c r="F19" s="20" t="n">
        <v>2.76309166</v>
      </c>
      <c r="G19" s="18" t="n">
        <v>483.27159297</v>
      </c>
      <c r="H19" s="20" t="n">
        <v>5.27069731</v>
      </c>
      <c r="I19" s="18" t="n">
        <v>440.24417698</v>
      </c>
      <c r="J19" s="20" t="n">
        <v>4.28104258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503.3381257</v>
      </c>
      <c r="F20" s="20" t="n">
        <v>1.9510269</v>
      </c>
      <c r="G20" s="18" t="n">
        <v>439.72447848</v>
      </c>
      <c r="H20" s="20" t="n">
        <v>7.35028551</v>
      </c>
      <c r="I20" s="18" t="n">
        <v>436.25092448</v>
      </c>
      <c r="J20" s="20" t="n">
        <v>4.81808286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(668.0/B23*100)</f>
        <v/>
      </c>
      <c r="D23" s="19" t="n">
        <v>10915</v>
      </c>
      <c r="E23" s="18" t="n">
        <v>511.36409601</v>
      </c>
      <c r="F23" s="20" t="n">
        <v>3.18420222</v>
      </c>
      <c r="G23" s="18" t="n">
        <v>489.5385193</v>
      </c>
      <c r="H23" s="20" t="n">
        <v>5.64493412</v>
      </c>
      <c r="I23" s="18" t="n">
        <v>455.06015321</v>
      </c>
      <c r="J23" s="20" t="n">
        <v>4.28286931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(34.0/B25*100)</f>
        <v/>
      </c>
      <c r="D25" s="19" t="n">
        <v>5547</v>
      </c>
      <c r="E25" s="18" t="n">
        <v>527.99146596</v>
      </c>
      <c r="F25" s="20" t="n">
        <v>4.31057895</v>
      </c>
      <c r="G25" s="18" t="n">
        <v>517.7787978600001</v>
      </c>
      <c r="H25" s="20" t="n">
        <v>6.0146209</v>
      </c>
      <c r="I25" s="18" t="n">
        <v>521.6342138799999</v>
      </c>
      <c r="J25" s="20" t="n">
        <v>4.26532855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494.94074782</v>
      </c>
      <c r="F26" s="20" t="n">
        <v>2.40647279</v>
      </c>
      <c r="G26" s="18" t="n">
        <v>484.67553825</v>
      </c>
      <c r="H26" s="20" t="n">
        <v>4.63557551</v>
      </c>
      <c r="I26" s="18" t="n">
        <v>466.80237719</v>
      </c>
      <c r="J26" s="20" t="n">
        <v>2.57666061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516.20245726</v>
      </c>
      <c r="F32" s="20" t="n">
        <v>2.85021338</v>
      </c>
      <c r="G32" s="18" t="n">
        <v>502.33662191</v>
      </c>
      <c r="H32" s="20" t="n">
        <v>6.45501161</v>
      </c>
      <c r="I32" s="18" t="n">
        <v>493.58252043</v>
      </c>
      <c r="J32" s="20" t="n">
        <v>3.18339532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(128.0/B34*100)</f>
        <v/>
      </c>
      <c r="D34" s="19" t="n">
        <v>6222</v>
      </c>
      <c r="E34" s="18" t="n">
        <v>499.36017027</v>
      </c>
      <c r="F34" s="20" t="n">
        <v>2.92634363</v>
      </c>
      <c r="G34" s="18" t="n">
        <v>489.03798602</v>
      </c>
      <c r="H34" s="20" t="n">
        <v>5.17621303</v>
      </c>
      <c r="I34" s="18" t="n">
        <v>452.01946252</v>
      </c>
      <c r="J34" s="20" t="n">
        <v>3.15006039</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515.6416574</v>
      </c>
      <c r="F35" s="20" t="n">
        <v>2.24135214</v>
      </c>
      <c r="G35" s="18" t="n">
        <v>508.80694532</v>
      </c>
      <c r="H35" s="20" t="n">
        <v>5.52668645</v>
      </c>
      <c r="I35" s="18" t="n">
        <v>509.13233688</v>
      </c>
      <c r="J35" s="20" t="n">
        <v>2.30717812</v>
      </c>
      <c r="K35" s="18" t="s">
        <v>327</v>
      </c>
      <c r="L35" s="20" t="s">
        <v>327</v>
      </c>
      <c r="M35" s="18" t="n">
        <v>349.78970242</v>
      </c>
      <c r="N35" s="20" t="n">
        <v>6.90672373</v>
      </c>
      <c r="O35" s="18" t="s">
        <v>327</v>
      </c>
      <c r="P35" s="20" t="s">
        <v>327</v>
      </c>
      <c r="Q35" s="18" t="s">
        <v>327</v>
      </c>
      <c r="R35" s="20" t="s">
        <v>327</v>
      </c>
    </row>
    <row r="36" spans="1:18">
      <c r="A36" s="15" t="s">
        <v>356</v>
      </c>
      <c r="B36" s="17" t="n">
        <v>6736</v>
      </c>
      <c r="C36" s="18">
        <f>(114.0/B36*100)</f>
        <v/>
      </c>
      <c r="D36" s="19" t="n">
        <v>6622</v>
      </c>
      <c r="E36" s="18" t="n">
        <v>498.83987447</v>
      </c>
      <c r="F36" s="20" t="n">
        <v>2.36572615</v>
      </c>
      <c r="G36" s="18" t="n">
        <v>471.15353706</v>
      </c>
      <c r="H36" s="20" t="n">
        <v>5.06529699</v>
      </c>
      <c r="I36" s="18" t="n">
        <v>465.78581563</v>
      </c>
      <c r="J36" s="20" t="n">
        <v>3.00938029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(5804.0/B40*100)</f>
        <v/>
      </c>
      <c r="D40" s="19" t="n">
        <v>8353</v>
      </c>
      <c r="E40" s="18" t="n">
        <v>504.14785616</v>
      </c>
      <c r="F40" s="20" t="n">
        <v>4.33363356</v>
      </c>
      <c r="G40" s="18" t="n">
        <v>511.40812313</v>
      </c>
      <c r="H40" s="20" t="n">
        <v>8.72313456</v>
      </c>
      <c r="I40" s="18" t="n">
        <v>484.58545989</v>
      </c>
      <c r="J40" s="20" t="n">
        <v>3.39250567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(183.0/B47*100)</f>
        <v/>
      </c>
      <c r="D47" s="19" t="n">
        <v>5745</v>
      </c>
      <c r="E47" s="18" t="n">
        <v>447.11526669</v>
      </c>
      <c r="F47" s="20" t="n">
        <v>5.40519262</v>
      </c>
      <c r="G47" s="18" t="n">
        <v>448.00704145</v>
      </c>
      <c r="H47" s="20" t="n">
        <v>7.84094817</v>
      </c>
      <c r="I47" s="18" t="n">
        <v>439.07819801</v>
      </c>
      <c r="J47" s="20" t="n">
        <v>4.02284045</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553.36919401</v>
      </c>
      <c r="F48" s="20" t="n">
        <v>5.30383375</v>
      </c>
      <c r="G48" s="18" t="n">
        <v>539.95498645</v>
      </c>
      <c r="H48" s="20" t="n">
        <v>6.05225013</v>
      </c>
      <c r="I48" s="18" t="n">
        <v>513.1294828699999</v>
      </c>
      <c r="J48" s="20" t="n">
        <v>5.48024115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472.53638675</v>
      </c>
      <c r="F52" s="20" t="n">
        <v>2.91468984</v>
      </c>
      <c r="G52" s="18" t="n">
        <v>472.92156604</v>
      </c>
      <c r="H52" s="20" t="n">
        <v>5.72652446</v>
      </c>
      <c r="I52" s="18" t="n">
        <v>443.90782627</v>
      </c>
      <c r="J52" s="20" t="n">
        <v>3.58315593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551.98796751</v>
      </c>
      <c r="F56" s="20" t="n">
        <v>3.48808842</v>
      </c>
      <c r="G56" s="18" t="n">
        <v>538.03251302</v>
      </c>
      <c r="H56" s="20" t="n">
        <v>4.19936875</v>
      </c>
      <c r="I56" s="18" t="n">
        <v>547.34271881</v>
      </c>
      <c r="J56" s="20" t="n">
        <v>4.26528367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(327.0/B61*100)</f>
        <v/>
      </c>
      <c r="D61" s="19" t="n">
        <v>6198</v>
      </c>
      <c r="E61" s="18" t="n">
        <v>494.71997393</v>
      </c>
      <c r="F61" s="20" t="n">
        <v>2.73966973</v>
      </c>
      <c r="G61" s="18" t="n">
        <v>492.22414959</v>
      </c>
      <c r="H61" s="20" t="n">
        <v>5.54832227</v>
      </c>
      <c r="I61" s="18" t="n">
        <v>458.14570324</v>
      </c>
      <c r="J61" s="20" t="n">
        <v>3.30159378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(19.0/B67*100)</f>
        <v/>
      </c>
      <c r="D67" s="19" t="n">
        <v>6952</v>
      </c>
      <c r="E67" s="18" t="n">
        <v>410.40399616</v>
      </c>
      <c r="F67" s="20" t="n">
        <v>3.92465512</v>
      </c>
      <c r="G67" s="18" t="n">
        <v>407.96766774</v>
      </c>
      <c r="H67" s="20" t="n">
        <v>3.84863809</v>
      </c>
      <c r="I67" s="18" t="n">
        <v>365.41278837</v>
      </c>
      <c r="J67" s="20" t="n">
        <v>3.23696819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(367.0/B73*100)</f>
        <v/>
      </c>
      <c r="D73" s="19" t="n">
        <v>7882</v>
      </c>
      <c r="E73" s="18" t="n">
        <v>429.22810813</v>
      </c>
      <c r="F73" s="20" t="n">
        <v>4.55502141</v>
      </c>
      <c r="G73" s="18" t="n">
        <v>422.99525236</v>
      </c>
      <c r="H73" s="20" t="n">
        <v>4.88721064</v>
      </c>
      <c r="I73" s="18" t="n">
        <v>412.78150947</v>
      </c>
      <c r="J73" s="20" t="n">
        <v>3.23361623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495.33460812</v>
      </c>
      <c r="F7" s="20" t="n">
        <v>2.15069048</v>
      </c>
      <c r="G7" s="18" t="n">
        <v>538.57473182</v>
      </c>
      <c r="H7" s="20" t="n">
        <v>2.70576762</v>
      </c>
      <c r="I7" s="18" t="n">
        <v>470.04197318</v>
      </c>
      <c r="J7" s="20" t="n">
        <v>2.33897153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(7151.0/B9*100)</f>
        <v/>
      </c>
      <c r="D9" s="19" t="n">
        <v>2500</v>
      </c>
      <c r="E9" s="18" t="n">
        <v>491.35840579</v>
      </c>
      <c r="F9" s="20" t="n">
        <v>4.62832636</v>
      </c>
      <c r="G9" s="18" t="n">
        <v>525.4113430899999</v>
      </c>
      <c r="H9" s="20" t="n">
        <v>5.03893979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(190.0/B13*100)</f>
        <v/>
      </c>
      <c r="D13" s="19" t="n">
        <v>6971</v>
      </c>
      <c r="E13" s="18" t="n">
        <v>506.92301462</v>
      </c>
      <c r="F13" s="20" t="n">
        <v>2.36843725</v>
      </c>
      <c r="G13" s="18" t="n">
        <v>540.07430354</v>
      </c>
      <c r="H13" s="20" t="n">
        <v>2.99378838</v>
      </c>
      <c r="I13" s="18" t="n">
        <v>473.04309114</v>
      </c>
      <c r="J13" s="20" t="n">
        <v>5.196868</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(1016.0/B17*100)</f>
        <v/>
      </c>
      <c r="D17" s="19" t="n">
        <v>5488</v>
      </c>
      <c r="E17" s="18" t="n">
        <v>518.6741971</v>
      </c>
      <c r="F17" s="20" t="n">
        <v>3.21406545</v>
      </c>
      <c r="G17" s="18" t="n">
        <v>531.09079758</v>
      </c>
      <c r="H17" s="20" t="n">
        <v>3.78007976</v>
      </c>
      <c r="I17" s="18" t="n">
        <v>482.9584252</v>
      </c>
      <c r="J17" s="20" t="n">
        <v>4.08307858</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437.8106503</v>
      </c>
      <c r="F18" s="20" t="n">
        <v>5.10710318</v>
      </c>
      <c r="G18" s="18" t="n">
        <v>463.42301765</v>
      </c>
      <c r="H18" s="20" t="n">
        <v>6.80650081</v>
      </c>
      <c r="I18" s="18" t="n">
        <v>456.85708156</v>
      </c>
      <c r="J18" s="20" t="n">
        <v>3.89427933</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484.23182303</v>
      </c>
      <c r="F19" s="20" t="n">
        <v>2.75345552</v>
      </c>
      <c r="G19" s="18" t="n">
        <v>512.31534239</v>
      </c>
      <c r="H19" s="20" t="n">
        <v>4.92314941</v>
      </c>
      <c r="I19" s="18" t="n">
        <v>440.24417698</v>
      </c>
      <c r="J19" s="20" t="n">
        <v>4.28104258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492.7741047</v>
      </c>
      <c r="F20" s="20" t="n">
        <v>2.53984264</v>
      </c>
      <c r="G20" s="18" t="n">
        <v>511.23766817</v>
      </c>
      <c r="H20" s="20" t="n">
        <v>3.52308981</v>
      </c>
      <c r="I20" s="18" t="n">
        <v>436.25092448</v>
      </c>
      <c r="J20" s="20" t="n">
        <v>4.81808286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(668.0/B23*100)</f>
        <v/>
      </c>
      <c r="D23" s="19" t="n">
        <v>10915</v>
      </c>
      <c r="E23" s="18" t="n">
        <v>500.71346433</v>
      </c>
      <c r="F23" s="20" t="n">
        <v>3.02478458</v>
      </c>
      <c r="G23" s="18" t="n">
        <v>525.14374492</v>
      </c>
      <c r="H23" s="20" t="n">
        <v>4.33484675</v>
      </c>
      <c r="I23" s="18" t="n">
        <v>455.06015321</v>
      </c>
      <c r="J23" s="20" t="n">
        <v>4.28286931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(34.0/B25*100)</f>
        <v/>
      </c>
      <c r="D25" s="19" t="n">
        <v>5547</v>
      </c>
      <c r="E25" s="18" t="n">
        <v>523.65648758</v>
      </c>
      <c r="F25" s="20" t="n">
        <v>4.0133183</v>
      </c>
      <c r="G25" s="18" t="n">
        <v>539.4775853800001</v>
      </c>
      <c r="H25" s="20" t="n">
        <v>7.21325066</v>
      </c>
      <c r="I25" s="18" t="n">
        <v>521.6342138799999</v>
      </c>
      <c r="J25" s="20" t="n">
        <v>4.26532855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486.79143973</v>
      </c>
      <c r="F26" s="20" t="n">
        <v>2.66775253</v>
      </c>
      <c r="G26" s="18" t="n">
        <v>503.49764919</v>
      </c>
      <c r="H26" s="20" t="n">
        <v>3.2362172</v>
      </c>
      <c r="I26" s="18" t="n">
        <v>466.80237719</v>
      </c>
      <c r="J26" s="20" t="n">
        <v>2.57666061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509.42071876</v>
      </c>
      <c r="F32" s="20" t="n">
        <v>3.16875857</v>
      </c>
      <c r="G32" s="18" t="n">
        <v>525.68166944</v>
      </c>
      <c r="H32" s="20" t="n">
        <v>4.11975639</v>
      </c>
      <c r="I32" s="18" t="n">
        <v>493.58252043</v>
      </c>
      <c r="J32" s="20" t="n">
        <v>3.18339532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(128.0/B34*100)</f>
        <v/>
      </c>
      <c r="D34" s="19" t="n">
        <v>6222</v>
      </c>
      <c r="E34" s="18" t="n">
        <v>483.00241036</v>
      </c>
      <c r="F34" s="20" t="n">
        <v>3.55850177</v>
      </c>
      <c r="G34" s="18" t="n">
        <v>514.16572291</v>
      </c>
      <c r="H34" s="20" t="n">
        <v>3.03573232</v>
      </c>
      <c r="I34" s="18" t="n">
        <v>452.01946252</v>
      </c>
      <c r="J34" s="20" t="n">
        <v>3.15006039</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510.18689431</v>
      </c>
      <c r="F35" s="20" t="n">
        <v>2.34010586</v>
      </c>
      <c r="G35" s="18" t="n">
        <v>531.51479863</v>
      </c>
      <c r="H35" s="20" t="n">
        <v>4.66267478</v>
      </c>
      <c r="I35" s="18" t="n">
        <v>509.13233688</v>
      </c>
      <c r="J35" s="20" t="n">
        <v>2.30717812</v>
      </c>
      <c r="K35" s="18" t="s">
        <v>327</v>
      </c>
      <c r="L35" s="20" t="s">
        <v>327</v>
      </c>
      <c r="M35" s="18" t="n">
        <v>349.78970242</v>
      </c>
      <c r="N35" s="20" t="n">
        <v>6.90672373</v>
      </c>
      <c r="O35" s="18" t="s">
        <v>327</v>
      </c>
      <c r="P35" s="20" t="s">
        <v>327</v>
      </c>
      <c r="Q35" s="18" t="s">
        <v>327</v>
      </c>
      <c r="R35" s="20" t="s">
        <v>327</v>
      </c>
    </row>
    <row r="36" spans="1:18">
      <c r="A36" s="15" t="s">
        <v>356</v>
      </c>
      <c r="B36" s="17" t="n">
        <v>6736</v>
      </c>
      <c r="C36" s="18">
        <f>(114.0/B36*100)</f>
        <v/>
      </c>
      <c r="D36" s="19" t="n">
        <v>6622</v>
      </c>
      <c r="E36" s="18" t="n">
        <v>487.75982935</v>
      </c>
      <c r="F36" s="20" t="n">
        <v>2.67632532</v>
      </c>
      <c r="G36" s="18" t="n">
        <v>514.23737323</v>
      </c>
      <c r="H36" s="20" t="n">
        <v>3.64564826</v>
      </c>
      <c r="I36" s="18" t="n">
        <v>465.78581563</v>
      </c>
      <c r="J36" s="20" t="n">
        <v>3.00938029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(5804.0/B40*100)</f>
        <v/>
      </c>
      <c r="D40" s="19" t="n">
        <v>8353</v>
      </c>
      <c r="E40" s="18" t="n">
        <v>492.75518499</v>
      </c>
      <c r="F40" s="20" t="n">
        <v>4.08962782</v>
      </c>
      <c r="G40" s="18" t="n">
        <v>539.3808896100001</v>
      </c>
      <c r="H40" s="20" t="n">
        <v>6.02960867</v>
      </c>
      <c r="I40" s="18" t="n">
        <v>484.58545989</v>
      </c>
      <c r="J40" s="20" t="n">
        <v>3.39250567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(183.0/B47*100)</f>
        <v/>
      </c>
      <c r="D47" s="19" t="n">
        <v>5745</v>
      </c>
      <c r="E47" s="18" t="n">
        <v>428.69768343</v>
      </c>
      <c r="F47" s="20" t="n">
        <v>4.84089893</v>
      </c>
      <c r="G47" s="18" t="n">
        <v>482.04288635</v>
      </c>
      <c r="H47" s="20" t="n">
        <v>6.37178357</v>
      </c>
      <c r="I47" s="18" t="n">
        <v>439.07819801</v>
      </c>
      <c r="J47" s="20" t="n">
        <v>4.02284045</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550.34456596</v>
      </c>
      <c r="F48" s="20" t="n">
        <v>4.76411679</v>
      </c>
      <c r="G48" s="18" t="n">
        <v>544.77590958</v>
      </c>
      <c r="H48" s="20" t="n">
        <v>6.81903935</v>
      </c>
      <c r="I48" s="18" t="n">
        <v>513.1294828699999</v>
      </c>
      <c r="J48" s="20" t="n">
        <v>5.48024115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464.72302586</v>
      </c>
      <c r="F52" s="20" t="n">
        <v>3.07342971</v>
      </c>
      <c r="G52" s="18" t="n">
        <v>490.68629397</v>
      </c>
      <c r="H52" s="20" t="n">
        <v>3.67690768</v>
      </c>
      <c r="I52" s="18" t="n">
        <v>443.90782627</v>
      </c>
      <c r="J52" s="20" t="n">
        <v>3.58315593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546.17389646</v>
      </c>
      <c r="F56" s="20" t="n">
        <v>3.21954448</v>
      </c>
      <c r="G56" s="18" t="n">
        <v>551.85984047</v>
      </c>
      <c r="H56" s="20" t="n">
        <v>4.35879738</v>
      </c>
      <c r="I56" s="18" t="n">
        <v>547.34271881</v>
      </c>
      <c r="J56" s="20" t="n">
        <v>4.26528367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(327.0/B61*100)</f>
        <v/>
      </c>
      <c r="D61" s="19" t="n">
        <v>6198</v>
      </c>
      <c r="E61" s="18" t="n">
        <v>479.09215024</v>
      </c>
      <c r="F61" s="20" t="n">
        <v>3.48250422</v>
      </c>
      <c r="G61" s="18" t="n">
        <v>507.08359533</v>
      </c>
      <c r="H61" s="20" t="n">
        <v>2.69364422</v>
      </c>
      <c r="I61" s="18" t="n">
        <v>458.14570324</v>
      </c>
      <c r="J61" s="20" t="n">
        <v>3.30159378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(19.0/B67*100)</f>
        <v/>
      </c>
      <c r="D67" s="19" t="n">
        <v>6952</v>
      </c>
      <c r="E67" s="18" t="n">
        <v>410.95881646</v>
      </c>
      <c r="F67" s="20" t="n">
        <v>3.39109324</v>
      </c>
      <c r="G67" s="18" t="n">
        <v>402.946449</v>
      </c>
      <c r="H67" s="20" t="n">
        <v>6.16216974</v>
      </c>
      <c r="I67" s="18" t="n">
        <v>365.41278837</v>
      </c>
      <c r="J67" s="20" t="n">
        <v>3.23696819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(367.0/B73*100)</f>
        <v/>
      </c>
      <c r="D73" s="19" t="n">
        <v>7882</v>
      </c>
      <c r="E73" s="18" t="n">
        <v>428.52857313</v>
      </c>
      <c r="F73" s="20" t="n">
        <v>4.00954316</v>
      </c>
      <c r="G73" s="18" t="n">
        <v>424.63728559</v>
      </c>
      <c r="H73" s="20" t="n">
        <v>5.34471996</v>
      </c>
      <c r="I73" s="18" t="n">
        <v>412.78150947</v>
      </c>
      <c r="J73" s="20" t="n">
        <v>3.23361623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511.90238079</v>
      </c>
      <c r="F7" s="20" t="n">
        <v>1.91880112</v>
      </c>
      <c r="G7" s="18" t="n">
        <v>477.66645226</v>
      </c>
      <c r="H7" s="20" t="n">
        <v>7.2898456</v>
      </c>
      <c r="I7" s="18" t="n">
        <v>470.04197318</v>
      </c>
      <c r="J7" s="20" t="n">
        <v>2.33897153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(7151.0/B9*100)</f>
        <v/>
      </c>
      <c r="D9" s="19" t="n">
        <v>2500</v>
      </c>
      <c r="E9" s="18" t="n">
        <v>505.64244625</v>
      </c>
      <c r="F9" s="20" t="n">
        <v>4.39982086</v>
      </c>
      <c r="G9" s="18" t="n">
        <v>451.26016199</v>
      </c>
      <c r="H9" s="20" t="n">
        <v>11.62887291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(190.0/B13*100)</f>
        <v/>
      </c>
      <c r="D13" s="19" t="n">
        <v>6971</v>
      </c>
      <c r="E13" s="18" t="n">
        <v>517.6732273600001</v>
      </c>
      <c r="F13" s="20" t="n">
        <v>2.25148839</v>
      </c>
      <c r="G13" s="18" t="n">
        <v>526.68189168</v>
      </c>
      <c r="H13" s="20" t="n">
        <v>3.99250912</v>
      </c>
      <c r="I13" s="18" t="n">
        <v>473.04309114</v>
      </c>
      <c r="J13" s="20" t="n">
        <v>5.196868</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(1016.0/B17*100)</f>
        <v/>
      </c>
      <c r="D17" s="19" t="n">
        <v>5488</v>
      </c>
      <c r="E17" s="18" t="n">
        <v>523.39707216</v>
      </c>
      <c r="F17" s="20" t="n">
        <v>2.91077066</v>
      </c>
      <c r="G17" s="18" t="n">
        <v>463.21284856</v>
      </c>
      <c r="H17" s="20" t="n">
        <v>10.61736391</v>
      </c>
      <c r="I17" s="18" t="n">
        <v>482.9584252</v>
      </c>
      <c r="J17" s="20" t="n">
        <v>4.08307858</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451.31651286</v>
      </c>
      <c r="F18" s="20" t="n">
        <v>5.01613209</v>
      </c>
      <c r="G18" s="18" t="n">
        <v>407.94814999</v>
      </c>
      <c r="H18" s="20" t="n">
        <v>12.75546143</v>
      </c>
      <c r="I18" s="18" t="n">
        <v>456.85708156</v>
      </c>
      <c r="J18" s="20" t="n">
        <v>3.89427933</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493.90991825</v>
      </c>
      <c r="F19" s="20" t="n">
        <v>2.63365571</v>
      </c>
      <c r="G19" s="18" t="n">
        <v>448.08903759</v>
      </c>
      <c r="H19" s="20" t="n">
        <v>10.1024712</v>
      </c>
      <c r="I19" s="18" t="n">
        <v>440.24417698</v>
      </c>
      <c r="J19" s="20" t="n">
        <v>4.28104258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500.9909729</v>
      </c>
      <c r="F20" s="20" t="n">
        <v>1.966138</v>
      </c>
      <c r="G20" s="18" t="n">
        <v>425.85574941</v>
      </c>
      <c r="H20" s="20" t="n">
        <v>10.74999582</v>
      </c>
      <c r="I20" s="18" t="n">
        <v>436.25092448</v>
      </c>
      <c r="J20" s="20" t="n">
        <v>4.81808286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(668.0/B23*100)</f>
        <v/>
      </c>
      <c r="D23" s="19" t="n">
        <v>10915</v>
      </c>
      <c r="E23" s="18" t="n">
        <v>510.60156971</v>
      </c>
      <c r="F23" s="20" t="n">
        <v>3.08917817</v>
      </c>
      <c r="G23" s="18" t="n">
        <v>465.76282533</v>
      </c>
      <c r="H23" s="20" t="n">
        <v>10.24797109</v>
      </c>
      <c r="I23" s="18" t="n">
        <v>455.06015321</v>
      </c>
      <c r="J23" s="20" t="n">
        <v>4.28286931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(34.0/B25*100)</f>
        <v/>
      </c>
      <c r="D25" s="19" t="n">
        <v>5547</v>
      </c>
      <c r="E25" s="18" t="n">
        <v>527.81156442</v>
      </c>
      <c r="F25" s="20" t="n">
        <v>4.15263679</v>
      </c>
      <c r="G25" s="18" t="n">
        <v>503.41731935</v>
      </c>
      <c r="H25" s="20" t="n">
        <v>10.23122675</v>
      </c>
      <c r="I25" s="18" t="n">
        <v>521.6342138799999</v>
      </c>
      <c r="J25" s="20" t="n">
        <v>4.26532855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495.49219729</v>
      </c>
      <c r="F26" s="20" t="n">
        <v>2.22343682</v>
      </c>
      <c r="G26" s="18" t="n">
        <v>465.48127655</v>
      </c>
      <c r="H26" s="20" t="n">
        <v>8.274838750000001</v>
      </c>
      <c r="I26" s="18" t="n">
        <v>466.80237719</v>
      </c>
      <c r="J26" s="20" t="n">
        <v>2.57666061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516.45980595</v>
      </c>
      <c r="F32" s="20" t="n">
        <v>2.71614657</v>
      </c>
      <c r="G32" s="18" t="n">
        <v>466.53738923</v>
      </c>
      <c r="H32" s="20" t="n">
        <v>12.02162221</v>
      </c>
      <c r="I32" s="18" t="n">
        <v>493.58252043</v>
      </c>
      <c r="J32" s="20" t="n">
        <v>3.18339532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(128.0/B34*100)</f>
        <v/>
      </c>
      <c r="D34" s="19" t="n">
        <v>6222</v>
      </c>
      <c r="E34" s="18" t="n">
        <v>500.72771374</v>
      </c>
      <c r="F34" s="20" t="n">
        <v>2.8659223</v>
      </c>
      <c r="G34" s="18" t="n">
        <v>451.50818518</v>
      </c>
      <c r="H34" s="20" t="n">
        <v>7.68705197</v>
      </c>
      <c r="I34" s="18" t="n">
        <v>452.01946252</v>
      </c>
      <c r="J34" s="20" t="n">
        <v>3.15006039</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515.9162419</v>
      </c>
      <c r="F35" s="20" t="n">
        <v>2.08763461</v>
      </c>
      <c r="G35" s="18" t="n">
        <v>467.86514637</v>
      </c>
      <c r="H35" s="20" t="n">
        <v>9.70723186</v>
      </c>
      <c r="I35" s="18" t="n">
        <v>509.13233688</v>
      </c>
      <c r="J35" s="20" t="n">
        <v>2.30717812</v>
      </c>
      <c r="K35" s="18" t="s">
        <v>327</v>
      </c>
      <c r="L35" s="20" t="s">
        <v>327</v>
      </c>
      <c r="M35" s="18" t="n">
        <v>349.78970242</v>
      </c>
      <c r="N35" s="20" t="n">
        <v>6.90672373</v>
      </c>
      <c r="O35" s="18" t="s">
        <v>327</v>
      </c>
      <c r="P35" s="20" t="s">
        <v>327</v>
      </c>
      <c r="Q35" s="18" t="s">
        <v>327</v>
      </c>
      <c r="R35" s="20" t="s">
        <v>327</v>
      </c>
    </row>
    <row r="36" spans="1:18">
      <c r="A36" s="15" t="s">
        <v>356</v>
      </c>
      <c r="B36" s="17" t="n">
        <v>6736</v>
      </c>
      <c r="C36" s="18">
        <f>(114.0/B36*100)</f>
        <v/>
      </c>
      <c r="D36" s="19" t="n">
        <v>6622</v>
      </c>
      <c r="E36" s="18" t="n">
        <v>496.45181523</v>
      </c>
      <c r="F36" s="20" t="n">
        <v>2.37163593</v>
      </c>
      <c r="G36" s="18" t="n">
        <v>471.79567176</v>
      </c>
      <c r="H36" s="20" t="n">
        <v>8.65308868</v>
      </c>
      <c r="I36" s="18" t="n">
        <v>465.78581563</v>
      </c>
      <c r="J36" s="20" t="n">
        <v>3.00938029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(5804.0/B40*100)</f>
        <v/>
      </c>
      <c r="D40" s="19" t="n">
        <v>8353</v>
      </c>
      <c r="E40" s="18" t="n">
        <v>505.94681224</v>
      </c>
      <c r="F40" s="20" t="n">
        <v>4.15838343</v>
      </c>
      <c r="G40" s="18" t="n">
        <v>457.95003232</v>
      </c>
      <c r="H40" s="20" t="n">
        <v>22.58925617</v>
      </c>
      <c r="I40" s="18" t="n">
        <v>484.58545989</v>
      </c>
      <c r="J40" s="20" t="n">
        <v>3.39250567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(183.0/B47*100)</f>
        <v/>
      </c>
      <c r="D47" s="19" t="n">
        <v>5745</v>
      </c>
      <c r="E47" s="18" t="n">
        <v>435.64770374</v>
      </c>
      <c r="F47" s="20" t="n">
        <v>5.27013899</v>
      </c>
      <c r="G47" s="18" t="n">
        <v>479.73375826</v>
      </c>
      <c r="H47" s="20" t="n">
        <v>5.71519416</v>
      </c>
      <c r="I47" s="18" t="n">
        <v>439.07819801</v>
      </c>
      <c r="J47" s="20" t="n">
        <v>4.02284045</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551.48527331</v>
      </c>
      <c r="F48" s="20" t="n">
        <v>4.92963142</v>
      </c>
      <c r="G48" s="18" t="n">
        <v>528.50473435</v>
      </c>
      <c r="H48" s="20" t="n">
        <v>7.40144159</v>
      </c>
      <c r="I48" s="18" t="n">
        <v>513.1294828699999</v>
      </c>
      <c r="J48" s="20" t="n">
        <v>5.48024115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473.98800521</v>
      </c>
      <c r="F52" s="20" t="n">
        <v>2.82534325</v>
      </c>
      <c r="G52" s="18" t="n">
        <v>439.73498556</v>
      </c>
      <c r="H52" s="20" t="n">
        <v>9.1183748</v>
      </c>
      <c r="I52" s="18" t="n">
        <v>443.90782627</v>
      </c>
      <c r="J52" s="20" t="n">
        <v>3.58315593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550.17270938</v>
      </c>
      <c r="F56" s="20" t="n">
        <v>3.06746884</v>
      </c>
      <c r="G56" s="18" t="n">
        <v>514.71893069</v>
      </c>
      <c r="H56" s="20" t="n">
        <v>8.81705915</v>
      </c>
      <c r="I56" s="18" t="n">
        <v>547.34271881</v>
      </c>
      <c r="J56" s="20" t="n">
        <v>4.26528367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(327.0/B61*100)</f>
        <v/>
      </c>
      <c r="D61" s="19" t="n">
        <v>6198</v>
      </c>
      <c r="E61" s="18" t="n">
        <v>496.50019752</v>
      </c>
      <c r="F61" s="20" t="n">
        <v>2.4676518</v>
      </c>
      <c r="G61" s="18" t="n">
        <v>448.35787143</v>
      </c>
      <c r="H61" s="20" t="n">
        <v>10.23422287</v>
      </c>
      <c r="I61" s="18" t="n">
        <v>458.14570324</v>
      </c>
      <c r="J61" s="20" t="n">
        <v>3.30159378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(19.0/B67*100)</f>
        <v/>
      </c>
      <c r="D67" s="19" t="n">
        <v>6952</v>
      </c>
      <c r="E67" s="18" t="n">
        <v>411.82884446</v>
      </c>
      <c r="F67" s="20" t="n">
        <v>3.54029538</v>
      </c>
      <c r="G67" s="18" t="n">
        <v>371.34066179</v>
      </c>
      <c r="H67" s="20" t="n">
        <v>8.07046484</v>
      </c>
      <c r="I67" s="18" t="n">
        <v>365.41278837</v>
      </c>
      <c r="J67" s="20" t="n">
        <v>3.23696819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(367.0/B73*100)</f>
        <v/>
      </c>
      <c r="D73" s="19" t="n">
        <v>7882</v>
      </c>
      <c r="E73" s="18" t="n">
        <v>430.49067192</v>
      </c>
      <c r="F73" s="20" t="n">
        <v>3.68630713</v>
      </c>
      <c r="G73" s="18" t="n">
        <v>409.25921479</v>
      </c>
      <c r="H73" s="20" t="n">
        <v>8.393636430000001</v>
      </c>
      <c r="I73" s="18" t="n">
        <v>412.78150947</v>
      </c>
      <c r="J73" s="20" t="n">
        <v>3.23361623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508.52414932</v>
      </c>
      <c r="F7" s="20" t="n">
        <v>2.14090044</v>
      </c>
      <c r="G7" s="18" t="n">
        <v>515.54091469</v>
      </c>
      <c r="H7" s="20" t="n">
        <v>3.35986725</v>
      </c>
      <c r="I7" s="18" t="n">
        <v>470.04197318</v>
      </c>
      <c r="J7" s="20" t="n">
        <v>2.33897153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(7151.0/B9*100)</f>
        <v/>
      </c>
      <c r="D9" s="19" t="n">
        <v>2500</v>
      </c>
      <c r="E9" s="18" t="n">
        <v>505.92220694</v>
      </c>
      <c r="F9" s="20" t="n">
        <v>4.30440161</v>
      </c>
      <c r="G9" s="18" t="n">
        <v>482.33093122</v>
      </c>
      <c r="H9" s="20" t="n">
        <v>9.00876671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(190.0/B13*100)</f>
        <v/>
      </c>
      <c r="D13" s="19" t="n">
        <v>6971</v>
      </c>
      <c r="E13" s="18" t="n">
        <v>520.78901297</v>
      </c>
      <c r="F13" s="20" t="n">
        <v>2.20417464</v>
      </c>
      <c r="G13" s="18" t="n">
        <v>509.74739676</v>
      </c>
      <c r="H13" s="20" t="n">
        <v>4.08888521</v>
      </c>
      <c r="I13" s="18" t="n">
        <v>473.04309114</v>
      </c>
      <c r="J13" s="20" t="n">
        <v>5.196868</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(1016.0/B17*100)</f>
        <v/>
      </c>
      <c r="D17" s="19" t="n">
        <v>5488</v>
      </c>
      <c r="E17" s="18" t="n">
        <v>522.30283983</v>
      </c>
      <c r="F17" s="20" t="n">
        <v>2.98899553</v>
      </c>
      <c r="G17" s="18" t="n">
        <v>521.27700011</v>
      </c>
      <c r="H17" s="20" t="n">
        <v>5.52921147</v>
      </c>
      <c r="I17" s="18" t="n">
        <v>482.9584252</v>
      </c>
      <c r="J17" s="20" t="n">
        <v>4.08307858</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450.30248211</v>
      </c>
      <c r="F18" s="20" t="n">
        <v>5.07585154</v>
      </c>
      <c r="G18" s="18" t="n">
        <v>442.26883297</v>
      </c>
      <c r="H18" s="20" t="n">
        <v>7.39925778</v>
      </c>
      <c r="I18" s="18" t="n">
        <v>456.85708156</v>
      </c>
      <c r="J18" s="20" t="n">
        <v>3.89427933</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491.42135863</v>
      </c>
      <c r="F19" s="20" t="n">
        <v>2.7982345</v>
      </c>
      <c r="G19" s="18" t="n">
        <v>493.2452143</v>
      </c>
      <c r="H19" s="20" t="n">
        <v>4.78590458</v>
      </c>
      <c r="I19" s="18" t="n">
        <v>440.24417698</v>
      </c>
      <c r="J19" s="20" t="n">
        <v>4.28104258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501.75665572</v>
      </c>
      <c r="F20" s="20" t="n">
        <v>2.00060507</v>
      </c>
      <c r="G20" s="18" t="n">
        <v>467.80037483</v>
      </c>
      <c r="H20" s="20" t="n">
        <v>6.88940766</v>
      </c>
      <c r="I20" s="18" t="n">
        <v>436.25092448</v>
      </c>
      <c r="J20" s="20" t="n">
        <v>4.81808286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(668.0/B23*100)</f>
        <v/>
      </c>
      <c r="D23" s="19" t="n">
        <v>10915</v>
      </c>
      <c r="E23" s="18" t="n">
        <v>509.92853052</v>
      </c>
      <c r="F23" s="20" t="n">
        <v>3.17905582</v>
      </c>
      <c r="G23" s="18" t="n">
        <v>506.99142272</v>
      </c>
      <c r="H23" s="20" t="n">
        <v>4.29223133</v>
      </c>
      <c r="I23" s="18" t="n">
        <v>455.06015321</v>
      </c>
      <c r="J23" s="20" t="n">
        <v>4.28286931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(34.0/B25*100)</f>
        <v/>
      </c>
      <c r="D25" s="19" t="n">
        <v>5547</v>
      </c>
      <c r="E25" s="18" t="n">
        <v>526.03435326</v>
      </c>
      <c r="F25" s="20" t="n">
        <v>4.60190745</v>
      </c>
      <c r="G25" s="18" t="n">
        <v>527.4831814200001</v>
      </c>
      <c r="H25" s="20" t="n">
        <v>4.69601123</v>
      </c>
      <c r="I25" s="18" t="n">
        <v>521.6342138799999</v>
      </c>
      <c r="J25" s="20" t="n">
        <v>4.26532855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494.33476302</v>
      </c>
      <c r="F26" s="20" t="n">
        <v>2.46558733</v>
      </c>
      <c r="G26" s="18" t="n">
        <v>491.26499593</v>
      </c>
      <c r="H26" s="20" t="n">
        <v>3.73465515</v>
      </c>
      <c r="I26" s="18" t="n">
        <v>466.80237719</v>
      </c>
      <c r="J26" s="20" t="n">
        <v>2.57666061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513.89092326</v>
      </c>
      <c r="F32" s="20" t="n">
        <v>2.92761965</v>
      </c>
      <c r="G32" s="18" t="n">
        <v>519.46840342</v>
      </c>
      <c r="H32" s="20" t="n">
        <v>5.5796744</v>
      </c>
      <c r="I32" s="18" t="n">
        <v>493.58252043</v>
      </c>
      <c r="J32" s="20" t="n">
        <v>3.18339532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(128.0/B34*100)</f>
        <v/>
      </c>
      <c r="D34" s="19" t="n">
        <v>6222</v>
      </c>
      <c r="E34" s="18" t="n">
        <v>497.60197659</v>
      </c>
      <c r="F34" s="20" t="n">
        <v>2.99285209</v>
      </c>
      <c r="G34" s="18" t="n">
        <v>498.19526972</v>
      </c>
      <c r="H34" s="20" t="n">
        <v>4.28637943</v>
      </c>
      <c r="I34" s="18" t="n">
        <v>452.01946252</v>
      </c>
      <c r="J34" s="20" t="n">
        <v>3.15006039</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515.02905229</v>
      </c>
      <c r="F35" s="20" t="n">
        <v>2.47865625</v>
      </c>
      <c r="G35" s="18" t="n">
        <v>513.9177796500001</v>
      </c>
      <c r="H35" s="20" t="n">
        <v>4.65255404</v>
      </c>
      <c r="I35" s="18" t="n">
        <v>509.13233688</v>
      </c>
      <c r="J35" s="20" t="n">
        <v>2.30717812</v>
      </c>
      <c r="K35" s="18" t="s">
        <v>327</v>
      </c>
      <c r="L35" s="20" t="s">
        <v>327</v>
      </c>
      <c r="M35" s="18" t="n">
        <v>349.78970242</v>
      </c>
      <c r="N35" s="20" t="n">
        <v>6.90672373</v>
      </c>
      <c r="O35" s="18" t="s">
        <v>327</v>
      </c>
      <c r="P35" s="20" t="s">
        <v>327</v>
      </c>
      <c r="Q35" s="18" t="s">
        <v>327</v>
      </c>
      <c r="R35" s="20" t="s">
        <v>327</v>
      </c>
    </row>
    <row r="36" spans="1:18">
      <c r="A36" s="15" t="s">
        <v>356</v>
      </c>
      <c r="B36" s="17" t="n">
        <v>6736</v>
      </c>
      <c r="C36" s="18">
        <f>(114.0/B36*100)</f>
        <v/>
      </c>
      <c r="D36" s="19" t="n">
        <v>6622</v>
      </c>
      <c r="E36" s="18" t="n">
        <v>494.89731039</v>
      </c>
      <c r="F36" s="20" t="n">
        <v>2.40053564</v>
      </c>
      <c r="G36" s="18" t="n">
        <v>499.92819752</v>
      </c>
      <c r="H36" s="20" t="n">
        <v>5.16498632</v>
      </c>
      <c r="I36" s="18" t="n">
        <v>465.78581563</v>
      </c>
      <c r="J36" s="20" t="n">
        <v>3.00938029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(5804.0/B40*100)</f>
        <v/>
      </c>
      <c r="D40" s="19" t="n">
        <v>8353</v>
      </c>
      <c r="E40" s="18" t="n">
        <v>503.32281252</v>
      </c>
      <c r="F40" s="20" t="n">
        <v>4.26340057</v>
      </c>
      <c r="G40" s="18" t="n">
        <v>517.35591531</v>
      </c>
      <c r="H40" s="20" t="n">
        <v>8.106726910000001</v>
      </c>
      <c r="I40" s="18" t="n">
        <v>484.58545989</v>
      </c>
      <c r="J40" s="20" t="n">
        <v>3.39250567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(183.0/B47*100)</f>
        <v/>
      </c>
      <c r="D47" s="19" t="n">
        <v>5745</v>
      </c>
      <c r="E47" s="18" t="n">
        <v>443.25509872</v>
      </c>
      <c r="F47" s="20" t="n">
        <v>5.46347933</v>
      </c>
      <c r="G47" s="18" t="n">
        <v>466.81103604</v>
      </c>
      <c r="H47" s="20" t="n">
        <v>7.33488212</v>
      </c>
      <c r="I47" s="18" t="n">
        <v>439.07819801</v>
      </c>
      <c r="J47" s="20" t="n">
        <v>4.02284045</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543.2955196299999</v>
      </c>
      <c r="F48" s="20" t="n">
        <v>4.60829078</v>
      </c>
      <c r="G48" s="18" t="n">
        <v>562.09522591</v>
      </c>
      <c r="H48" s="20" t="n">
        <v>7.01906065</v>
      </c>
      <c r="I48" s="18" t="n">
        <v>513.1294828699999</v>
      </c>
      <c r="J48" s="20" t="n">
        <v>5.48024115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470.65395079</v>
      </c>
      <c r="F52" s="20" t="n">
        <v>3.01956873</v>
      </c>
      <c r="G52" s="18" t="n">
        <v>480.69936912</v>
      </c>
      <c r="H52" s="20" t="n">
        <v>4.15323699</v>
      </c>
      <c r="I52" s="18" t="n">
        <v>443.90782627</v>
      </c>
      <c r="J52" s="20" t="n">
        <v>3.58315593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547.14267387</v>
      </c>
      <c r="F56" s="20" t="n">
        <v>3.69499428</v>
      </c>
      <c r="G56" s="18" t="n">
        <v>548.36984097</v>
      </c>
      <c r="H56" s="20" t="n">
        <v>3.82303737</v>
      </c>
      <c r="I56" s="18" t="n">
        <v>547.34271881</v>
      </c>
      <c r="J56" s="20" t="n">
        <v>4.26528367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(327.0/B61*100)</f>
        <v/>
      </c>
      <c r="D61" s="19" t="n">
        <v>6198</v>
      </c>
      <c r="E61" s="18" t="n">
        <v>491.75658958</v>
      </c>
      <c r="F61" s="20" t="n">
        <v>2.76729574</v>
      </c>
      <c r="G61" s="18" t="n">
        <v>504.57945875</v>
      </c>
      <c r="H61" s="20" t="n">
        <v>4.65092778</v>
      </c>
      <c r="I61" s="18" t="n">
        <v>458.14570324</v>
      </c>
      <c r="J61" s="20" t="n">
        <v>3.30159378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(19.0/B67*100)</f>
        <v/>
      </c>
      <c r="D67" s="19" t="n">
        <v>6952</v>
      </c>
      <c r="E67" s="18" t="n">
        <v>408.74179588</v>
      </c>
      <c r="F67" s="20" t="n">
        <v>3.23324915</v>
      </c>
      <c r="G67" s="18" t="n">
        <v>419.4722978</v>
      </c>
      <c r="H67" s="20" t="n">
        <v>9.54337183</v>
      </c>
      <c r="I67" s="18" t="n">
        <v>365.41278837</v>
      </c>
      <c r="J67" s="20" t="n">
        <v>3.23696819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(367.0/B73*100)</f>
        <v/>
      </c>
      <c r="D73" s="19" t="n">
        <v>7882</v>
      </c>
      <c r="E73" s="18" t="n">
        <v>426.29851619</v>
      </c>
      <c r="F73" s="20" t="n">
        <v>3.79871577</v>
      </c>
      <c r="G73" s="18" t="n">
        <v>431.89220408</v>
      </c>
      <c r="H73" s="20" t="n">
        <v>8.144257980000001</v>
      </c>
      <c r="I73" s="18" t="n">
        <v>412.78150947</v>
      </c>
      <c r="J73" s="20" t="n">
        <v>3.23361623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511.83037161</v>
      </c>
      <c r="F7" s="20" t="n">
        <v>1.99670538</v>
      </c>
      <c r="G7" s="18" t="n">
        <v>466.99568158</v>
      </c>
      <c r="H7" s="20" t="n">
        <v>8.195949710000001</v>
      </c>
      <c r="I7" s="18" t="n">
        <v>470.04197318</v>
      </c>
      <c r="J7" s="20" t="n">
        <v>2.33897153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(7151.0/B9*100)</f>
        <v/>
      </c>
      <c r="D9" s="19" t="n">
        <v>2500</v>
      </c>
      <c r="E9" s="18" t="n">
        <v>503.39487554</v>
      </c>
      <c r="F9" s="20" t="n">
        <v>4.32582548</v>
      </c>
      <c r="G9" s="18" t="n">
        <v>508.14752821</v>
      </c>
      <c r="H9" s="20" t="n">
        <v>9.679062760000001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(190.0/B13*100)</f>
        <v/>
      </c>
      <c r="D13" s="19" t="n">
        <v>6971</v>
      </c>
      <c r="E13" s="18" t="n">
        <v>520.42022103</v>
      </c>
      <c r="F13" s="20" t="n">
        <v>2.21586614</v>
      </c>
      <c r="G13" s="18" t="n">
        <v>505.16926324</v>
      </c>
      <c r="H13" s="20" t="n">
        <v>5.24520523</v>
      </c>
      <c r="I13" s="18" t="n">
        <v>473.04309114</v>
      </c>
      <c r="J13" s="20" t="n">
        <v>5.196868</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(1016.0/B17*100)</f>
        <v/>
      </c>
      <c r="D17" s="19" t="n">
        <v>5488</v>
      </c>
      <c r="E17" s="18" t="n">
        <v>523.1095543500001</v>
      </c>
      <c r="F17" s="20" t="n">
        <v>2.99650891</v>
      </c>
      <c r="G17" s="18" t="n">
        <v>494.89362389</v>
      </c>
      <c r="H17" s="20" t="n">
        <v>9.000916889999999</v>
      </c>
      <c r="I17" s="18" t="n">
        <v>482.9584252</v>
      </c>
      <c r="J17" s="20" t="n">
        <v>4.08307858</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450.49424181</v>
      </c>
      <c r="F18" s="20" t="n">
        <v>5.06131688</v>
      </c>
      <c r="G18" s="18" t="n">
        <v>431.05787478</v>
      </c>
      <c r="H18" s="20" t="n">
        <v>9.345344499999999</v>
      </c>
      <c r="I18" s="18" t="n">
        <v>456.85708156</v>
      </c>
      <c r="J18" s="20" t="n">
        <v>3.89427933</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494.43170241</v>
      </c>
      <c r="F19" s="20" t="n">
        <v>2.62279798</v>
      </c>
      <c r="G19" s="18" t="n">
        <v>448.02643073</v>
      </c>
      <c r="H19" s="20" t="n">
        <v>8.166672650000001</v>
      </c>
      <c r="I19" s="18" t="n">
        <v>440.24417698</v>
      </c>
      <c r="J19" s="20" t="n">
        <v>4.28104258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501.44128198</v>
      </c>
      <c r="F20" s="20" t="n">
        <v>1.96044684</v>
      </c>
      <c r="G20" s="18" t="n">
        <v>414.29269683</v>
      </c>
      <c r="H20" s="20" t="n">
        <v>11.50651484</v>
      </c>
      <c r="I20" s="18" t="n">
        <v>436.25092448</v>
      </c>
      <c r="J20" s="20" t="n">
        <v>4.81808286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(668.0/B23*100)</f>
        <v/>
      </c>
      <c r="D23" s="19" t="n">
        <v>10915</v>
      </c>
      <c r="E23" s="18" t="n">
        <v>511.36679993</v>
      </c>
      <c r="F23" s="20" t="n">
        <v>3.09754359</v>
      </c>
      <c r="G23" s="18" t="n">
        <v>477.16170737</v>
      </c>
      <c r="H23" s="20" t="n">
        <v>7.62793006</v>
      </c>
      <c r="I23" s="18" t="n">
        <v>455.06015321</v>
      </c>
      <c r="J23" s="20" t="n">
        <v>4.28286931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(34.0/B25*100)</f>
        <v/>
      </c>
      <c r="D25" s="19" t="n">
        <v>5547</v>
      </c>
      <c r="E25" s="18" t="n">
        <v>527.8515722</v>
      </c>
      <c r="F25" s="20" t="n">
        <v>4.09152533</v>
      </c>
      <c r="G25" s="18" t="n">
        <v>488.01082002</v>
      </c>
      <c r="H25" s="20" t="n">
        <v>13.40443677</v>
      </c>
      <c r="I25" s="18" t="n">
        <v>521.6342138799999</v>
      </c>
      <c r="J25" s="20" t="n">
        <v>4.26532855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495.78266742</v>
      </c>
      <c r="F26" s="20" t="n">
        <v>2.18889394</v>
      </c>
      <c r="G26" s="18" t="n">
        <v>461.80311252</v>
      </c>
      <c r="H26" s="20" t="n">
        <v>7.95572188</v>
      </c>
      <c r="I26" s="18" t="n">
        <v>466.80237719</v>
      </c>
      <c r="J26" s="20" t="n">
        <v>2.57666061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516.81943861</v>
      </c>
      <c r="F32" s="20" t="n">
        <v>2.63177569</v>
      </c>
      <c r="G32" s="18" t="n">
        <v>475.71611719</v>
      </c>
      <c r="H32" s="20" t="n">
        <v>10.55946322</v>
      </c>
      <c r="I32" s="18" t="n">
        <v>493.58252043</v>
      </c>
      <c r="J32" s="20" t="n">
        <v>3.18339532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(128.0/B34*100)</f>
        <v/>
      </c>
      <c r="D34" s="19" t="n">
        <v>6222</v>
      </c>
      <c r="E34" s="18" t="n">
        <v>501.14735802</v>
      </c>
      <c r="F34" s="20" t="n">
        <v>2.96380917</v>
      </c>
      <c r="G34" s="18" t="n">
        <v>459.40926213</v>
      </c>
      <c r="H34" s="20" t="n">
        <v>6.55821567</v>
      </c>
      <c r="I34" s="18" t="n">
        <v>452.01946252</v>
      </c>
      <c r="J34" s="20" t="n">
        <v>3.15006039</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515.97975335</v>
      </c>
      <c r="F35" s="20" t="n">
        <v>2.09768411</v>
      </c>
      <c r="G35" s="18" t="n">
        <v>480.05545577</v>
      </c>
      <c r="H35" s="20" t="n">
        <v>10.12868636</v>
      </c>
      <c r="I35" s="18" t="n">
        <v>509.13233688</v>
      </c>
      <c r="J35" s="20" t="n">
        <v>2.30717812</v>
      </c>
      <c r="K35" s="18" t="s">
        <v>327</v>
      </c>
      <c r="L35" s="20" t="s">
        <v>327</v>
      </c>
      <c r="M35" s="18" t="n">
        <v>349.78970242</v>
      </c>
      <c r="N35" s="20" t="n">
        <v>6.90672373</v>
      </c>
      <c r="O35" s="18" t="s">
        <v>327</v>
      </c>
      <c r="P35" s="20" t="s">
        <v>327</v>
      </c>
      <c r="Q35" s="18" t="s">
        <v>327</v>
      </c>
      <c r="R35" s="20" t="s">
        <v>327</v>
      </c>
    </row>
    <row r="36" spans="1:18">
      <c r="A36" s="15" t="s">
        <v>356</v>
      </c>
      <c r="B36" s="17" t="n">
        <v>6736</v>
      </c>
      <c r="C36" s="18">
        <f>(114.0/B36*100)</f>
        <v/>
      </c>
      <c r="D36" s="19" t="n">
        <v>6622</v>
      </c>
      <c r="E36" s="18" t="n">
        <v>496.25145114</v>
      </c>
      <c r="F36" s="20" t="n">
        <v>2.29357726</v>
      </c>
      <c r="G36" s="18" t="n">
        <v>478.70645738</v>
      </c>
      <c r="H36" s="20" t="n">
        <v>7.96629843</v>
      </c>
      <c r="I36" s="18" t="n">
        <v>465.78581563</v>
      </c>
      <c r="J36" s="20" t="n">
        <v>3.00938029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(5804.0/B40*100)</f>
        <v/>
      </c>
      <c r="D40" s="19" t="n">
        <v>8353</v>
      </c>
      <c r="E40" s="18" t="n">
        <v>506.01434023</v>
      </c>
      <c r="F40" s="20" t="n">
        <v>4.17122978</v>
      </c>
      <c r="G40" s="18" t="n">
        <v>458.31952784</v>
      </c>
      <c r="H40" s="20" t="n">
        <v>17.0423905</v>
      </c>
      <c r="I40" s="18" t="n">
        <v>484.58545989</v>
      </c>
      <c r="J40" s="20" t="n">
        <v>3.39250567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(183.0/B47*100)</f>
        <v/>
      </c>
      <c r="D47" s="19" t="n">
        <v>5745</v>
      </c>
      <c r="E47" s="18" t="n">
        <v>449.05470523</v>
      </c>
      <c r="F47" s="20" t="n">
        <v>5.3131135</v>
      </c>
      <c r="G47" s="18" t="n">
        <v>420.81300567</v>
      </c>
      <c r="H47" s="20" t="n">
        <v>9.799294379999999</v>
      </c>
      <c r="I47" s="18" t="n">
        <v>439.07819801</v>
      </c>
      <c r="J47" s="20" t="n">
        <v>4.02284045</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550.05286639</v>
      </c>
      <c r="F48" s="20" t="n">
        <v>4.98796972</v>
      </c>
      <c r="G48" s="18" t="n">
        <v>543.32115904</v>
      </c>
      <c r="H48" s="20" t="n">
        <v>8.0608659</v>
      </c>
      <c r="I48" s="18" t="n">
        <v>513.1294828699999</v>
      </c>
      <c r="J48" s="20" t="n">
        <v>5.48024115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473.80097427</v>
      </c>
      <c r="F52" s="20" t="n">
        <v>2.9198994</v>
      </c>
      <c r="G52" s="18" t="n">
        <v>458.73479863</v>
      </c>
      <c r="H52" s="20" t="n">
        <v>6.1517085</v>
      </c>
      <c r="I52" s="18" t="n">
        <v>443.90782627</v>
      </c>
      <c r="J52" s="20" t="n">
        <v>3.58315593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549.93694032</v>
      </c>
      <c r="F56" s="20" t="n">
        <v>3.16638336</v>
      </c>
      <c r="G56" s="18" t="n">
        <v>530.13160539</v>
      </c>
      <c r="H56" s="20" t="n">
        <v>5.94905387</v>
      </c>
      <c r="I56" s="18" t="n">
        <v>547.34271881</v>
      </c>
      <c r="J56" s="20" t="n">
        <v>4.26528367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(327.0/B61*100)</f>
        <v/>
      </c>
      <c r="D61" s="19" t="n">
        <v>6198</v>
      </c>
      <c r="E61" s="18" t="n">
        <v>496.8169771</v>
      </c>
      <c r="F61" s="20" t="n">
        <v>2.4794998</v>
      </c>
      <c r="G61" s="18" t="n">
        <v>450.72643672</v>
      </c>
      <c r="H61" s="20" t="n">
        <v>8.08028481</v>
      </c>
      <c r="I61" s="18" t="n">
        <v>458.14570324</v>
      </c>
      <c r="J61" s="20" t="n">
        <v>3.30159378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(19.0/B67*100)</f>
        <v/>
      </c>
      <c r="D67" s="19" t="n">
        <v>6952</v>
      </c>
      <c r="E67" s="18" t="n">
        <v>412.2873917</v>
      </c>
      <c r="F67" s="20" t="n">
        <v>3.45742083</v>
      </c>
      <c r="G67" s="18" t="n">
        <v>345.03534512</v>
      </c>
      <c r="H67" s="20" t="n">
        <v>10.4205965</v>
      </c>
      <c r="I67" s="18" t="n">
        <v>365.41278837</v>
      </c>
      <c r="J67" s="20" t="n">
        <v>3.23696819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(367.0/B73*100)</f>
        <v/>
      </c>
      <c r="D73" s="19" t="n">
        <v>7882</v>
      </c>
      <c r="E73" s="18" t="n">
        <v>431.97429135</v>
      </c>
      <c r="F73" s="20" t="n">
        <v>3.76130259</v>
      </c>
      <c r="G73" s="18" t="n">
        <v>376.5106727</v>
      </c>
      <c r="H73" s="20" t="n">
        <v>8.62864145</v>
      </c>
      <c r="I73" s="18" t="n">
        <v>412.78150947</v>
      </c>
      <c r="J73" s="20" t="n">
        <v>3.23361623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495.07119981</v>
      </c>
      <c r="F7" s="20" t="n">
        <v>2.20600503</v>
      </c>
      <c r="G7" s="18" t="n">
        <v>530.90744084</v>
      </c>
      <c r="H7" s="20" t="n">
        <v>2.54089227</v>
      </c>
      <c r="I7" s="18" t="n">
        <v>470.04197318</v>
      </c>
      <c r="J7" s="20" t="n">
        <v>2.33897153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(7151.0/B9*100)</f>
        <v/>
      </c>
      <c r="D9" s="19" t="n">
        <v>2500</v>
      </c>
      <c r="E9" s="18" t="n">
        <v>489.41487892</v>
      </c>
      <c r="F9" s="20" t="n">
        <v>5.15360356</v>
      </c>
      <c r="G9" s="18" t="n">
        <v>523.65011973</v>
      </c>
      <c r="H9" s="20" t="n">
        <v>4.37425339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(190.0/B13*100)</f>
        <v/>
      </c>
      <c r="D13" s="19" t="n">
        <v>6971</v>
      </c>
      <c r="E13" s="18" t="n">
        <v>498.9475222</v>
      </c>
      <c r="F13" s="20" t="n">
        <v>2.59199938</v>
      </c>
      <c r="G13" s="18" t="n">
        <v>534.70965185</v>
      </c>
      <c r="H13" s="20" t="n">
        <v>2.32491463</v>
      </c>
      <c r="I13" s="18" t="n">
        <v>473.04309114</v>
      </c>
      <c r="J13" s="20" t="n">
        <v>5.196868</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(1016.0/B17*100)</f>
        <v/>
      </c>
      <c r="D17" s="19" t="n">
        <v>5488</v>
      </c>
      <c r="E17" s="18" t="n">
        <v>508.55798062</v>
      </c>
      <c r="F17" s="20" t="n">
        <v>3.45081696</v>
      </c>
      <c r="G17" s="18" t="n">
        <v>544.5740955700001</v>
      </c>
      <c r="H17" s="20" t="n">
        <v>3.12977322</v>
      </c>
      <c r="I17" s="18" t="n">
        <v>482.9584252</v>
      </c>
      <c r="J17" s="20" t="n">
        <v>4.08307858</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449.74703448</v>
      </c>
      <c r="F18" s="20" t="n">
        <v>5.25128688</v>
      </c>
      <c r="G18" s="18" t="n">
        <v>444.69074415</v>
      </c>
      <c r="H18" s="20" t="n">
        <v>6.59098297</v>
      </c>
      <c r="I18" s="18" t="n">
        <v>456.85708156</v>
      </c>
      <c r="J18" s="20" t="n">
        <v>3.89427933</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479.72152597</v>
      </c>
      <c r="F19" s="20" t="n">
        <v>3.02107798</v>
      </c>
      <c r="G19" s="18" t="n">
        <v>507.80882126</v>
      </c>
      <c r="H19" s="20" t="n">
        <v>3.61078959</v>
      </c>
      <c r="I19" s="18" t="n">
        <v>440.24417698</v>
      </c>
      <c r="J19" s="20" t="n">
        <v>4.28104258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486.09881944</v>
      </c>
      <c r="F20" s="20" t="n">
        <v>2.70828396</v>
      </c>
      <c r="G20" s="18" t="n">
        <v>512.51360791</v>
      </c>
      <c r="H20" s="20" t="n">
        <v>2.7428172</v>
      </c>
      <c r="I20" s="18" t="n">
        <v>436.25092448</v>
      </c>
      <c r="J20" s="20" t="n">
        <v>4.81808286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(668.0/B23*100)</f>
        <v/>
      </c>
      <c r="D23" s="19" t="n">
        <v>10915</v>
      </c>
      <c r="E23" s="18" t="n">
        <v>496.93335673</v>
      </c>
      <c r="F23" s="20" t="n">
        <v>3.21482284</v>
      </c>
      <c r="G23" s="18" t="n">
        <v>527.33238935</v>
      </c>
      <c r="H23" s="20" t="n">
        <v>4.20687936</v>
      </c>
      <c r="I23" s="18" t="n">
        <v>455.06015321</v>
      </c>
      <c r="J23" s="20" t="n">
        <v>4.28286931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(34.0/B25*100)</f>
        <v/>
      </c>
      <c r="D25" s="19" t="n">
        <v>5547</v>
      </c>
      <c r="E25" s="18" t="n">
        <v>520.08348976</v>
      </c>
      <c r="F25" s="20" t="n">
        <v>5.16430142</v>
      </c>
      <c r="G25" s="18" t="n">
        <v>532.34980982</v>
      </c>
      <c r="H25" s="20" t="n">
        <v>4.30334326</v>
      </c>
      <c r="I25" s="18" t="n">
        <v>521.6342138799999</v>
      </c>
      <c r="J25" s="20" t="n">
        <v>4.26532855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483.18468245</v>
      </c>
      <c r="F26" s="20" t="n">
        <v>2.78844158</v>
      </c>
      <c r="G26" s="18" t="n">
        <v>503.74223429</v>
      </c>
      <c r="H26" s="20" t="n">
        <v>2.8055798</v>
      </c>
      <c r="I26" s="18" t="n">
        <v>466.80237719</v>
      </c>
      <c r="J26" s="20" t="n">
        <v>2.57666061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509.65224664</v>
      </c>
      <c r="F32" s="20" t="n">
        <v>3.40198285</v>
      </c>
      <c r="G32" s="18" t="n">
        <v>523.75741912</v>
      </c>
      <c r="H32" s="20" t="n">
        <v>3.51099053</v>
      </c>
      <c r="I32" s="18" t="n">
        <v>493.58252043</v>
      </c>
      <c r="J32" s="20" t="n">
        <v>3.18339532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(128.0/B34*100)</f>
        <v/>
      </c>
      <c r="D34" s="19" t="n">
        <v>6222</v>
      </c>
      <c r="E34" s="18" t="n">
        <v>480.15870345</v>
      </c>
      <c r="F34" s="20" t="n">
        <v>3.44800119</v>
      </c>
      <c r="G34" s="18" t="n">
        <v>517.45196973</v>
      </c>
      <c r="H34" s="20" t="n">
        <v>3.17961193</v>
      </c>
      <c r="I34" s="18" t="n">
        <v>452.01946252</v>
      </c>
      <c r="J34" s="20" t="n">
        <v>3.15006039</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502.5799854</v>
      </c>
      <c r="F35" s="20" t="n">
        <v>3.13195696</v>
      </c>
      <c r="G35" s="18" t="n">
        <v>531.3031739</v>
      </c>
      <c r="H35" s="20" t="n">
        <v>2.84609077</v>
      </c>
      <c r="I35" s="18" t="n">
        <v>509.13233688</v>
      </c>
      <c r="J35" s="20" t="n">
        <v>2.30717812</v>
      </c>
      <c r="K35" s="18" t="s">
        <v>327</v>
      </c>
      <c r="L35" s="20" t="s">
        <v>327</v>
      </c>
      <c r="M35" s="18" t="n">
        <v>349.78970242</v>
      </c>
      <c r="N35" s="20" t="n">
        <v>6.90672373</v>
      </c>
      <c r="O35" s="18" t="s">
        <v>327</v>
      </c>
      <c r="P35" s="20" t="s">
        <v>327</v>
      </c>
      <c r="Q35" s="18" t="s">
        <v>327</v>
      </c>
      <c r="R35" s="20" t="s">
        <v>327</v>
      </c>
    </row>
    <row r="36" spans="1:18">
      <c r="A36" s="15" t="s">
        <v>356</v>
      </c>
      <c r="B36" s="17" t="n">
        <v>6736</v>
      </c>
      <c r="C36" s="18">
        <f>(114.0/B36*100)</f>
        <v/>
      </c>
      <c r="D36" s="19" t="n">
        <v>6622</v>
      </c>
      <c r="E36" s="18" t="n">
        <v>483.88513285</v>
      </c>
      <c r="F36" s="20" t="n">
        <v>2.84503085</v>
      </c>
      <c r="G36" s="18" t="n">
        <v>510.65134124</v>
      </c>
      <c r="H36" s="20" t="n">
        <v>2.80356095</v>
      </c>
      <c r="I36" s="18" t="n">
        <v>465.78581563</v>
      </c>
      <c r="J36" s="20" t="n">
        <v>3.00938029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(5804.0/B40*100)</f>
        <v/>
      </c>
      <c r="D40" s="19" t="n">
        <v>8353</v>
      </c>
      <c r="E40" s="18" t="n">
        <v>493.88513885</v>
      </c>
      <c r="F40" s="20" t="n">
        <v>4.61976846</v>
      </c>
      <c r="G40" s="18" t="n">
        <v>525.92273472</v>
      </c>
      <c r="H40" s="20" t="n">
        <v>4.98868275</v>
      </c>
      <c r="I40" s="18" t="n">
        <v>484.58545989</v>
      </c>
      <c r="J40" s="20" t="n">
        <v>3.39250567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(183.0/B47*100)</f>
        <v/>
      </c>
      <c r="D47" s="19" t="n">
        <v>5745</v>
      </c>
      <c r="E47" s="18" t="n">
        <v>426.14702893</v>
      </c>
      <c r="F47" s="20" t="n">
        <v>5.37976019</v>
      </c>
      <c r="G47" s="18" t="n">
        <v>485.01458116</v>
      </c>
      <c r="H47" s="20" t="n">
        <v>5.27361095</v>
      </c>
      <c r="I47" s="18" t="n">
        <v>439.07819801</v>
      </c>
      <c r="J47" s="20" t="n">
        <v>4.02284045</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551.78578751</v>
      </c>
      <c r="F48" s="20" t="n">
        <v>4.67252581</v>
      </c>
      <c r="G48" s="18" t="n">
        <v>545.26931472</v>
      </c>
      <c r="H48" s="20" t="n">
        <v>6.29851546</v>
      </c>
      <c r="I48" s="18" t="n">
        <v>513.1294828699999</v>
      </c>
      <c r="J48" s="20" t="n">
        <v>5.48024115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460.46118263</v>
      </c>
      <c r="F52" s="20" t="n">
        <v>3.31922339</v>
      </c>
      <c r="G52" s="18" t="n">
        <v>491.41729079</v>
      </c>
      <c r="H52" s="20" t="n">
        <v>3.21227264</v>
      </c>
      <c r="I52" s="18" t="n">
        <v>443.90782627</v>
      </c>
      <c r="J52" s="20" t="n">
        <v>3.58315593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539.85740272</v>
      </c>
      <c r="F56" s="20" t="n">
        <v>3.51312623</v>
      </c>
      <c r="G56" s="18" t="n">
        <v>554.95588481</v>
      </c>
      <c r="H56" s="20" t="n">
        <v>3.79031707</v>
      </c>
      <c r="I56" s="18" t="n">
        <v>547.34271881</v>
      </c>
      <c r="J56" s="20" t="n">
        <v>4.26528367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(327.0/B61*100)</f>
        <v/>
      </c>
      <c r="D61" s="19" t="n">
        <v>6198</v>
      </c>
      <c r="E61" s="18" t="n">
        <v>487.76569087</v>
      </c>
      <c r="F61" s="20" t="n">
        <v>3.09203561</v>
      </c>
      <c r="G61" s="18" t="n">
        <v>507.67380069</v>
      </c>
      <c r="H61" s="20" t="n">
        <v>3.10179595</v>
      </c>
      <c r="I61" s="18" t="n">
        <v>458.14570324</v>
      </c>
      <c r="J61" s="20" t="n">
        <v>3.30159378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(19.0/B67*100)</f>
        <v/>
      </c>
      <c r="D67" s="19" t="n">
        <v>6952</v>
      </c>
      <c r="E67" s="18" t="n">
        <v>394.40228426</v>
      </c>
      <c r="F67" s="20" t="n">
        <v>3.26927</v>
      </c>
      <c r="G67" s="18" t="n">
        <v>426.83929968</v>
      </c>
      <c r="H67" s="20" t="n">
        <v>4.36021735</v>
      </c>
      <c r="I67" s="18" t="n">
        <v>365.41278837</v>
      </c>
      <c r="J67" s="20" t="n">
        <v>3.23696819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(367.0/B73*100)</f>
        <v/>
      </c>
      <c r="D73" s="19" t="n">
        <v>7882</v>
      </c>
      <c r="E73" s="18" t="n">
        <v>428.754454</v>
      </c>
      <c r="F73" s="20" t="n">
        <v>3.89304394</v>
      </c>
      <c r="G73" s="18" t="n">
        <v>423.40680113</v>
      </c>
      <c r="H73" s="20" t="n">
        <v>6.17394052</v>
      </c>
      <c r="I73" s="18" t="n">
        <v>412.78150947</v>
      </c>
      <c r="J73" s="20" t="n">
        <v>3.23361623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510.58730837</v>
      </c>
      <c r="F7" s="20" t="n">
        <v>2.03623131</v>
      </c>
      <c r="G7" s="18" t="n">
        <v>505.58667384</v>
      </c>
      <c r="H7" s="20" t="n">
        <v>5.40499185</v>
      </c>
      <c r="I7" s="18" t="n">
        <v>470.04197318</v>
      </c>
      <c r="J7" s="20" t="n">
        <v>2.33897153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(7151.0/B9*100)</f>
        <v/>
      </c>
      <c r="D9" s="19" t="n">
        <v>2500</v>
      </c>
      <c r="E9" s="18" t="n">
        <v>505.67627059</v>
      </c>
      <c r="F9" s="20" t="n">
        <v>4.41832644</v>
      </c>
      <c r="G9" s="18" t="n">
        <v>484.54093954</v>
      </c>
      <c r="H9" s="20" t="n">
        <v>8.61133148</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(190.0/B13*100)</f>
        <v/>
      </c>
      <c r="D13" s="19" t="n">
        <v>6971</v>
      </c>
      <c r="E13" s="18" t="n">
        <v>518.48574329</v>
      </c>
      <c r="F13" s="20" t="n">
        <v>2.18569315</v>
      </c>
      <c r="G13" s="18" t="n">
        <v>523.61120134</v>
      </c>
      <c r="H13" s="20" t="n">
        <v>3.78997778</v>
      </c>
      <c r="I13" s="18" t="n">
        <v>473.04309114</v>
      </c>
      <c r="J13" s="20" t="n">
        <v>5.196868</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(1016.0/B17*100)</f>
        <v/>
      </c>
      <c r="D17" s="19" t="n">
        <v>5488</v>
      </c>
      <c r="E17" s="18" t="n">
        <v>522.36538216</v>
      </c>
      <c r="F17" s="20" t="n">
        <v>3.06287817</v>
      </c>
      <c r="G17" s="18" t="n">
        <v>520.5753885</v>
      </c>
      <c r="H17" s="20" t="n">
        <v>4.95959265</v>
      </c>
      <c r="I17" s="18" t="n">
        <v>482.9584252</v>
      </c>
      <c r="J17" s="20" t="n">
        <v>4.08307858</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452.52409599</v>
      </c>
      <c r="F18" s="20" t="n">
        <v>5.11004112</v>
      </c>
      <c r="G18" s="18" t="n">
        <v>411.90841483</v>
      </c>
      <c r="H18" s="20" t="n">
        <v>9.678248229999999</v>
      </c>
      <c r="I18" s="18" t="n">
        <v>456.85708156</v>
      </c>
      <c r="J18" s="20" t="n">
        <v>3.89427933</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494.38764927</v>
      </c>
      <c r="F19" s="20" t="n">
        <v>2.58578694</v>
      </c>
      <c r="G19" s="18" t="n">
        <v>468.79391454</v>
      </c>
      <c r="H19" s="20" t="n">
        <v>7.36107589</v>
      </c>
      <c r="I19" s="18" t="n">
        <v>440.24417698</v>
      </c>
      <c r="J19" s="20" t="n">
        <v>4.28104258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499.00339465</v>
      </c>
      <c r="F20" s="20" t="n">
        <v>2.0195792</v>
      </c>
      <c r="G20" s="18" t="n">
        <v>497.34456879</v>
      </c>
      <c r="H20" s="20" t="n">
        <v>4.74148504</v>
      </c>
      <c r="I20" s="18" t="n">
        <v>436.25092448</v>
      </c>
      <c r="J20" s="20" t="n">
        <v>4.81808286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(668.0/B23*100)</f>
        <v/>
      </c>
      <c r="D23" s="19" t="n">
        <v>10915</v>
      </c>
      <c r="E23" s="18" t="n">
        <v>509.57689598</v>
      </c>
      <c r="F23" s="20" t="n">
        <v>3.13827131</v>
      </c>
      <c r="G23" s="18" t="n">
        <v>508.67296464</v>
      </c>
      <c r="H23" s="20" t="n">
        <v>6.14528434</v>
      </c>
      <c r="I23" s="18" t="n">
        <v>455.06015321</v>
      </c>
      <c r="J23" s="20" t="n">
        <v>4.28286931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(34.0/B25*100)</f>
        <v/>
      </c>
      <c r="D25" s="19" t="n">
        <v>5547</v>
      </c>
      <c r="E25" s="18" t="n">
        <v>527.42538848</v>
      </c>
      <c r="F25" s="20" t="n">
        <v>4.12127237</v>
      </c>
      <c r="G25" s="18" t="n">
        <v>518.57341062</v>
      </c>
      <c r="H25" s="20" t="n">
        <v>7.75013957</v>
      </c>
      <c r="I25" s="18" t="n">
        <v>521.6342138799999</v>
      </c>
      <c r="J25" s="20" t="n">
        <v>4.26532855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493.67584405</v>
      </c>
      <c r="F26" s="20" t="n">
        <v>2.37472073</v>
      </c>
      <c r="G26" s="18" t="n">
        <v>494.23062854</v>
      </c>
      <c r="H26" s="20" t="n">
        <v>4.04476316</v>
      </c>
      <c r="I26" s="18" t="n">
        <v>466.80237719</v>
      </c>
      <c r="J26" s="20" t="n">
        <v>2.57666061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515.52990177</v>
      </c>
      <c r="F32" s="20" t="n">
        <v>3.02244346</v>
      </c>
      <c r="G32" s="18" t="n">
        <v>511.10049636</v>
      </c>
      <c r="H32" s="20" t="n">
        <v>5.99188566</v>
      </c>
      <c r="I32" s="18" t="n">
        <v>493.58252043</v>
      </c>
      <c r="J32" s="20" t="n">
        <v>3.18339532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(128.0/B34*100)</f>
        <v/>
      </c>
      <c r="D34" s="19" t="n">
        <v>6222</v>
      </c>
      <c r="E34" s="18" t="n">
        <v>497.5750237</v>
      </c>
      <c r="F34" s="20" t="n">
        <v>2.98142339</v>
      </c>
      <c r="G34" s="18" t="n">
        <v>498.43861652</v>
      </c>
      <c r="H34" s="20" t="n">
        <v>4.51082647</v>
      </c>
      <c r="I34" s="18" t="n">
        <v>452.01946252</v>
      </c>
      <c r="J34" s="20" t="n">
        <v>3.15006039</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512.02550961</v>
      </c>
      <c r="F35" s="20" t="n">
        <v>2.30633248</v>
      </c>
      <c r="G35" s="18" t="n">
        <v>530.42156833</v>
      </c>
      <c r="H35" s="20" t="n">
        <v>5.13105023</v>
      </c>
      <c r="I35" s="18" t="n">
        <v>509.13233688</v>
      </c>
      <c r="J35" s="20" t="n">
        <v>2.30717812</v>
      </c>
      <c r="K35" s="18" t="s">
        <v>327</v>
      </c>
      <c r="L35" s="20" t="s">
        <v>327</v>
      </c>
      <c r="M35" s="18" t="n">
        <v>349.78970242</v>
      </c>
      <c r="N35" s="20" t="n">
        <v>6.90672373</v>
      </c>
      <c r="O35" s="18" t="s">
        <v>327</v>
      </c>
      <c r="P35" s="20" t="s">
        <v>327</v>
      </c>
      <c r="Q35" s="18" t="s">
        <v>327</v>
      </c>
      <c r="R35" s="20" t="s">
        <v>327</v>
      </c>
    </row>
    <row r="36" spans="1:18">
      <c r="A36" s="15" t="s">
        <v>356</v>
      </c>
      <c r="B36" s="17" t="n">
        <v>6736</v>
      </c>
      <c r="C36" s="18">
        <f>(114.0/B36*100)</f>
        <v/>
      </c>
      <c r="D36" s="19" t="n">
        <v>6622</v>
      </c>
      <c r="E36" s="18" t="n">
        <v>496.58777588</v>
      </c>
      <c r="F36" s="20" t="n">
        <v>2.35504613</v>
      </c>
      <c r="G36" s="18" t="n">
        <v>486.66319863</v>
      </c>
      <c r="H36" s="20" t="n">
        <v>5.64949958</v>
      </c>
      <c r="I36" s="18" t="n">
        <v>465.78581563</v>
      </c>
      <c r="J36" s="20" t="n">
        <v>3.00938029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(5804.0/B40*100)</f>
        <v/>
      </c>
      <c r="D40" s="19" t="n">
        <v>8353</v>
      </c>
      <c r="E40" s="18" t="n">
        <v>504.22254399</v>
      </c>
      <c r="F40" s="20" t="n">
        <v>4.3850477</v>
      </c>
      <c r="G40" s="18" t="n">
        <v>510.80642798</v>
      </c>
      <c r="H40" s="20" t="n">
        <v>7.75928163</v>
      </c>
      <c r="I40" s="18" t="n">
        <v>484.58545989</v>
      </c>
      <c r="J40" s="20" t="n">
        <v>3.39250567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(183.0/B47*100)</f>
        <v/>
      </c>
      <c r="D47" s="19" t="n">
        <v>5745</v>
      </c>
      <c r="E47" s="18" t="n">
        <v>449.09126661</v>
      </c>
      <c r="F47" s="20" t="n">
        <v>5.36430621</v>
      </c>
      <c r="G47" s="18" t="n">
        <v>432.39999994</v>
      </c>
      <c r="H47" s="20" t="n">
        <v>7.91967363</v>
      </c>
      <c r="I47" s="18" t="n">
        <v>439.07819801</v>
      </c>
      <c r="J47" s="20" t="n">
        <v>4.02284045</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554.47302697</v>
      </c>
      <c r="F48" s="20" t="n">
        <v>4.72158627</v>
      </c>
      <c r="G48" s="18" t="n">
        <v>534.6407847200001</v>
      </c>
      <c r="H48" s="20" t="n">
        <v>7.3326612</v>
      </c>
      <c r="I48" s="18" t="n">
        <v>513.1294828699999</v>
      </c>
      <c r="J48" s="20" t="n">
        <v>5.48024115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471.61635546</v>
      </c>
      <c r="F52" s="20" t="n">
        <v>2.87307462</v>
      </c>
      <c r="G52" s="18" t="n">
        <v>479.40657133</v>
      </c>
      <c r="H52" s="20" t="n">
        <v>5.5289839</v>
      </c>
      <c r="I52" s="18" t="n">
        <v>443.90782627</v>
      </c>
      <c r="J52" s="20" t="n">
        <v>3.58315593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551.26684914</v>
      </c>
      <c r="F56" s="20" t="n">
        <v>3.14481594</v>
      </c>
      <c r="G56" s="18" t="n">
        <v>535.51362021</v>
      </c>
      <c r="H56" s="20" t="n">
        <v>5.07603069</v>
      </c>
      <c r="I56" s="18" t="n">
        <v>547.34271881</v>
      </c>
      <c r="J56" s="20" t="n">
        <v>4.26528367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(327.0/B61*100)</f>
        <v/>
      </c>
      <c r="D61" s="19" t="n">
        <v>6198</v>
      </c>
      <c r="E61" s="18" t="n">
        <v>495.93846107</v>
      </c>
      <c r="F61" s="20" t="n">
        <v>2.78996739</v>
      </c>
      <c r="G61" s="18" t="n">
        <v>483.45265877</v>
      </c>
      <c r="H61" s="20" t="n">
        <v>5.42873807</v>
      </c>
      <c r="I61" s="18" t="n">
        <v>458.14570324</v>
      </c>
      <c r="J61" s="20" t="n">
        <v>3.30159378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(19.0/B67*100)</f>
        <v/>
      </c>
      <c r="D67" s="19" t="n">
        <v>6952</v>
      </c>
      <c r="E67" s="18" t="n">
        <v>409.24278836</v>
      </c>
      <c r="F67" s="20" t="n">
        <v>4.0068452</v>
      </c>
      <c r="G67" s="18" t="n">
        <v>410.11657488</v>
      </c>
      <c r="H67" s="20" t="n">
        <v>4.08695257</v>
      </c>
      <c r="I67" s="18" t="n">
        <v>365.41278837</v>
      </c>
      <c r="J67" s="20" t="n">
        <v>3.23696819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(367.0/B73*100)</f>
        <v/>
      </c>
      <c r="D73" s="19" t="n">
        <v>7882</v>
      </c>
      <c r="E73" s="18" t="n">
        <v>428.44669524</v>
      </c>
      <c r="F73" s="20" t="n">
        <v>4.05188758</v>
      </c>
      <c r="G73" s="18" t="n">
        <v>424.39889828</v>
      </c>
      <c r="H73" s="20" t="n">
        <v>6.67009535</v>
      </c>
      <c r="I73" s="18" t="n">
        <v>412.78150947</v>
      </c>
      <c r="J73" s="20" t="n">
        <v>3.23361623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506.81997896</v>
      </c>
      <c r="F7" s="20" t="n">
        <v>2.02390757</v>
      </c>
      <c r="G7" s="18" t="n">
        <v>522.33012492</v>
      </c>
      <c r="H7" s="20" t="n">
        <v>3.5448235</v>
      </c>
      <c r="I7" s="18" t="n">
        <v>470.04197318</v>
      </c>
      <c r="J7" s="20" t="n">
        <v>2.33897153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(7151.0/B9*100)</f>
        <v/>
      </c>
      <c r="D9" s="19" t="n">
        <v>2500</v>
      </c>
      <c r="E9" s="18" t="n">
        <v>499.90124105</v>
      </c>
      <c r="F9" s="20" t="n">
        <v>4.67263106</v>
      </c>
      <c r="G9" s="18" t="n">
        <v>515.65943953</v>
      </c>
      <c r="H9" s="20" t="n">
        <v>5.33938108</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(190.0/B13*100)</f>
        <v/>
      </c>
      <c r="D13" s="19" t="n">
        <v>6971</v>
      </c>
      <c r="E13" s="18" t="n">
        <v>520.40336541</v>
      </c>
      <c r="F13" s="20" t="n">
        <v>2.2988129</v>
      </c>
      <c r="G13" s="18" t="n">
        <v>516.76285773</v>
      </c>
      <c r="H13" s="20" t="n">
        <v>3.17372601</v>
      </c>
      <c r="I13" s="18" t="n">
        <v>473.04309114</v>
      </c>
      <c r="J13" s="20" t="n">
        <v>5.196868</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(1016.0/B17*100)</f>
        <v/>
      </c>
      <c r="D17" s="19" t="n">
        <v>5488</v>
      </c>
      <c r="E17" s="18" t="n">
        <v>521.91905722</v>
      </c>
      <c r="F17" s="20" t="n">
        <v>3.16200619</v>
      </c>
      <c r="G17" s="18" t="n">
        <v>522.8038686800001</v>
      </c>
      <c r="H17" s="20" t="n">
        <v>4.03207563</v>
      </c>
      <c r="I17" s="18" t="n">
        <v>482.9584252</v>
      </c>
      <c r="J17" s="20" t="n">
        <v>4.08307858</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446.19502102</v>
      </c>
      <c r="F18" s="20" t="n">
        <v>4.97857466</v>
      </c>
      <c r="G18" s="18" t="n">
        <v>455.29796413</v>
      </c>
      <c r="H18" s="20" t="n">
        <v>7.89480225</v>
      </c>
      <c r="I18" s="18" t="n">
        <v>456.85708156</v>
      </c>
      <c r="J18" s="20" t="n">
        <v>3.89427933</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491.68105693</v>
      </c>
      <c r="F19" s="20" t="n">
        <v>2.77220997</v>
      </c>
      <c r="G19" s="18" t="n">
        <v>491.94406957</v>
      </c>
      <c r="H19" s="20" t="n">
        <v>4.58388416</v>
      </c>
      <c r="I19" s="18" t="n">
        <v>440.24417698</v>
      </c>
      <c r="J19" s="20" t="n">
        <v>4.28104258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498.14879127</v>
      </c>
      <c r="F20" s="20" t="n">
        <v>2.58496004</v>
      </c>
      <c r="G20" s="18" t="n">
        <v>499.66731232</v>
      </c>
      <c r="H20" s="20" t="n">
        <v>3.92193363</v>
      </c>
      <c r="I20" s="18" t="n">
        <v>436.25092448</v>
      </c>
      <c r="J20" s="20" t="n">
        <v>4.81808286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(668.0/B23*100)</f>
        <v/>
      </c>
      <c r="D23" s="19" t="n">
        <v>10915</v>
      </c>
      <c r="E23" s="18" t="n">
        <v>509.31578115</v>
      </c>
      <c r="F23" s="20" t="n">
        <v>2.96462065</v>
      </c>
      <c r="G23" s="18" t="n">
        <v>510.47750212</v>
      </c>
      <c r="H23" s="20" t="n">
        <v>6.30831608</v>
      </c>
      <c r="I23" s="18" t="n">
        <v>455.06015321</v>
      </c>
      <c r="J23" s="20" t="n">
        <v>4.28286931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(34.0/B25*100)</f>
        <v/>
      </c>
      <c r="D25" s="19" t="n">
        <v>5547</v>
      </c>
      <c r="E25" s="18" t="n">
        <v>526.9350001</v>
      </c>
      <c r="F25" s="20" t="n">
        <v>4.13904471</v>
      </c>
      <c r="G25" s="18" t="n">
        <v>514.96101785</v>
      </c>
      <c r="H25" s="20" t="n">
        <v>11.52126719</v>
      </c>
      <c r="I25" s="18" t="n">
        <v>521.6342138799999</v>
      </c>
      <c r="J25" s="20" t="n">
        <v>4.26532855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491.99025142</v>
      </c>
      <c r="F26" s="20" t="n">
        <v>2.48932492</v>
      </c>
      <c r="G26" s="18" t="n">
        <v>497.37952385</v>
      </c>
      <c r="H26" s="20" t="n">
        <v>3.55006764</v>
      </c>
      <c r="I26" s="18" t="n">
        <v>466.80237719</v>
      </c>
      <c r="J26" s="20" t="n">
        <v>2.57666061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517.51845236</v>
      </c>
      <c r="F32" s="20" t="n">
        <v>3.27030698</v>
      </c>
      <c r="G32" s="18" t="n">
        <v>508.04734921</v>
      </c>
      <c r="H32" s="20" t="n">
        <v>3.22522729</v>
      </c>
      <c r="I32" s="18" t="n">
        <v>493.58252043</v>
      </c>
      <c r="J32" s="20" t="n">
        <v>3.18339532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(128.0/B34*100)</f>
        <v/>
      </c>
      <c r="D34" s="19" t="n">
        <v>6222</v>
      </c>
      <c r="E34" s="18" t="n">
        <v>497.58870078</v>
      </c>
      <c r="F34" s="20" t="n">
        <v>3.06658324</v>
      </c>
      <c r="G34" s="18" t="n">
        <v>498.16568867</v>
      </c>
      <c r="H34" s="20" t="n">
        <v>4.14515888</v>
      </c>
      <c r="I34" s="18" t="n">
        <v>452.01946252</v>
      </c>
      <c r="J34" s="20" t="n">
        <v>3.15006039</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514.76306843</v>
      </c>
      <c r="F35" s="20" t="n">
        <v>2.65848501</v>
      </c>
      <c r="G35" s="18" t="n">
        <v>514.76351909</v>
      </c>
      <c r="H35" s="20" t="n">
        <v>4.11620759</v>
      </c>
      <c r="I35" s="18" t="n">
        <v>509.13233688</v>
      </c>
      <c r="J35" s="20" t="n">
        <v>2.30717812</v>
      </c>
      <c r="K35" s="18" t="s">
        <v>327</v>
      </c>
      <c r="L35" s="20" t="s">
        <v>327</v>
      </c>
      <c r="M35" s="18" t="n">
        <v>349.78970242</v>
      </c>
      <c r="N35" s="20" t="n">
        <v>6.90672373</v>
      </c>
      <c r="O35" s="18" t="s">
        <v>327</v>
      </c>
      <c r="P35" s="20" t="s">
        <v>327</v>
      </c>
      <c r="Q35" s="18" t="s">
        <v>327</v>
      </c>
      <c r="R35" s="20" t="s">
        <v>327</v>
      </c>
    </row>
    <row r="36" spans="1:18">
      <c r="A36" s="15" t="s">
        <v>356</v>
      </c>
      <c r="B36" s="17" t="n">
        <v>6736</v>
      </c>
      <c r="C36" s="18">
        <f>(114.0/B36*100)</f>
        <v/>
      </c>
      <c r="D36" s="19" t="n">
        <v>6622</v>
      </c>
      <c r="E36" s="18" t="n">
        <v>495.65235207</v>
      </c>
      <c r="F36" s="20" t="n">
        <v>2.43577196</v>
      </c>
      <c r="G36" s="18" t="n">
        <v>494.72411131</v>
      </c>
      <c r="H36" s="20" t="n">
        <v>3.76877457</v>
      </c>
      <c r="I36" s="18" t="n">
        <v>465.78581563</v>
      </c>
      <c r="J36" s="20" t="n">
        <v>3.00938029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(5804.0/B40*100)</f>
        <v/>
      </c>
      <c r="D40" s="19" t="n">
        <v>8353</v>
      </c>
      <c r="E40" s="18" t="n">
        <v>502.67229242</v>
      </c>
      <c r="F40" s="20" t="n">
        <v>4.47922003</v>
      </c>
      <c r="G40" s="18" t="n">
        <v>512.17955861</v>
      </c>
      <c r="H40" s="20" t="n">
        <v>6.05177349</v>
      </c>
      <c r="I40" s="18" t="n">
        <v>484.58545989</v>
      </c>
      <c r="J40" s="20" t="n">
        <v>3.39250567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(183.0/B47*100)</f>
        <v/>
      </c>
      <c r="D47" s="19" t="n">
        <v>5745</v>
      </c>
      <c r="E47" s="18" t="n">
        <v>445.09718818</v>
      </c>
      <c r="F47" s="20" t="n">
        <v>5.46914244</v>
      </c>
      <c r="G47" s="18" t="n">
        <v>456.708649</v>
      </c>
      <c r="H47" s="20" t="n">
        <v>6.95297792</v>
      </c>
      <c r="I47" s="18" t="n">
        <v>439.07819801</v>
      </c>
      <c r="J47" s="20" t="n">
        <v>4.02284045</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552.22481022</v>
      </c>
      <c r="F48" s="20" t="n">
        <v>5.05020282</v>
      </c>
      <c r="G48" s="18" t="n">
        <v>530.92040602</v>
      </c>
      <c r="H48" s="20" t="n">
        <v>7.21971339</v>
      </c>
      <c r="I48" s="18" t="n">
        <v>513.1294828699999</v>
      </c>
      <c r="J48" s="20" t="n">
        <v>5.48024115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471.08096016</v>
      </c>
      <c r="F52" s="20" t="n">
        <v>3.06646216</v>
      </c>
      <c r="G52" s="18" t="n">
        <v>476.6993161</v>
      </c>
      <c r="H52" s="20" t="n">
        <v>4.1465859</v>
      </c>
      <c r="I52" s="18" t="n">
        <v>443.90782627</v>
      </c>
      <c r="J52" s="20" t="n">
        <v>3.58315593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549.59510375</v>
      </c>
      <c r="F56" s="20" t="n">
        <v>3.19558375</v>
      </c>
      <c r="G56" s="18" t="n">
        <v>538.26823645</v>
      </c>
      <c r="H56" s="20" t="n">
        <v>5.3564835</v>
      </c>
      <c r="I56" s="18" t="n">
        <v>547.34271881</v>
      </c>
      <c r="J56" s="20" t="n">
        <v>4.26528367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(327.0/B61*100)</f>
        <v/>
      </c>
      <c r="D61" s="19" t="n">
        <v>6198</v>
      </c>
      <c r="E61" s="18" t="n">
        <v>496.46498207</v>
      </c>
      <c r="F61" s="20" t="n">
        <v>3.17470466</v>
      </c>
      <c r="G61" s="18" t="n">
        <v>488.74406977</v>
      </c>
      <c r="H61" s="20" t="n">
        <v>3.34862436</v>
      </c>
      <c r="I61" s="18" t="n">
        <v>458.14570324</v>
      </c>
      <c r="J61" s="20" t="n">
        <v>3.30159378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(19.0/B67*100)</f>
        <v/>
      </c>
      <c r="D67" s="19" t="n">
        <v>6952</v>
      </c>
      <c r="E67" s="18" t="n">
        <v>413.91879451</v>
      </c>
      <c r="F67" s="20" t="n">
        <v>3.55605212</v>
      </c>
      <c r="G67" s="18" t="n">
        <v>392.66946908</v>
      </c>
      <c r="H67" s="20" t="n">
        <v>5.52367438</v>
      </c>
      <c r="I67" s="18" t="n">
        <v>365.41278837</v>
      </c>
      <c r="J67" s="20" t="n">
        <v>3.23696819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(367.0/B73*100)</f>
        <v/>
      </c>
      <c r="D73" s="19" t="n">
        <v>7882</v>
      </c>
      <c r="E73" s="18" t="n">
        <v>428.76451162</v>
      </c>
      <c r="F73" s="20" t="n">
        <v>3.7296677</v>
      </c>
      <c r="G73" s="18" t="n">
        <v>421.83827298</v>
      </c>
      <c r="H73" s="20" t="n">
        <v>7.15487069</v>
      </c>
      <c r="I73" s="18" t="n">
        <v>412.78150947</v>
      </c>
      <c r="J73" s="20" t="n">
        <v>3.23361623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503.2923864</v>
      </c>
      <c r="F7" s="20" t="n">
        <v>2.0272645</v>
      </c>
      <c r="G7" s="18" t="n">
        <v>529.4989881499999</v>
      </c>
      <c r="H7" s="20" t="n">
        <v>3.08200463</v>
      </c>
      <c r="I7" s="18" t="n">
        <v>470.04197318</v>
      </c>
      <c r="J7" s="20" t="n">
        <v>2.33897153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(7151.0/B9*100)</f>
        <v/>
      </c>
      <c r="D9" s="19" t="n">
        <v>2500</v>
      </c>
      <c r="E9" s="18" t="n">
        <v>496.90740057</v>
      </c>
      <c r="F9" s="20" t="n">
        <v>4.75185917</v>
      </c>
      <c r="G9" s="18" t="n">
        <v>521.71033391</v>
      </c>
      <c r="H9" s="20" t="n">
        <v>5.20334243</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(190.0/B13*100)</f>
        <v/>
      </c>
      <c r="D13" s="19" t="n">
        <v>6971</v>
      </c>
      <c r="E13" s="18" t="n">
        <v>521.28723905</v>
      </c>
      <c r="F13" s="20" t="n">
        <v>2.40831561</v>
      </c>
      <c r="G13" s="18" t="n">
        <v>513.65199019</v>
      </c>
      <c r="H13" s="20" t="n">
        <v>3.0496105</v>
      </c>
      <c r="I13" s="18" t="n">
        <v>473.04309114</v>
      </c>
      <c r="J13" s="20" t="n">
        <v>5.196868</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(1016.0/B17*100)</f>
        <v/>
      </c>
      <c r="D17" s="19" t="n">
        <v>5488</v>
      </c>
      <c r="E17" s="18" t="n">
        <v>522.50987045</v>
      </c>
      <c r="F17" s="20" t="n">
        <v>3.27153807</v>
      </c>
      <c r="G17" s="18" t="n">
        <v>520.92472875</v>
      </c>
      <c r="H17" s="20" t="n">
        <v>3.81746064</v>
      </c>
      <c r="I17" s="18" t="n">
        <v>482.9584252</v>
      </c>
      <c r="J17" s="20" t="n">
        <v>4.08307858</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449.44667865</v>
      </c>
      <c r="F18" s="20" t="n">
        <v>5.00789769</v>
      </c>
      <c r="G18" s="18" t="n">
        <v>442.74661109</v>
      </c>
      <c r="H18" s="20" t="n">
        <v>7.64415998</v>
      </c>
      <c r="I18" s="18" t="n">
        <v>456.85708156</v>
      </c>
      <c r="J18" s="20" t="n">
        <v>3.89427933</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490.17794903</v>
      </c>
      <c r="F19" s="20" t="n">
        <v>2.91093468</v>
      </c>
      <c r="G19" s="18" t="n">
        <v>496.18742975</v>
      </c>
      <c r="H19" s="20" t="n">
        <v>4.32881014</v>
      </c>
      <c r="I19" s="18" t="n">
        <v>440.24417698</v>
      </c>
      <c r="J19" s="20" t="n">
        <v>4.28104258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498.94544665</v>
      </c>
      <c r="F20" s="20" t="n">
        <v>2.61434186</v>
      </c>
      <c r="G20" s="18" t="n">
        <v>497.98885922</v>
      </c>
      <c r="H20" s="20" t="n">
        <v>3.90837091</v>
      </c>
      <c r="I20" s="18" t="n">
        <v>436.25092448</v>
      </c>
      <c r="J20" s="20" t="n">
        <v>4.81808286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(668.0/B23*100)</f>
        <v/>
      </c>
      <c r="D23" s="19" t="n">
        <v>10915</v>
      </c>
      <c r="E23" s="18" t="n">
        <v>509.38988095</v>
      </c>
      <c r="F23" s="20" t="n">
        <v>3.25644584</v>
      </c>
      <c r="G23" s="18" t="n">
        <v>509.75023175</v>
      </c>
      <c r="H23" s="20" t="n">
        <v>5.17024772</v>
      </c>
      <c r="I23" s="18" t="n">
        <v>455.06015321</v>
      </c>
      <c r="J23" s="20" t="n">
        <v>4.28286931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(34.0/B25*100)</f>
        <v/>
      </c>
      <c r="D25" s="19" t="n">
        <v>5547</v>
      </c>
      <c r="E25" s="18" t="n">
        <v>527.68906119</v>
      </c>
      <c r="F25" s="20" t="n">
        <v>4.06169793</v>
      </c>
      <c r="G25" s="18" t="n">
        <v>513.79624288</v>
      </c>
      <c r="H25" s="20" t="n">
        <v>7.57868109</v>
      </c>
      <c r="I25" s="18" t="n">
        <v>521.6342138799999</v>
      </c>
      <c r="J25" s="20" t="n">
        <v>4.26532855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493.08493753</v>
      </c>
      <c r="F26" s="20" t="n">
        <v>2.45638442</v>
      </c>
      <c r="G26" s="18" t="n">
        <v>494.95471188</v>
      </c>
      <c r="H26" s="20" t="n">
        <v>3.53718194</v>
      </c>
      <c r="I26" s="18" t="n">
        <v>466.80237719</v>
      </c>
      <c r="J26" s="20" t="n">
        <v>2.57666061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(31.0/B32*100)</f>
        <v/>
      </c>
      <c r="D32" s="19" t="n">
        <v>4447</v>
      </c>
      <c r="E32" s="18" t="n">
        <v>518.44625466</v>
      </c>
      <c r="F32" s="20" t="n">
        <v>3.48989159</v>
      </c>
      <c r="G32" s="18" t="n">
        <v>506.4765679</v>
      </c>
      <c r="H32" s="20" t="n">
        <v>3.15209328</v>
      </c>
      <c r="I32" s="18" t="n">
        <v>493.58252043</v>
      </c>
      <c r="J32" s="20" t="n">
        <v>3.18339532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(128.0/B34*100)</f>
        <v/>
      </c>
      <c r="D34" s="19" t="n">
        <v>6222</v>
      </c>
      <c r="E34" s="18" t="n">
        <v>494.86556691</v>
      </c>
      <c r="F34" s="20" t="n">
        <v>3.22777256</v>
      </c>
      <c r="G34" s="18" t="n">
        <v>505.65302461</v>
      </c>
      <c r="H34" s="20" t="n">
        <v>3.96656256</v>
      </c>
      <c r="I34" s="18" t="n">
        <v>452.01946252</v>
      </c>
      <c r="J34" s="20" t="n">
        <v>3.15006039</v>
      </c>
      <c r="K34" s="18" t="s">
        <v>327</v>
      </c>
      <c r="L34" s="20" t="s">
        <v>327</v>
      </c>
      <c r="M34" s="18" t="n">
        <v>336.51078337</v>
      </c>
      <c r="N34" s="20" t="n">
        <v>12.24828707</v>
      </c>
      <c r="O34" s="18" t="s">
        <v>327</v>
      </c>
      <c r="P34" s="20" t="s">
        <v>327</v>
      </c>
      <c r="Q34" s="18" t="s">
        <v>327</v>
      </c>
      <c r="R34" s="20" t="s">
        <v>327</v>
      </c>
    </row>
    <row r="35" spans="1:18">
      <c r="A35" s="15" t="s">
        <v>355</v>
      </c>
      <c r="B35" s="17" t="n">
        <v>6406</v>
      </c>
      <c r="C35" s="18">
        <f>(94.0/B35*100)</f>
        <v/>
      </c>
      <c r="D35" s="19" t="n">
        <v>6312</v>
      </c>
      <c r="E35" s="18" t="n">
        <v>512.36883635</v>
      </c>
      <c r="F35" s="20" t="n">
        <v>2.66225054</v>
      </c>
      <c r="G35" s="18" t="n">
        <v>519.76420087</v>
      </c>
      <c r="H35" s="20" t="n">
        <v>3.71802288</v>
      </c>
      <c r="I35" s="18" t="n">
        <v>509.13233688</v>
      </c>
      <c r="J35" s="20" t="n">
        <v>2.30717812</v>
      </c>
      <c r="K35" s="18" t="s">
        <v>327</v>
      </c>
      <c r="L35" s="20" t="s">
        <v>327</v>
      </c>
      <c r="M35" s="18" t="n">
        <v>349.78970242</v>
      </c>
      <c r="N35" s="20" t="n">
        <v>6.90672373</v>
      </c>
      <c r="O35" s="18" t="s">
        <v>327</v>
      </c>
      <c r="P35" s="20" t="s">
        <v>327</v>
      </c>
      <c r="Q35" s="18" t="s">
        <v>327</v>
      </c>
      <c r="R35" s="20" t="s">
        <v>327</v>
      </c>
    </row>
    <row r="36" spans="1:18">
      <c r="A36" s="15" t="s">
        <v>356</v>
      </c>
      <c r="B36" s="17" t="n">
        <v>6736</v>
      </c>
      <c r="C36" s="18">
        <f>(114.0/B36*100)</f>
        <v/>
      </c>
      <c r="D36" s="19" t="n">
        <v>6622</v>
      </c>
      <c r="E36" s="18" t="n">
        <v>495.74036985</v>
      </c>
      <c r="F36" s="20" t="n">
        <v>2.60353522</v>
      </c>
      <c r="G36" s="18" t="n">
        <v>494.45053343</v>
      </c>
      <c r="H36" s="20" t="n">
        <v>3.3782229</v>
      </c>
      <c r="I36" s="18" t="n">
        <v>465.78581563</v>
      </c>
      <c r="J36" s="20" t="n">
        <v>3.00938029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(5804.0/B40*100)</f>
        <v/>
      </c>
      <c r="D40" s="19" t="n">
        <v>8353</v>
      </c>
      <c r="E40" s="18" t="n">
        <v>495.82185704</v>
      </c>
      <c r="F40" s="20" t="n">
        <v>4.51442151</v>
      </c>
      <c r="G40" s="18" t="n">
        <v>524.5823041</v>
      </c>
      <c r="H40" s="20" t="n">
        <v>5.24682409</v>
      </c>
      <c r="I40" s="18" t="n">
        <v>484.58545989</v>
      </c>
      <c r="J40" s="20" t="n">
        <v>3.39250567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(183.0/B47*100)</f>
        <v/>
      </c>
      <c r="D47" s="19" t="n">
        <v>5745</v>
      </c>
      <c r="E47" s="18" t="n">
        <v>442.93279068</v>
      </c>
      <c r="F47" s="20" t="n">
        <v>5.44961967</v>
      </c>
      <c r="G47" s="18" t="n">
        <v>466.12472308</v>
      </c>
      <c r="H47" s="20" t="n">
        <v>7.32536603</v>
      </c>
      <c r="I47" s="18" t="n">
        <v>439.07819801</v>
      </c>
      <c r="J47" s="20" t="n">
        <v>4.02284045</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546.5465921</v>
      </c>
      <c r="F48" s="20" t="n">
        <v>4.72819032</v>
      </c>
      <c r="G48" s="18" t="n">
        <v>554.06474974</v>
      </c>
      <c r="H48" s="20" t="n">
        <v>6.60913805</v>
      </c>
      <c r="I48" s="18" t="n">
        <v>513.1294828699999</v>
      </c>
      <c r="J48" s="20" t="n">
        <v>5.48024115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467.8203061</v>
      </c>
      <c r="F52" s="20" t="n">
        <v>3.3261126</v>
      </c>
      <c r="G52" s="18" t="n">
        <v>482.40768578</v>
      </c>
      <c r="H52" s="20" t="n">
        <v>3.49133257</v>
      </c>
      <c r="I52" s="18" t="n">
        <v>443.90782627</v>
      </c>
      <c r="J52" s="20" t="n">
        <v>3.58315593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543.84052261</v>
      </c>
      <c r="F56" s="20" t="n">
        <v>3.10020849</v>
      </c>
      <c r="G56" s="18" t="n">
        <v>555.92244323</v>
      </c>
      <c r="H56" s="20" t="n">
        <v>4.43647521</v>
      </c>
      <c r="I56" s="18" t="n">
        <v>547.34271881</v>
      </c>
      <c r="J56" s="20" t="n">
        <v>4.26528367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(327.0/B61*100)</f>
        <v/>
      </c>
      <c r="D61" s="19" t="n">
        <v>6198</v>
      </c>
      <c r="E61" s="18" t="n">
        <v>495.08151038</v>
      </c>
      <c r="F61" s="20" t="n">
        <v>3.31270055</v>
      </c>
      <c r="G61" s="18" t="n">
        <v>493.02581745</v>
      </c>
      <c r="H61" s="20" t="n">
        <v>3.00318376</v>
      </c>
      <c r="I61" s="18" t="n">
        <v>458.14570324</v>
      </c>
      <c r="J61" s="20" t="n">
        <v>3.30159378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(19.0/B67*100)</f>
        <v/>
      </c>
      <c r="D67" s="19" t="n">
        <v>6952</v>
      </c>
      <c r="E67" s="18" t="n">
        <v>413.37739223</v>
      </c>
      <c r="F67" s="20" t="n">
        <v>3.50627631</v>
      </c>
      <c r="G67" s="18" t="n">
        <v>398.35898969</v>
      </c>
      <c r="H67" s="20" t="n">
        <v>5.27686818</v>
      </c>
      <c r="I67" s="18" t="n">
        <v>365.41278837</v>
      </c>
      <c r="J67" s="20" t="n">
        <v>3.23696819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(367.0/B73*100)</f>
        <v/>
      </c>
      <c r="D73" s="19" t="n">
        <v>7882</v>
      </c>
      <c r="E73" s="18" t="n">
        <v>425.2826355</v>
      </c>
      <c r="F73" s="20" t="n">
        <v>3.93530587</v>
      </c>
      <c r="G73" s="18" t="n">
        <v>432.30780452</v>
      </c>
      <c r="H73" s="20" t="n">
        <v>6.46864008</v>
      </c>
      <c r="I73" s="18" t="n">
        <v>412.78150947</v>
      </c>
      <c r="J73" s="20" t="n">
        <v>3.23361623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486</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(2378.0/B7*100)</f>
        <v/>
      </c>
      <c r="D7" s="19" t="n">
        <v>12152</v>
      </c>
      <c r="E7" s="18" t="n">
        <v>484.44266641</v>
      </c>
      <c r="F7" s="20" t="n">
        <v>2.65969165</v>
      </c>
      <c r="G7" s="18" t="n">
        <v>455.21995799</v>
      </c>
      <c r="H7" s="20" t="n">
        <v>6.32980115</v>
      </c>
      <c r="I7" s="18" t="n">
        <v>510.94977132</v>
      </c>
      <c r="J7" s="20" t="n">
        <v>2.21445158</v>
      </c>
      <c r="K7" s="18" t="s">
        <v>327</v>
      </c>
      <c r="L7" s="20" t="s">
        <v>327</v>
      </c>
      <c r="M7" s="18" t="s">
        <v>327</v>
      </c>
      <c r="N7" s="20" t="s">
        <v>327</v>
      </c>
      <c r="O7" s="18" t="s">
        <v>327</v>
      </c>
      <c r="P7" s="20" t="s">
        <v>327</v>
      </c>
      <c r="Q7" s="18" t="n">
        <v>473.17979171</v>
      </c>
      <c r="R7" s="20" t="n">
        <v>4.60343674</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(8043.0/B9*100)</f>
        <v/>
      </c>
      <c r="D9" s="19" t="n">
        <v>1608</v>
      </c>
      <c r="E9" s="18" t="n">
        <v>473.58936385</v>
      </c>
      <c r="F9" s="20" t="n">
        <v>5.61985172</v>
      </c>
      <c r="G9" s="18" t="n">
        <v>465.00485585</v>
      </c>
      <c r="H9" s="20" t="n">
        <v>8.70344618</v>
      </c>
      <c r="I9" s="18" t="s">
        <v>327</v>
      </c>
      <c r="J9" s="20" t="s">
        <v>327</v>
      </c>
      <c r="K9" s="18" t="s">
        <v>327</v>
      </c>
      <c r="L9" s="20" t="s">
        <v>327</v>
      </c>
      <c r="M9" s="18" t="n">
        <v>357.98454354</v>
      </c>
      <c r="N9" s="20" t="n">
        <v>11.51846445</v>
      </c>
      <c r="O9" s="18" t="s">
        <v>327</v>
      </c>
      <c r="P9" s="20" t="s">
        <v>327</v>
      </c>
      <c r="Q9" s="18" t="n">
        <v>472.64867821</v>
      </c>
      <c r="R9" s="20" t="n">
        <v>7.4135475</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(199.0/B13*100)</f>
        <v/>
      </c>
      <c r="D13" s="19" t="n">
        <v>6962</v>
      </c>
      <c r="E13" s="18" t="n">
        <v>458.56316038</v>
      </c>
      <c r="F13" s="20" t="n">
        <v>4.61582973</v>
      </c>
      <c r="G13" s="18" t="n">
        <v>474.72900972</v>
      </c>
      <c r="H13" s="20" t="n">
        <v>8.76485308</v>
      </c>
      <c r="I13" s="18" t="n">
        <v>522.56791839</v>
      </c>
      <c r="J13" s="20" t="n">
        <v>2.31120279</v>
      </c>
      <c r="K13" s="18" t="s">
        <v>327</v>
      </c>
      <c r="L13" s="20" t="s">
        <v>327</v>
      </c>
      <c r="M13" s="18" t="n">
        <v>447.51533769</v>
      </c>
      <c r="N13" s="20" t="n">
        <v>5.97365007</v>
      </c>
      <c r="O13" s="18" t="s">
        <v>327</v>
      </c>
      <c r="P13" s="20" t="s">
        <v>327</v>
      </c>
      <c r="Q13" s="18" t="n">
        <v>476.01212218</v>
      </c>
      <c r="R13" s="20" t="n">
        <v>7.2069109</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(58.0/B18*100)</f>
        <v/>
      </c>
      <c r="D18" s="19" t="n">
        <v>5474</v>
      </c>
      <c r="E18" s="18" t="n">
        <v>462.08362134</v>
      </c>
      <c r="F18" s="20" t="n">
        <v>3.70154309</v>
      </c>
      <c r="G18" s="18" t="n">
        <v>423.93929443</v>
      </c>
      <c r="H18" s="20" t="n">
        <v>7.33549983</v>
      </c>
      <c r="I18" s="18" t="n">
        <v>447.45915179</v>
      </c>
      <c r="J18" s="20" t="n">
        <v>4.95968062</v>
      </c>
      <c r="K18" s="18" t="s">
        <v>327</v>
      </c>
      <c r="L18" s="20" t="s">
        <v>327</v>
      </c>
      <c r="M18" s="18" t="s">
        <v>327</v>
      </c>
      <c r="N18" s="20" t="s">
        <v>327</v>
      </c>
      <c r="O18" s="18" t="s">
        <v>327</v>
      </c>
      <c r="P18" s="20" t="s">
        <v>327</v>
      </c>
      <c r="Q18" s="18" t="n">
        <v>417.03948387</v>
      </c>
      <c r="R18" s="20" t="n">
        <v>7.67659495</v>
      </c>
    </row>
    <row r="19" spans="1:18">
      <c r="A19" s="15" t="s">
        <v>339</v>
      </c>
      <c r="B19" s="17" t="n">
        <v>5658</v>
      </c>
      <c r="C19" s="18">
        <f>(282.0/B19*100)</f>
        <v/>
      </c>
      <c r="D19" s="19" t="n">
        <v>5376</v>
      </c>
      <c r="E19" s="18" t="n">
        <v>456.61614156</v>
      </c>
      <c r="F19" s="20" t="n">
        <v>3.70693919</v>
      </c>
      <c r="G19" s="18" t="n">
        <v>451.56887174</v>
      </c>
      <c r="H19" s="20" t="n">
        <v>7.09362012</v>
      </c>
      <c r="I19" s="18" t="n">
        <v>495.4527249</v>
      </c>
      <c r="J19" s="20" t="n">
        <v>2.85477391</v>
      </c>
      <c r="K19" s="18" t="s">
        <v>327</v>
      </c>
      <c r="L19" s="20" t="s">
        <v>327</v>
      </c>
      <c r="M19" s="18" t="s">
        <v>327</v>
      </c>
      <c r="N19" s="20" t="s">
        <v>327</v>
      </c>
      <c r="O19" s="18" t="s">
        <v>327</v>
      </c>
      <c r="P19" s="20" t="s">
        <v>327</v>
      </c>
      <c r="Q19" s="18" t="n">
        <v>437.66747501</v>
      </c>
      <c r="R19" s="20" t="n">
        <v>8.004581180000001</v>
      </c>
    </row>
    <row r="20" spans="1:18">
      <c r="A20" s="15" t="s">
        <v>340</v>
      </c>
      <c r="B20" s="17" t="n">
        <v>3371</v>
      </c>
      <c r="C20" s="18">
        <f>(82.0/B20*100)</f>
        <v/>
      </c>
      <c r="D20" s="19" t="n">
        <v>3289</v>
      </c>
      <c r="E20" s="18" t="n">
        <v>460.04130365</v>
      </c>
      <c r="F20" s="20" t="n">
        <v>4.42745386</v>
      </c>
      <c r="G20" s="18" t="n">
        <v>478.31180458</v>
      </c>
      <c r="H20" s="20" t="n">
        <v>9.29824271</v>
      </c>
      <c r="I20" s="18" t="n">
        <v>502.25768978</v>
      </c>
      <c r="J20" s="20" t="n">
        <v>2.53284194</v>
      </c>
      <c r="K20" s="18" t="s">
        <v>327</v>
      </c>
      <c r="L20" s="20" t="s">
        <v>327</v>
      </c>
      <c r="M20" s="18" t="s">
        <v>327</v>
      </c>
      <c r="N20" s="20" t="s">
        <v>327</v>
      </c>
      <c r="O20" s="18" t="s">
        <v>327</v>
      </c>
      <c r="P20" s="20" t="s">
        <v>327</v>
      </c>
      <c r="Q20" s="18" t="n">
        <v>451.82067291</v>
      </c>
      <c r="R20" s="20" t="n">
        <v>6.56686309</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(693.0/B23*100)</f>
        <v/>
      </c>
      <c r="D23" s="19" t="n">
        <v>10890</v>
      </c>
      <c r="E23" s="18" t="n">
        <v>469.85581403</v>
      </c>
      <c r="F23" s="20" t="n">
        <v>4.21262846</v>
      </c>
      <c r="G23" s="18" t="n">
        <v>462.33993033</v>
      </c>
      <c r="H23" s="20" t="n">
        <v>7.16831722</v>
      </c>
      <c r="I23" s="18" t="n">
        <v>512.1678359799999</v>
      </c>
      <c r="J23" s="20" t="n">
        <v>3.04903559</v>
      </c>
      <c r="K23" s="18" t="s">
        <v>327</v>
      </c>
      <c r="L23" s="20" t="s">
        <v>327</v>
      </c>
      <c r="M23" s="18" t="s">
        <v>327</v>
      </c>
      <c r="N23" s="20" t="s">
        <v>327</v>
      </c>
      <c r="O23" s="18" t="s">
        <v>327</v>
      </c>
      <c r="P23" s="20" t="s">
        <v>327</v>
      </c>
      <c r="Q23" s="18" t="n">
        <v>434.71888703</v>
      </c>
      <c r="R23" s="20" t="n">
        <v>6.97541251</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538.68377728</v>
      </c>
      <c r="F25" s="20" t="n">
        <v>3.65623427</v>
      </c>
      <c r="G25" s="18" t="n">
        <v>477.98012483</v>
      </c>
      <c r="H25" s="20" t="n">
        <v>9.92007332</v>
      </c>
      <c r="I25" s="18" t="n">
        <v>492.87551288</v>
      </c>
      <c r="J25" s="20" t="n">
        <v>5.82565276</v>
      </c>
      <c r="K25" s="18" t="s">
        <v>327</v>
      </c>
      <c r="L25" s="20" t="s">
        <v>327</v>
      </c>
      <c r="M25" s="18" t="s">
        <v>327</v>
      </c>
      <c r="N25" s="20" t="s">
        <v>327</v>
      </c>
      <c r="O25" s="18" t="s">
        <v>327</v>
      </c>
      <c r="P25" s="20" t="s">
        <v>327</v>
      </c>
      <c r="Q25" s="18" t="n">
        <v>484.91504097</v>
      </c>
      <c r="R25" s="20" t="n">
        <v>13.36534819</v>
      </c>
    </row>
    <row r="26" spans="1:18">
      <c r="A26" s="15" t="s">
        <v>346</v>
      </c>
      <c r="B26" s="17" t="n">
        <v>4869</v>
      </c>
      <c r="C26" s="18">
        <f>(187.0/B26*100)</f>
        <v/>
      </c>
      <c r="D26" s="19" t="n">
        <v>4682</v>
      </c>
      <c r="E26" s="18" t="n">
        <v>471.47379457</v>
      </c>
      <c r="F26" s="20" t="n">
        <v>2.44283494</v>
      </c>
      <c r="G26" s="18" t="n">
        <v>469.99920671</v>
      </c>
      <c r="H26" s="20" t="n">
        <v>5.04355064</v>
      </c>
      <c r="I26" s="18" t="n">
        <v>500.43221496</v>
      </c>
      <c r="J26" s="20" t="n">
        <v>2.54414412</v>
      </c>
      <c r="K26" s="18" t="s">
        <v>327</v>
      </c>
      <c r="L26" s="20" t="s">
        <v>327</v>
      </c>
      <c r="M26" s="18" t="s">
        <v>327</v>
      </c>
      <c r="N26" s="20" t="s">
        <v>327</v>
      </c>
      <c r="O26" s="18" t="s">
        <v>327</v>
      </c>
      <c r="P26" s="20" t="s">
        <v>327</v>
      </c>
      <c r="Q26" s="18" t="n">
        <v>463.69632357</v>
      </c>
      <c r="R26" s="20" t="n">
        <v>8.594519180000001</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488.68373909</v>
      </c>
      <c r="F32" s="20" t="n">
        <v>2.77846075</v>
      </c>
      <c r="G32" s="18" t="n">
        <v>497.66560359</v>
      </c>
      <c r="H32" s="20" t="n">
        <v>8.208083909999999</v>
      </c>
      <c r="I32" s="18" t="n">
        <v>527.7020237200001</v>
      </c>
      <c r="J32" s="20" t="n">
        <v>3.31998165</v>
      </c>
      <c r="K32" s="18" t="s">
        <v>327</v>
      </c>
      <c r="L32" s="20" t="s">
        <v>327</v>
      </c>
      <c r="M32" s="18" t="s">
        <v>327</v>
      </c>
      <c r="N32" s="20" t="s">
        <v>327</v>
      </c>
      <c r="O32" s="18" t="s">
        <v>327</v>
      </c>
      <c r="P32" s="20" t="s">
        <v>327</v>
      </c>
      <c r="Q32" s="18" t="n">
        <v>474.76189439</v>
      </c>
      <c r="R32" s="20" t="n">
        <v>13.020384</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(142.0/B34*100)</f>
        <v/>
      </c>
      <c r="D34" s="19" t="n">
        <v>6208</v>
      </c>
      <c r="E34" s="18" t="n">
        <v>464.64885184</v>
      </c>
      <c r="F34" s="20" t="n">
        <v>2.91856458</v>
      </c>
      <c r="G34" s="18" t="n">
        <v>461.59835253</v>
      </c>
      <c r="H34" s="20" t="n">
        <v>5.59583071</v>
      </c>
      <c r="I34" s="18" t="n">
        <v>499.20552852</v>
      </c>
      <c r="J34" s="20" t="n">
        <v>3.24320315</v>
      </c>
      <c r="K34" s="18" t="s">
        <v>327</v>
      </c>
      <c r="L34" s="20" t="s">
        <v>327</v>
      </c>
      <c r="M34" s="18" t="n">
        <v>336.51078337</v>
      </c>
      <c r="N34" s="20" t="n">
        <v>12.24828707</v>
      </c>
      <c r="O34" s="18" t="s">
        <v>327</v>
      </c>
      <c r="P34" s="20" t="s">
        <v>327</v>
      </c>
      <c r="Q34" s="18" t="n">
        <v>456.72300079</v>
      </c>
      <c r="R34" s="20" t="n">
        <v>6.04315508</v>
      </c>
    </row>
    <row r="35" spans="1:18">
      <c r="A35" s="15" t="s">
        <v>355</v>
      </c>
      <c r="B35" s="17" t="n">
        <v>6406</v>
      </c>
      <c r="C35" s="18">
        <f>(112.0/B35*100)</f>
        <v/>
      </c>
      <c r="D35" s="19" t="n">
        <v>6294</v>
      </c>
      <c r="E35" s="18" t="n">
        <v>505.22709646</v>
      </c>
      <c r="F35" s="20" t="n">
        <v>2.09643453</v>
      </c>
      <c r="G35" s="18" t="n">
        <v>504.87125669</v>
      </c>
      <c r="H35" s="20" t="n">
        <v>4.66740319</v>
      </c>
      <c r="I35" s="18" t="n">
        <v>523.81975586</v>
      </c>
      <c r="J35" s="20" t="n">
        <v>3.2013733</v>
      </c>
      <c r="K35" s="18" t="s">
        <v>327</v>
      </c>
      <c r="L35" s="20" t="s">
        <v>327</v>
      </c>
      <c r="M35" s="18" t="n">
        <v>349.78970242</v>
      </c>
      <c r="N35" s="20" t="n">
        <v>6.90672373</v>
      </c>
      <c r="O35" s="18" t="s">
        <v>327</v>
      </c>
      <c r="P35" s="20" t="s">
        <v>327</v>
      </c>
      <c r="Q35" s="18" t="n">
        <v>515.96966967</v>
      </c>
      <c r="R35" s="20" t="n">
        <v>6.62870107</v>
      </c>
    </row>
    <row r="36" spans="1:18">
      <c r="A36" s="15" t="s">
        <v>356</v>
      </c>
      <c r="B36" s="17" t="n">
        <v>6736</v>
      </c>
      <c r="C36" s="18">
        <f>(133.0/B36*100)</f>
        <v/>
      </c>
      <c r="D36" s="19" t="n">
        <v>6603</v>
      </c>
      <c r="E36" s="18" t="n">
        <v>473.23282165</v>
      </c>
      <c r="F36" s="20" t="n">
        <v>2.92778567</v>
      </c>
      <c r="G36" s="18" t="n">
        <v>442.11599702</v>
      </c>
      <c r="H36" s="20" t="n">
        <v>6.80378078</v>
      </c>
      <c r="I36" s="18" t="n">
        <v>500.7731941</v>
      </c>
      <c r="J36" s="20" t="n">
        <v>2.68055233</v>
      </c>
      <c r="K36" s="18" t="s">
        <v>327</v>
      </c>
      <c r="L36" s="20" t="s">
        <v>327</v>
      </c>
      <c r="M36" s="18" t="s">
        <v>327</v>
      </c>
      <c r="N36" s="20" t="s">
        <v>327</v>
      </c>
      <c r="O36" s="18" t="s">
        <v>327</v>
      </c>
      <c r="P36" s="20" t="s">
        <v>327</v>
      </c>
      <c r="Q36" s="18" t="n">
        <v>468.18644694</v>
      </c>
      <c r="R36" s="20" t="n">
        <v>5.18462204</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(5822.0/B40*100)</f>
        <v/>
      </c>
      <c r="D40" s="19" t="n">
        <v>8335</v>
      </c>
      <c r="E40" s="18" t="n">
        <v>481.45464371</v>
      </c>
      <c r="F40" s="20" t="n">
        <v>3.34073706</v>
      </c>
      <c r="G40" s="18" t="n">
        <v>467.24046135</v>
      </c>
      <c r="H40" s="20" t="n">
        <v>8.03073895</v>
      </c>
      <c r="I40" s="18" t="n">
        <v>515.22902215</v>
      </c>
      <c r="J40" s="20" t="n">
        <v>4.14754061</v>
      </c>
      <c r="K40" s="18" t="s">
        <v>327</v>
      </c>
      <c r="L40" s="20" t="s">
        <v>327</v>
      </c>
      <c r="M40" s="18" t="n">
        <v>491.16464222</v>
      </c>
      <c r="N40" s="20" t="n">
        <v>2.5540442</v>
      </c>
      <c r="O40" s="18" t="s">
        <v>327</v>
      </c>
      <c r="P40" s="20" t="s">
        <v>327</v>
      </c>
      <c r="Q40" s="18" t="n">
        <v>455.04842085</v>
      </c>
      <c r="R40" s="20" t="n">
        <v>7.49737606</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(256.0/B47*100)</f>
        <v/>
      </c>
      <c r="D47" s="19" t="n">
        <v>5672</v>
      </c>
      <c r="E47" s="18" t="n">
        <v>444.75081164</v>
      </c>
      <c r="F47" s="20" t="n">
        <v>4.23871189</v>
      </c>
      <c r="G47" s="18" t="n">
        <v>446.28166729</v>
      </c>
      <c r="H47" s="20" t="n">
        <v>6.00509441</v>
      </c>
      <c r="I47" s="18" t="n">
        <v>440.62328076</v>
      </c>
      <c r="J47" s="20" t="n">
        <v>4.98232028</v>
      </c>
      <c r="K47" s="18" t="s">
        <v>327</v>
      </c>
      <c r="L47" s="20" t="s">
        <v>327</v>
      </c>
      <c r="M47" s="18" t="s">
        <v>327</v>
      </c>
      <c r="N47" s="20" t="s">
        <v>327</v>
      </c>
      <c r="O47" s="18" t="s">
        <v>327</v>
      </c>
      <c r="P47" s="20" t="s">
        <v>327</v>
      </c>
      <c r="Q47" s="18" t="n">
        <v>431.82688512</v>
      </c>
      <c r="R47" s="20" t="n">
        <v>5.51754043</v>
      </c>
    </row>
    <row r="48" spans="1:18">
      <c r="A48" s="15" t="s">
        <v>368</v>
      </c>
      <c r="B48" s="17" t="n">
        <v>9841</v>
      </c>
      <c r="C48" s="18">
        <f>(33.0/B48*100)</f>
        <v/>
      </c>
      <c r="D48" s="19" t="n">
        <v>9808</v>
      </c>
      <c r="E48" s="18" t="n">
        <v>519.6330973300001</v>
      </c>
      <c r="F48" s="20" t="n">
        <v>5.1961637</v>
      </c>
      <c r="G48" s="18" t="n">
        <v>506.87023008</v>
      </c>
      <c r="H48" s="20" t="n">
        <v>8.25662166</v>
      </c>
      <c r="I48" s="18" t="n">
        <v>556.08528088</v>
      </c>
      <c r="J48" s="20" t="n">
        <v>5.48022345</v>
      </c>
      <c r="K48" s="18" t="s">
        <v>327</v>
      </c>
      <c r="L48" s="20" t="s">
        <v>327</v>
      </c>
      <c r="M48" s="18" t="s">
        <v>327</v>
      </c>
      <c r="N48" s="20" t="s">
        <v>327</v>
      </c>
      <c r="O48" s="18" t="s">
        <v>327</v>
      </c>
      <c r="P48" s="20" t="s">
        <v>327</v>
      </c>
      <c r="Q48" s="18" t="n">
        <v>478.62815111</v>
      </c>
      <c r="R48" s="20" t="n">
        <v>14.89805904</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(158.0/B52*100)</f>
        <v/>
      </c>
      <c r="D52" s="19" t="n">
        <v>5651</v>
      </c>
      <c r="E52" s="18" t="n">
        <v>444.90813164</v>
      </c>
      <c r="F52" s="20" t="n">
        <v>3.45315184</v>
      </c>
      <c r="G52" s="18" t="n">
        <v>446.31876867</v>
      </c>
      <c r="H52" s="20" t="n">
        <v>6.46723558</v>
      </c>
      <c r="I52" s="18" t="n">
        <v>483.34741544</v>
      </c>
      <c r="J52" s="20" t="n">
        <v>2.82385032</v>
      </c>
      <c r="K52" s="18" t="s">
        <v>327</v>
      </c>
      <c r="L52" s="20" t="s">
        <v>327</v>
      </c>
      <c r="M52" s="18" t="s">
        <v>327</v>
      </c>
      <c r="N52" s="20" t="s">
        <v>327</v>
      </c>
      <c r="O52" s="18" t="s">
        <v>327</v>
      </c>
      <c r="P52" s="20" t="s">
        <v>327</v>
      </c>
      <c r="Q52" s="18" t="n">
        <v>430.54069645</v>
      </c>
      <c r="R52" s="20" t="n">
        <v>7.82084776</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545.55930151</v>
      </c>
      <c r="F56" s="20" t="n">
        <v>3.11225932</v>
      </c>
      <c r="G56" s="18" t="n">
        <v>524.14486948</v>
      </c>
      <c r="H56" s="20" t="n">
        <v>7.55948365</v>
      </c>
      <c r="I56" s="18" t="n">
        <v>555.40905118</v>
      </c>
      <c r="J56" s="20" t="n">
        <v>3.47825802</v>
      </c>
      <c r="K56" s="18" t="s">
        <v>327</v>
      </c>
      <c r="L56" s="20" t="s">
        <v>327</v>
      </c>
      <c r="M56" s="18" t="s">
        <v>327</v>
      </c>
      <c r="N56" s="20" t="s">
        <v>327</v>
      </c>
      <c r="O56" s="18" t="s">
        <v>327</v>
      </c>
      <c r="P56" s="20" t="s">
        <v>327</v>
      </c>
      <c r="Q56" s="18" t="n">
        <v>525.27459363</v>
      </c>
      <c r="R56" s="20" t="n">
        <v>12.22689955</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(339.0/B61*100)</f>
        <v/>
      </c>
      <c r="D61" s="19" t="n">
        <v>6186</v>
      </c>
      <c r="E61" s="18" t="n">
        <v>468.16475328</v>
      </c>
      <c r="F61" s="20" t="n">
        <v>3.24962941</v>
      </c>
      <c r="G61" s="18" t="n">
        <v>446.96905813</v>
      </c>
      <c r="H61" s="20" t="n">
        <v>6.00211335</v>
      </c>
      <c r="I61" s="18" t="n">
        <v>497.10162999</v>
      </c>
      <c r="J61" s="20" t="n">
        <v>2.70205848</v>
      </c>
      <c r="K61" s="18" t="s">
        <v>327</v>
      </c>
      <c r="L61" s="20" t="s">
        <v>327</v>
      </c>
      <c r="M61" s="18" t="s">
        <v>327</v>
      </c>
      <c r="N61" s="20" t="s">
        <v>327</v>
      </c>
      <c r="O61" s="18" t="s">
        <v>327</v>
      </c>
      <c r="P61" s="20" t="s">
        <v>327</v>
      </c>
      <c r="Q61" s="18" t="n">
        <v>446.54189061</v>
      </c>
      <c r="R61" s="20" t="n">
        <v>6.71416756</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(243.0/B67*100)</f>
        <v/>
      </c>
      <c r="D67" s="19" t="n">
        <v>6728</v>
      </c>
      <c r="E67" s="18" t="n">
        <v>381.27302803</v>
      </c>
      <c r="F67" s="20" t="n">
        <v>3.03158082</v>
      </c>
      <c r="G67" s="18" t="n">
        <v>358.72694497</v>
      </c>
      <c r="H67" s="20" t="n">
        <v>4.54151441</v>
      </c>
      <c r="I67" s="18" t="n">
        <v>407.79811908</v>
      </c>
      <c r="J67" s="20" t="n">
        <v>3.5332563</v>
      </c>
      <c r="K67" s="18" t="s">
        <v>327</v>
      </c>
      <c r="L67" s="20" t="s">
        <v>327</v>
      </c>
      <c r="M67" s="18" t="s">
        <v>327</v>
      </c>
      <c r="N67" s="20" t="s">
        <v>327</v>
      </c>
      <c r="O67" s="18" t="s">
        <v>327</v>
      </c>
      <c r="P67" s="20" t="s">
        <v>327</v>
      </c>
      <c r="Q67" s="18" t="n">
        <v>341.17552094</v>
      </c>
      <c r="R67" s="20" t="n">
        <v>9.957604890000001</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(415.0/B73*100)</f>
        <v/>
      </c>
      <c r="D73" s="19" t="n">
        <v>7834</v>
      </c>
      <c r="E73" s="18" t="n">
        <v>415.07780371</v>
      </c>
      <c r="F73" s="20" t="n">
        <v>3.35197205</v>
      </c>
      <c r="G73" s="18" t="n">
        <v>392.02137178</v>
      </c>
      <c r="H73" s="20" t="n">
        <v>7.04143269</v>
      </c>
      <c r="I73" s="18" t="n">
        <v>426.74683608</v>
      </c>
      <c r="J73" s="20" t="n">
        <v>4.0090767</v>
      </c>
      <c r="K73" s="18" t="s">
        <v>327</v>
      </c>
      <c r="L73" s="20" t="s">
        <v>327</v>
      </c>
      <c r="M73" s="18" t="s">
        <v>327</v>
      </c>
      <c r="N73" s="20" t="s">
        <v>327</v>
      </c>
      <c r="O73" s="18" t="s">
        <v>327</v>
      </c>
      <c r="P73" s="20" t="s">
        <v>327</v>
      </c>
      <c r="Q73" s="18" t="n">
        <v>396.18126228</v>
      </c>
      <c r="R73" s="20" t="n">
        <v>10.32397085</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487</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(2378.0/B7*100)</f>
        <v/>
      </c>
      <c r="D7" s="19" t="n">
        <v>12152</v>
      </c>
      <c r="E7" s="18" t="n">
        <v>490.4898129</v>
      </c>
      <c r="F7" s="20" t="n">
        <v>4.37464155</v>
      </c>
      <c r="G7" s="18" t="n">
        <v>479.1260792</v>
      </c>
      <c r="H7" s="20" t="n">
        <v>2.73091689</v>
      </c>
      <c r="I7" s="18" t="n">
        <v>510.94977132</v>
      </c>
      <c r="J7" s="20" t="n">
        <v>2.21445158</v>
      </c>
      <c r="K7" s="18" t="s">
        <v>327</v>
      </c>
      <c r="L7" s="20" t="s">
        <v>327</v>
      </c>
      <c r="M7" s="18" t="s">
        <v>327</v>
      </c>
      <c r="N7" s="20" t="s">
        <v>327</v>
      </c>
      <c r="O7" s="18" t="s">
        <v>327</v>
      </c>
      <c r="P7" s="20" t="s">
        <v>327</v>
      </c>
      <c r="Q7" s="18" t="n">
        <v>467.574191</v>
      </c>
      <c r="R7" s="20" t="n">
        <v>3.71513777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(8043.0/B9*100)</f>
        <v/>
      </c>
      <c r="D9" s="19" t="n">
        <v>1608</v>
      </c>
      <c r="E9" s="18" t="n">
        <v>471.15542393</v>
      </c>
      <c r="F9" s="20" t="n">
        <v>8.97395744</v>
      </c>
      <c r="G9" s="18" t="n">
        <v>478.44241519</v>
      </c>
      <c r="H9" s="20" t="n">
        <v>5.73835891</v>
      </c>
      <c r="I9" s="18" t="s">
        <v>327</v>
      </c>
      <c r="J9" s="20" t="s">
        <v>327</v>
      </c>
      <c r="K9" s="18" t="s">
        <v>327</v>
      </c>
      <c r="L9" s="20" t="s">
        <v>327</v>
      </c>
      <c r="M9" s="18" t="n">
        <v>357.98454354</v>
      </c>
      <c r="N9" s="20" t="n">
        <v>11.51846445</v>
      </c>
      <c r="O9" s="18" t="s">
        <v>327</v>
      </c>
      <c r="P9" s="20" t="s">
        <v>327</v>
      </c>
      <c r="Q9" s="18" t="n">
        <v>464.06147278</v>
      </c>
      <c r="R9" s="20" t="n">
        <v>6.28241306</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(199.0/B13*100)</f>
        <v/>
      </c>
      <c r="D13" s="19" t="n">
        <v>6962</v>
      </c>
      <c r="E13" s="18" t="n">
        <v>465.14339929</v>
      </c>
      <c r="F13" s="20" t="n">
        <v>5.24298218</v>
      </c>
      <c r="G13" s="18" t="n">
        <v>460.53010063</v>
      </c>
      <c r="H13" s="20" t="n">
        <v>6.84617931</v>
      </c>
      <c r="I13" s="18" t="n">
        <v>522.56791839</v>
      </c>
      <c r="J13" s="20" t="n">
        <v>2.31120279</v>
      </c>
      <c r="K13" s="18" t="s">
        <v>327</v>
      </c>
      <c r="L13" s="20" t="s">
        <v>327</v>
      </c>
      <c r="M13" s="18" t="n">
        <v>447.51533769</v>
      </c>
      <c r="N13" s="20" t="n">
        <v>5.97365007</v>
      </c>
      <c r="O13" s="18" t="s">
        <v>327</v>
      </c>
      <c r="P13" s="20" t="s">
        <v>327</v>
      </c>
      <c r="Q13" s="18" t="n">
        <v>471.87331026</v>
      </c>
      <c r="R13" s="20" t="n">
        <v>7.02292349</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(58.0/B18*100)</f>
        <v/>
      </c>
      <c r="D18" s="19" t="n">
        <v>5474</v>
      </c>
      <c r="E18" s="18" t="n">
        <v>464.70998709</v>
      </c>
      <c r="F18" s="20" t="n">
        <v>4.54677206</v>
      </c>
      <c r="G18" s="18" t="n">
        <v>457.04085515</v>
      </c>
      <c r="H18" s="20" t="n">
        <v>4.05243547</v>
      </c>
      <c r="I18" s="18" t="n">
        <v>447.45915179</v>
      </c>
      <c r="J18" s="20" t="n">
        <v>4.95968062</v>
      </c>
      <c r="K18" s="18" t="s">
        <v>327</v>
      </c>
      <c r="L18" s="20" t="s">
        <v>327</v>
      </c>
      <c r="M18" s="18" t="s">
        <v>327</v>
      </c>
      <c r="N18" s="20" t="s">
        <v>327</v>
      </c>
      <c r="O18" s="18" t="s">
        <v>327</v>
      </c>
      <c r="P18" s="20" t="s">
        <v>327</v>
      </c>
      <c r="Q18" s="18" t="n">
        <v>430.018611</v>
      </c>
      <c r="R18" s="20" t="n">
        <v>5.89161566</v>
      </c>
    </row>
    <row r="19" spans="1:18">
      <c r="A19" s="15" t="s">
        <v>339</v>
      </c>
      <c r="B19" s="17" t="n">
        <v>5658</v>
      </c>
      <c r="C19" s="18">
        <f>(282.0/B19*100)</f>
        <v/>
      </c>
      <c r="D19" s="19" t="n">
        <v>5376</v>
      </c>
      <c r="E19" s="18" t="n">
        <v>470.82210209</v>
      </c>
      <c r="F19" s="20" t="n">
        <v>5.18935739</v>
      </c>
      <c r="G19" s="18" t="n">
        <v>449.37994414</v>
      </c>
      <c r="H19" s="20" t="n">
        <v>4.28376926</v>
      </c>
      <c r="I19" s="18" t="n">
        <v>495.4527249</v>
      </c>
      <c r="J19" s="20" t="n">
        <v>2.85477391</v>
      </c>
      <c r="K19" s="18" t="s">
        <v>327</v>
      </c>
      <c r="L19" s="20" t="s">
        <v>327</v>
      </c>
      <c r="M19" s="18" t="s">
        <v>327</v>
      </c>
      <c r="N19" s="20" t="s">
        <v>327</v>
      </c>
      <c r="O19" s="18" t="s">
        <v>327</v>
      </c>
      <c r="P19" s="20" t="s">
        <v>327</v>
      </c>
      <c r="Q19" s="18" t="n">
        <v>439.69297303</v>
      </c>
      <c r="R19" s="20" t="n">
        <v>5.46163546</v>
      </c>
    </row>
    <row r="20" spans="1:18">
      <c r="A20" s="15" t="s">
        <v>340</v>
      </c>
      <c r="B20" s="17" t="n">
        <v>3371</v>
      </c>
      <c r="C20" s="18">
        <f>(82.0/B20*100)</f>
        <v/>
      </c>
      <c r="D20" s="19" t="n">
        <v>3289</v>
      </c>
      <c r="E20" s="18" t="n">
        <v>472.28783528</v>
      </c>
      <c r="F20" s="20" t="n">
        <v>5.30191513</v>
      </c>
      <c r="G20" s="18" t="n">
        <v>461.05983829</v>
      </c>
      <c r="H20" s="20" t="n">
        <v>4.60100511</v>
      </c>
      <c r="I20" s="18" t="n">
        <v>502.25768978</v>
      </c>
      <c r="J20" s="20" t="n">
        <v>2.53284194</v>
      </c>
      <c r="K20" s="18" t="s">
        <v>327</v>
      </c>
      <c r="L20" s="20" t="s">
        <v>327</v>
      </c>
      <c r="M20" s="18" t="s">
        <v>327</v>
      </c>
      <c r="N20" s="20" t="s">
        <v>327</v>
      </c>
      <c r="O20" s="18" t="s">
        <v>327</v>
      </c>
      <c r="P20" s="20" t="s">
        <v>327</v>
      </c>
      <c r="Q20" s="18" t="n">
        <v>441.36693182</v>
      </c>
      <c r="R20" s="20" t="n">
        <v>5.95858406</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(693.0/B23*100)</f>
        <v/>
      </c>
      <c r="D23" s="19" t="n">
        <v>10890</v>
      </c>
      <c r="E23" s="18" t="n">
        <v>471.08875624</v>
      </c>
      <c r="F23" s="20" t="n">
        <v>6.07538123</v>
      </c>
      <c r="G23" s="18" t="n">
        <v>471.76268064</v>
      </c>
      <c r="H23" s="20" t="n">
        <v>4.55463358</v>
      </c>
      <c r="I23" s="18" t="n">
        <v>512.1678359799999</v>
      </c>
      <c r="J23" s="20" t="n">
        <v>3.04903559</v>
      </c>
      <c r="K23" s="18" t="s">
        <v>327</v>
      </c>
      <c r="L23" s="20" t="s">
        <v>327</v>
      </c>
      <c r="M23" s="18" t="s">
        <v>327</v>
      </c>
      <c r="N23" s="20" t="s">
        <v>327</v>
      </c>
      <c r="O23" s="18" t="s">
        <v>327</v>
      </c>
      <c r="P23" s="20" t="s">
        <v>327</v>
      </c>
      <c r="Q23" s="18" t="n">
        <v>434.17803837</v>
      </c>
      <c r="R23" s="20" t="n">
        <v>6.29706593</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552.19381555</v>
      </c>
      <c r="F25" s="20" t="n">
        <v>4.91409133</v>
      </c>
      <c r="G25" s="18" t="n">
        <v>524.16281021</v>
      </c>
      <c r="H25" s="20" t="n">
        <v>3.86778083</v>
      </c>
      <c r="I25" s="18" t="n">
        <v>492.87551288</v>
      </c>
      <c r="J25" s="20" t="n">
        <v>5.82565276</v>
      </c>
      <c r="K25" s="18" t="s">
        <v>327</v>
      </c>
      <c r="L25" s="20" t="s">
        <v>327</v>
      </c>
      <c r="M25" s="18" t="s">
        <v>327</v>
      </c>
      <c r="N25" s="20" t="s">
        <v>327</v>
      </c>
      <c r="O25" s="18" t="s">
        <v>327</v>
      </c>
      <c r="P25" s="20" t="s">
        <v>327</v>
      </c>
      <c r="Q25" s="18" t="n">
        <v>499.78146689</v>
      </c>
      <c r="R25" s="20" t="n">
        <v>6.60295254</v>
      </c>
    </row>
    <row r="26" spans="1:18">
      <c r="A26" s="15" t="s">
        <v>346</v>
      </c>
      <c r="B26" s="17" t="n">
        <v>4869</v>
      </c>
      <c r="C26" s="18">
        <f>(187.0/B26*100)</f>
        <v/>
      </c>
      <c r="D26" s="19" t="n">
        <v>4682</v>
      </c>
      <c r="E26" s="18" t="n">
        <v>480.71312826</v>
      </c>
      <c r="F26" s="20" t="n">
        <v>3.04912466</v>
      </c>
      <c r="G26" s="18" t="n">
        <v>463.56806593</v>
      </c>
      <c r="H26" s="20" t="n">
        <v>3.0451957</v>
      </c>
      <c r="I26" s="18" t="n">
        <v>500.43221496</v>
      </c>
      <c r="J26" s="20" t="n">
        <v>2.54414412</v>
      </c>
      <c r="K26" s="18" t="s">
        <v>327</v>
      </c>
      <c r="L26" s="20" t="s">
        <v>327</v>
      </c>
      <c r="M26" s="18" t="s">
        <v>327</v>
      </c>
      <c r="N26" s="20" t="s">
        <v>327</v>
      </c>
      <c r="O26" s="18" t="s">
        <v>327</v>
      </c>
      <c r="P26" s="20" t="s">
        <v>327</v>
      </c>
      <c r="Q26" s="18" t="n">
        <v>459.7402068</v>
      </c>
      <c r="R26" s="20" t="n">
        <v>5.97332067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499.024192</v>
      </c>
      <c r="F32" s="20" t="n">
        <v>3.55154049</v>
      </c>
      <c r="G32" s="18" t="n">
        <v>484.04831053</v>
      </c>
      <c r="H32" s="20" t="n">
        <v>3.29724094</v>
      </c>
      <c r="I32" s="18" t="n">
        <v>527.7020237200001</v>
      </c>
      <c r="J32" s="20" t="n">
        <v>3.31998165</v>
      </c>
      <c r="K32" s="18" t="s">
        <v>327</v>
      </c>
      <c r="L32" s="20" t="s">
        <v>327</v>
      </c>
      <c r="M32" s="18" t="s">
        <v>327</v>
      </c>
      <c r="N32" s="20" t="s">
        <v>327</v>
      </c>
      <c r="O32" s="18" t="s">
        <v>327</v>
      </c>
      <c r="P32" s="20" t="s">
        <v>327</v>
      </c>
      <c r="Q32" s="18" t="n">
        <v>462.84048585</v>
      </c>
      <c r="R32" s="20" t="n">
        <v>6.28945466</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(142.0/B34*100)</f>
        <v/>
      </c>
      <c r="D34" s="19" t="n">
        <v>6208</v>
      </c>
      <c r="E34" s="18" t="n">
        <v>470.39704761</v>
      </c>
      <c r="F34" s="20" t="n">
        <v>3.76496502</v>
      </c>
      <c r="G34" s="18" t="n">
        <v>466.44619526</v>
      </c>
      <c r="H34" s="20" t="n">
        <v>3.72321543</v>
      </c>
      <c r="I34" s="18" t="n">
        <v>499.20552852</v>
      </c>
      <c r="J34" s="20" t="n">
        <v>3.24320315</v>
      </c>
      <c r="K34" s="18" t="s">
        <v>327</v>
      </c>
      <c r="L34" s="20" t="s">
        <v>327</v>
      </c>
      <c r="M34" s="18" t="n">
        <v>336.51078337</v>
      </c>
      <c r="N34" s="20" t="n">
        <v>12.24828707</v>
      </c>
      <c r="O34" s="18" t="s">
        <v>327</v>
      </c>
      <c r="P34" s="20" t="s">
        <v>327</v>
      </c>
      <c r="Q34" s="18" t="n">
        <v>443.19983885</v>
      </c>
      <c r="R34" s="20" t="n">
        <v>4.73900989</v>
      </c>
    </row>
    <row r="35" spans="1:18">
      <c r="A35" s="15" t="s">
        <v>355</v>
      </c>
      <c r="B35" s="17" t="n">
        <v>6406</v>
      </c>
      <c r="C35" s="18">
        <f>(112.0/B35*100)</f>
        <v/>
      </c>
      <c r="D35" s="19" t="n">
        <v>6294</v>
      </c>
      <c r="E35" s="18" t="n">
        <v>522.45969795</v>
      </c>
      <c r="F35" s="20" t="n">
        <v>3.08498195</v>
      </c>
      <c r="G35" s="18" t="n">
        <v>495.81144766</v>
      </c>
      <c r="H35" s="20" t="n">
        <v>2.28672278</v>
      </c>
      <c r="I35" s="18" t="n">
        <v>523.81975586</v>
      </c>
      <c r="J35" s="20" t="n">
        <v>3.2013733</v>
      </c>
      <c r="K35" s="18" t="s">
        <v>327</v>
      </c>
      <c r="L35" s="20" t="s">
        <v>327</v>
      </c>
      <c r="M35" s="18" t="n">
        <v>349.78970242</v>
      </c>
      <c r="N35" s="20" t="n">
        <v>6.90672373</v>
      </c>
      <c r="O35" s="18" t="s">
        <v>327</v>
      </c>
      <c r="P35" s="20" t="s">
        <v>327</v>
      </c>
      <c r="Q35" s="18" t="n">
        <v>503.95738481</v>
      </c>
      <c r="R35" s="20" t="n">
        <v>5.24888122</v>
      </c>
    </row>
    <row r="36" spans="1:18">
      <c r="A36" s="15" t="s">
        <v>356</v>
      </c>
      <c r="B36" s="17" t="n">
        <v>6736</v>
      </c>
      <c r="C36" s="18">
        <f>(133.0/B36*100)</f>
        <v/>
      </c>
      <c r="D36" s="19" t="n">
        <v>6603</v>
      </c>
      <c r="E36" s="18" t="n">
        <v>476.89089418</v>
      </c>
      <c r="F36" s="20" t="n">
        <v>3.65901898</v>
      </c>
      <c r="G36" s="18" t="n">
        <v>467.63274327</v>
      </c>
      <c r="H36" s="20" t="n">
        <v>3.03049251</v>
      </c>
      <c r="I36" s="18" t="n">
        <v>500.7731941</v>
      </c>
      <c r="J36" s="20" t="n">
        <v>2.68055233</v>
      </c>
      <c r="K36" s="18" t="s">
        <v>327</v>
      </c>
      <c r="L36" s="20" t="s">
        <v>327</v>
      </c>
      <c r="M36" s="18" t="s">
        <v>327</v>
      </c>
      <c r="N36" s="20" t="s">
        <v>327</v>
      </c>
      <c r="O36" s="18" t="s">
        <v>327</v>
      </c>
      <c r="P36" s="20" t="s">
        <v>327</v>
      </c>
      <c r="Q36" s="18" t="n">
        <v>460.81480276</v>
      </c>
      <c r="R36" s="20" t="n">
        <v>4.72221293</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(5822.0/B40*100)</f>
        <v/>
      </c>
      <c r="D40" s="19" t="n">
        <v>8335</v>
      </c>
      <c r="E40" s="18" t="n">
        <v>486.99971986</v>
      </c>
      <c r="F40" s="20" t="n">
        <v>4.12232763</v>
      </c>
      <c r="G40" s="18" t="n">
        <v>484.88647796</v>
      </c>
      <c r="H40" s="20" t="n">
        <v>4.62226533</v>
      </c>
      <c r="I40" s="18" t="n">
        <v>515.22902215</v>
      </c>
      <c r="J40" s="20" t="n">
        <v>4.14754061</v>
      </c>
      <c r="K40" s="18" t="s">
        <v>327</v>
      </c>
      <c r="L40" s="20" t="s">
        <v>327</v>
      </c>
      <c r="M40" s="18" t="n">
        <v>491.16464222</v>
      </c>
      <c r="N40" s="20" t="n">
        <v>2.5540442</v>
      </c>
      <c r="O40" s="18" t="s">
        <v>327</v>
      </c>
      <c r="P40" s="20" t="s">
        <v>327</v>
      </c>
      <c r="Q40" s="18" t="n">
        <v>453.56175545</v>
      </c>
      <c r="R40" s="20" t="n">
        <v>5.01609931</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(256.0/B47*100)</f>
        <v/>
      </c>
      <c r="D47" s="19" t="n">
        <v>5672</v>
      </c>
      <c r="E47" s="18" t="n">
        <v>445.13013707</v>
      </c>
      <c r="F47" s="20" t="n">
        <v>5.74154768</v>
      </c>
      <c r="G47" s="18" t="n">
        <v>449.56853405</v>
      </c>
      <c r="H47" s="20" t="n">
        <v>4.51392824</v>
      </c>
      <c r="I47" s="18" t="n">
        <v>440.62328076</v>
      </c>
      <c r="J47" s="20" t="n">
        <v>4.98232028</v>
      </c>
      <c r="K47" s="18" t="s">
        <v>327</v>
      </c>
      <c r="L47" s="20" t="s">
        <v>327</v>
      </c>
      <c r="M47" s="18" t="s">
        <v>327</v>
      </c>
      <c r="N47" s="20" t="s">
        <v>327</v>
      </c>
      <c r="O47" s="18" t="s">
        <v>327</v>
      </c>
      <c r="P47" s="20" t="s">
        <v>327</v>
      </c>
      <c r="Q47" s="18" t="n">
        <v>430.32382106</v>
      </c>
      <c r="R47" s="20" t="n">
        <v>4.33008809</v>
      </c>
    </row>
    <row r="48" spans="1:18">
      <c r="A48" s="15" t="s">
        <v>368</v>
      </c>
      <c r="B48" s="17" t="n">
        <v>9841</v>
      </c>
      <c r="C48" s="18">
        <f>(33.0/B48*100)</f>
        <v/>
      </c>
      <c r="D48" s="19" t="n">
        <v>9808</v>
      </c>
      <c r="E48" s="18" t="n">
        <v>525.7971191</v>
      </c>
      <c r="F48" s="20" t="n">
        <v>5.9918464</v>
      </c>
      <c r="G48" s="18" t="n">
        <v>515.13936101</v>
      </c>
      <c r="H48" s="20" t="n">
        <v>5.39127541</v>
      </c>
      <c r="I48" s="18" t="n">
        <v>556.08528088</v>
      </c>
      <c r="J48" s="20" t="n">
        <v>5.48022345</v>
      </c>
      <c r="K48" s="18" t="s">
        <v>327</v>
      </c>
      <c r="L48" s="20" t="s">
        <v>327</v>
      </c>
      <c r="M48" s="18" t="s">
        <v>327</v>
      </c>
      <c r="N48" s="20" t="s">
        <v>327</v>
      </c>
      <c r="O48" s="18" t="s">
        <v>327</v>
      </c>
      <c r="P48" s="20" t="s">
        <v>327</v>
      </c>
      <c r="Q48" s="18" t="n">
        <v>485.62461019</v>
      </c>
      <c r="R48" s="20" t="n">
        <v>8.727097130000001</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(158.0/B52*100)</f>
        <v/>
      </c>
      <c r="D52" s="19" t="n">
        <v>5651</v>
      </c>
      <c r="E52" s="18" t="n">
        <v>437.95969984</v>
      </c>
      <c r="F52" s="20" t="n">
        <v>4.42035567</v>
      </c>
      <c r="G52" s="18" t="n">
        <v>453.86449126</v>
      </c>
      <c r="H52" s="20" t="n">
        <v>4.30030675</v>
      </c>
      <c r="I52" s="18" t="n">
        <v>483.34741544</v>
      </c>
      <c r="J52" s="20" t="n">
        <v>2.82385032</v>
      </c>
      <c r="K52" s="18" t="s">
        <v>327</v>
      </c>
      <c r="L52" s="20" t="s">
        <v>327</v>
      </c>
      <c r="M52" s="18" t="s">
        <v>327</v>
      </c>
      <c r="N52" s="20" t="s">
        <v>327</v>
      </c>
      <c r="O52" s="18" t="s">
        <v>327</v>
      </c>
      <c r="P52" s="20" t="s">
        <v>327</v>
      </c>
      <c r="Q52" s="18" t="n">
        <v>424.9127776</v>
      </c>
      <c r="R52" s="20" t="n">
        <v>5.24125725</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543.88857008</v>
      </c>
      <c r="F56" s="20" t="n">
        <v>3.5157883</v>
      </c>
      <c r="G56" s="18" t="n">
        <v>544.5093667899999</v>
      </c>
      <c r="H56" s="20" t="n">
        <v>4.06696245</v>
      </c>
      <c r="I56" s="18" t="n">
        <v>555.40905118</v>
      </c>
      <c r="J56" s="20" t="n">
        <v>3.47825802</v>
      </c>
      <c r="K56" s="18" t="s">
        <v>327</v>
      </c>
      <c r="L56" s="20" t="s">
        <v>327</v>
      </c>
      <c r="M56" s="18" t="s">
        <v>327</v>
      </c>
      <c r="N56" s="20" t="s">
        <v>327</v>
      </c>
      <c r="O56" s="18" t="s">
        <v>327</v>
      </c>
      <c r="P56" s="20" t="s">
        <v>327</v>
      </c>
      <c r="Q56" s="18" t="n">
        <v>512.77113459</v>
      </c>
      <c r="R56" s="20" t="n">
        <v>8.009932429999999</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(339.0/B61*100)</f>
        <v/>
      </c>
      <c r="D61" s="19" t="n">
        <v>6186</v>
      </c>
      <c r="E61" s="18" t="n">
        <v>473.75345302</v>
      </c>
      <c r="F61" s="20" t="n">
        <v>4.09905922</v>
      </c>
      <c r="G61" s="18" t="n">
        <v>465.9559843</v>
      </c>
      <c r="H61" s="20" t="n">
        <v>3.69854376</v>
      </c>
      <c r="I61" s="18" t="n">
        <v>497.10162999</v>
      </c>
      <c r="J61" s="20" t="n">
        <v>2.70205848</v>
      </c>
      <c r="K61" s="18" t="s">
        <v>327</v>
      </c>
      <c r="L61" s="20" t="s">
        <v>327</v>
      </c>
      <c r="M61" s="18" t="s">
        <v>327</v>
      </c>
      <c r="N61" s="20" t="s">
        <v>327</v>
      </c>
      <c r="O61" s="18" t="s">
        <v>327</v>
      </c>
      <c r="P61" s="20" t="s">
        <v>327</v>
      </c>
      <c r="Q61" s="18" t="n">
        <v>440.31082217</v>
      </c>
      <c r="R61" s="20" t="n">
        <v>5.06261172</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(243.0/B67*100)</f>
        <v/>
      </c>
      <c r="D67" s="19" t="n">
        <v>6728</v>
      </c>
      <c r="E67" s="18" t="n">
        <v>387.55842315</v>
      </c>
      <c r="F67" s="20" t="n">
        <v>3.40586806</v>
      </c>
      <c r="G67" s="18" t="n">
        <v>372.33458203</v>
      </c>
      <c r="H67" s="20" t="n">
        <v>3.26082744</v>
      </c>
      <c r="I67" s="18" t="n">
        <v>407.79811908</v>
      </c>
      <c r="J67" s="20" t="n">
        <v>3.5332563</v>
      </c>
      <c r="K67" s="18" t="s">
        <v>327</v>
      </c>
      <c r="L67" s="20" t="s">
        <v>327</v>
      </c>
      <c r="M67" s="18" t="s">
        <v>327</v>
      </c>
      <c r="N67" s="20" t="s">
        <v>327</v>
      </c>
      <c r="O67" s="18" t="s">
        <v>327</v>
      </c>
      <c r="P67" s="20" t="s">
        <v>327</v>
      </c>
      <c r="Q67" s="18" t="n">
        <v>344.51068612</v>
      </c>
      <c r="R67" s="20" t="n">
        <v>6.68914436</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(415.0/B73*100)</f>
        <v/>
      </c>
      <c r="D73" s="19" t="n">
        <v>7834</v>
      </c>
      <c r="E73" s="18" t="n">
        <v>406.33160895</v>
      </c>
      <c r="F73" s="20" t="n">
        <v>3.93830953</v>
      </c>
      <c r="G73" s="18" t="n">
        <v>425.07399525</v>
      </c>
      <c r="H73" s="20" t="n">
        <v>3.42767557</v>
      </c>
      <c r="I73" s="18" t="n">
        <v>426.74683608</v>
      </c>
      <c r="J73" s="20" t="n">
        <v>4.0090767</v>
      </c>
      <c r="K73" s="18" t="s">
        <v>327</v>
      </c>
      <c r="L73" s="20" t="s">
        <v>327</v>
      </c>
      <c r="M73" s="18" t="s">
        <v>327</v>
      </c>
      <c r="N73" s="20" t="s">
        <v>327</v>
      </c>
      <c r="O73" s="18" t="s">
        <v>327</v>
      </c>
      <c r="P73" s="20" t="s">
        <v>327</v>
      </c>
      <c r="Q73" s="18" t="n">
        <v>392.98415997</v>
      </c>
      <c r="R73" s="20" t="n">
        <v>4.84789677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478.13860063</v>
      </c>
      <c r="F7" s="20" t="n">
        <v>2.81635367</v>
      </c>
      <c r="G7" s="18" t="n">
        <v>483.43316355</v>
      </c>
      <c r="H7" s="20" t="n">
        <v>3.0361845</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(8046.0/B9*100)</f>
        <v/>
      </c>
      <c r="D9" s="19" t="n">
        <v>1605</v>
      </c>
      <c r="E9" s="18" t="n">
        <v>467.52188435</v>
      </c>
      <c r="F9" s="20" t="n">
        <v>5.47621773</v>
      </c>
      <c r="G9" s="18" t="n">
        <v>480.0353342</v>
      </c>
      <c r="H9" s="20" t="n">
        <v>6.48868004</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(200.0/B13*100)</f>
        <v/>
      </c>
      <c r="D13" s="19" t="n">
        <v>6961</v>
      </c>
      <c r="E13" s="18" t="n">
        <v>467.33113279</v>
      </c>
      <c r="F13" s="20" t="n">
        <v>3.94860034</v>
      </c>
      <c r="G13" s="18" t="n">
        <v>458.53057318</v>
      </c>
      <c r="H13" s="20" t="n">
        <v>8.024988309999999</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(59.0/B18*100)</f>
        <v/>
      </c>
      <c r="D18" s="19" t="n">
        <v>5473</v>
      </c>
      <c r="E18" s="18" t="n">
        <v>457.48576496</v>
      </c>
      <c r="F18" s="20" t="n">
        <v>4.20100318</v>
      </c>
      <c r="G18" s="18" t="n">
        <v>455.86544162</v>
      </c>
      <c r="H18" s="20" t="n">
        <v>4.18982452</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439.78520661</v>
      </c>
      <c r="F19" s="20" t="n">
        <v>4.50302446</v>
      </c>
      <c r="G19" s="18" t="n">
        <v>465.89358356</v>
      </c>
      <c r="H19" s="20" t="n">
        <v>3.94642001</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469.57763537</v>
      </c>
      <c r="F20" s="20" t="n">
        <v>3.95875499</v>
      </c>
      <c r="G20" s="18" t="n">
        <v>442.65859589</v>
      </c>
      <c r="H20" s="20" t="n">
        <v>6.11248153</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(694.0/B23*100)</f>
        <v/>
      </c>
      <c r="D23" s="19" t="n">
        <v>10889</v>
      </c>
      <c r="E23" s="18" t="n">
        <v>452.17163777</v>
      </c>
      <c r="F23" s="20" t="n">
        <v>4.93829599</v>
      </c>
      <c r="G23" s="18" t="n">
        <v>475.34527684</v>
      </c>
      <c r="H23" s="20" t="n">
        <v>4.19420138</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534.1755117500001</v>
      </c>
      <c r="F25" s="20" t="n">
        <v>3.92758055</v>
      </c>
      <c r="G25" s="18" t="n">
        <v>529.74304647</v>
      </c>
      <c r="H25" s="20" t="n">
        <v>5.39082901</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478.48254094</v>
      </c>
      <c r="F26" s="20" t="n">
        <v>3.07793298</v>
      </c>
      <c r="G26" s="18" t="n">
        <v>464.88000852</v>
      </c>
      <c r="H26" s="20" t="n">
        <v>2.73895851</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490.37293975</v>
      </c>
      <c r="F32" s="20" t="n">
        <v>3.26200809</v>
      </c>
      <c r="G32" s="18" t="n">
        <v>486.86996924</v>
      </c>
      <c r="H32" s="20" t="n">
        <v>3.27798873</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(143.0/B34*100)</f>
        <v/>
      </c>
      <c r="D34" s="19" t="n">
        <v>6207</v>
      </c>
      <c r="E34" s="18" t="n">
        <v>466.09449693</v>
      </c>
      <c r="F34" s="20" t="n">
        <v>3.0358432</v>
      </c>
      <c r="G34" s="18" t="n">
        <v>459.3954086</v>
      </c>
      <c r="H34" s="20" t="n">
        <v>3.7991579</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(117.0/B35*100)</f>
        <v/>
      </c>
      <c r="D35" s="19" t="n">
        <v>6289</v>
      </c>
      <c r="E35" s="18" t="n">
        <v>514.4682413100001</v>
      </c>
      <c r="F35" s="20" t="n">
        <v>2.22105453</v>
      </c>
      <c r="G35" s="18" t="n">
        <v>485.42557715</v>
      </c>
      <c r="H35" s="20" t="n">
        <v>3.63962962</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(136.0/B36*100)</f>
        <v/>
      </c>
      <c r="D36" s="19" t="n">
        <v>6600</v>
      </c>
      <c r="E36" s="18" t="n">
        <v>467.93161513</v>
      </c>
      <c r="F36" s="20" t="n">
        <v>3.28275256</v>
      </c>
      <c r="G36" s="18" t="n">
        <v>470.62031048</v>
      </c>
      <c r="H36" s="20" t="n">
        <v>2.9887579</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(5822.0/B40*100)</f>
        <v/>
      </c>
      <c r="D40" s="19" t="n">
        <v>8335</v>
      </c>
      <c r="E40" s="18" t="n">
        <v>482.48990546</v>
      </c>
      <c r="F40" s="20" t="n">
        <v>3.55680647</v>
      </c>
      <c r="G40" s="18" t="n">
        <v>467.96370221</v>
      </c>
      <c r="H40" s="20" t="n">
        <v>4.80634989</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(268.0/B47*100)</f>
        <v/>
      </c>
      <c r="D47" s="19" t="n">
        <v>5660</v>
      </c>
      <c r="E47" s="18" t="n">
        <v>447.60611387</v>
      </c>
      <c r="F47" s="20" t="n">
        <v>4.25847123</v>
      </c>
      <c r="G47" s="18" t="n">
        <v>436.0925786</v>
      </c>
      <c r="H47" s="20" t="n">
        <v>4.78718463</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524.02454789</v>
      </c>
      <c r="F48" s="20" t="n">
        <v>5.19898153</v>
      </c>
      <c r="G48" s="18" t="n">
        <v>503.57136119</v>
      </c>
      <c r="H48" s="20" t="n">
        <v>6.40870699</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(159.0/B52*100)</f>
        <v/>
      </c>
      <c r="D52" s="19" t="n">
        <v>5650</v>
      </c>
      <c r="E52" s="18" t="n">
        <v>432.26062179</v>
      </c>
      <c r="F52" s="20" t="n">
        <v>3.68793087</v>
      </c>
      <c r="G52" s="18" t="n">
        <v>458.75142675</v>
      </c>
      <c r="H52" s="20" t="n">
        <v>3.97781545</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542.61995344</v>
      </c>
      <c r="F56" s="20" t="n">
        <v>3.72208376</v>
      </c>
      <c r="G56" s="18" t="n">
        <v>542.30585387</v>
      </c>
      <c r="H56" s="20" t="n">
        <v>3.99902565</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(340.0/B61*100)</f>
        <v/>
      </c>
      <c r="D61" s="19" t="n">
        <v>6185</v>
      </c>
      <c r="E61" s="18" t="n">
        <v>464.06815744</v>
      </c>
      <c r="F61" s="20" t="n">
        <v>3.24048659</v>
      </c>
      <c r="G61" s="18" t="n">
        <v>458.2853319</v>
      </c>
      <c r="H61" s="20" t="n">
        <v>5.15584706</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(286.0/B67*100)</f>
        <v/>
      </c>
      <c r="D67" s="19" t="n">
        <v>6685</v>
      </c>
      <c r="E67" s="18" t="n">
        <v>385.1032393</v>
      </c>
      <c r="F67" s="20" t="n">
        <v>3.31771399</v>
      </c>
      <c r="G67" s="18" t="n">
        <v>366.95689712</v>
      </c>
      <c r="H67" s="20" t="n">
        <v>3.90081914</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(419.0/B73*100)</f>
        <v/>
      </c>
      <c r="D73" s="19" t="n">
        <v>7830</v>
      </c>
      <c r="E73" s="18" t="n">
        <v>421.6519943</v>
      </c>
      <c r="F73" s="20" t="n">
        <v>3.47183965</v>
      </c>
      <c r="G73" s="18" t="n">
        <v>401.81726941</v>
      </c>
      <c r="H73" s="20" t="n">
        <v>3.84908302</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484.22157695</v>
      </c>
      <c r="F7" s="20" t="n">
        <v>2.50487895</v>
      </c>
      <c r="G7" s="18" t="n">
        <v>428.34059594</v>
      </c>
      <c r="H7" s="20" t="n">
        <v>7.49334848</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(8046.0/B9*100)</f>
        <v/>
      </c>
      <c r="D9" s="19" t="n">
        <v>1605</v>
      </c>
      <c r="E9" s="18" t="n">
        <v>474.57760548</v>
      </c>
      <c r="F9" s="20" t="n">
        <v>4.93623155</v>
      </c>
      <c r="G9" s="18" t="n">
        <v>442.86519601</v>
      </c>
      <c r="H9" s="20" t="n">
        <v>11.30590747</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(200.0/B13*100)</f>
        <v/>
      </c>
      <c r="D13" s="19" t="n">
        <v>6961</v>
      </c>
      <c r="E13" s="18" t="n">
        <v>468.54966727</v>
      </c>
      <c r="F13" s="20" t="n">
        <v>3.673283</v>
      </c>
      <c r="G13" s="18" t="n">
        <v>413.57618919</v>
      </c>
      <c r="H13" s="20" t="n">
        <v>11.79973519</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(59.0/B18*100)</f>
        <v/>
      </c>
      <c r="D18" s="19" t="n">
        <v>5473</v>
      </c>
      <c r="E18" s="18" t="n">
        <v>463.32580794</v>
      </c>
      <c r="F18" s="20" t="n">
        <v>3.49052463</v>
      </c>
      <c r="G18" s="18" t="n">
        <v>399.87703657</v>
      </c>
      <c r="H18" s="20" t="n">
        <v>6.43012521</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459.48667947</v>
      </c>
      <c r="F19" s="20" t="n">
        <v>3.25736693</v>
      </c>
      <c r="G19" s="18" t="n">
        <v>404.49620611</v>
      </c>
      <c r="H19" s="20" t="n">
        <v>8.31853976</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464.11237208</v>
      </c>
      <c r="F20" s="20" t="n">
        <v>3.82058252</v>
      </c>
      <c r="G20" s="18" t="n">
        <v>411.67091198</v>
      </c>
      <c r="H20" s="20" t="n">
        <v>11.63254024</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(694.0/B23*100)</f>
        <v/>
      </c>
      <c r="D23" s="19" t="n">
        <v>10889</v>
      </c>
      <c r="E23" s="18" t="n">
        <v>466.72215398</v>
      </c>
      <c r="F23" s="20" t="n">
        <v>3.91574336</v>
      </c>
      <c r="G23" s="18" t="n">
        <v>444.45550267</v>
      </c>
      <c r="H23" s="20" t="n">
        <v>8.69194837</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534.97533199</v>
      </c>
      <c r="F25" s="20" t="n">
        <v>3.77436455</v>
      </c>
      <c r="G25" s="18" t="n">
        <v>494.31052429</v>
      </c>
      <c r="H25" s="20" t="n">
        <v>9.590853660000001</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475.76965856</v>
      </c>
      <c r="F26" s="20" t="n">
        <v>2.39201676</v>
      </c>
      <c r="G26" s="18" t="n">
        <v>424.02046688</v>
      </c>
      <c r="H26" s="20" t="n">
        <v>5.49380356</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493.49651862</v>
      </c>
      <c r="F32" s="20" t="n">
        <v>2.69511781</v>
      </c>
      <c r="G32" s="18" t="n">
        <v>444.08815505</v>
      </c>
      <c r="H32" s="20" t="n">
        <v>6.27676494</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(143.0/B34*100)</f>
        <v/>
      </c>
      <c r="D34" s="19" t="n">
        <v>6207</v>
      </c>
      <c r="E34" s="18" t="n">
        <v>471.04351147</v>
      </c>
      <c r="F34" s="20" t="n">
        <v>2.76676179</v>
      </c>
      <c r="G34" s="18" t="n">
        <v>428.04207547</v>
      </c>
      <c r="H34" s="20" t="n">
        <v>4.62618896</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(117.0/B35*100)</f>
        <v/>
      </c>
      <c r="D35" s="19" t="n">
        <v>6289</v>
      </c>
      <c r="E35" s="18" t="n">
        <v>509.51953168</v>
      </c>
      <c r="F35" s="20" t="n">
        <v>1.99689338</v>
      </c>
      <c r="G35" s="18" t="n">
        <v>469.20834088</v>
      </c>
      <c r="H35" s="20" t="n">
        <v>5.92036273</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(136.0/B36*100)</f>
        <v/>
      </c>
      <c r="D36" s="19" t="n">
        <v>6600</v>
      </c>
      <c r="E36" s="18" t="n">
        <v>472.78685649</v>
      </c>
      <c r="F36" s="20" t="n">
        <v>2.68629235</v>
      </c>
      <c r="G36" s="18" t="n">
        <v>412.13106304</v>
      </c>
      <c r="H36" s="20" t="n">
        <v>7.39736543</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(5822.0/B40*100)</f>
        <v/>
      </c>
      <c r="D40" s="19" t="n">
        <v>8335</v>
      </c>
      <c r="E40" s="18" t="n">
        <v>481.53622904</v>
      </c>
      <c r="F40" s="20" t="n">
        <v>3.31606997</v>
      </c>
      <c r="G40" s="18" t="n">
        <v>422.27346884</v>
      </c>
      <c r="H40" s="20" t="n">
        <v>8.77847203</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(268.0/B47*100)</f>
        <v/>
      </c>
      <c r="D47" s="19" t="n">
        <v>5660</v>
      </c>
      <c r="E47" s="18" t="n">
        <v>454.55000618</v>
      </c>
      <c r="F47" s="20" t="n">
        <v>4.12236917</v>
      </c>
      <c r="G47" s="18" t="n">
        <v>392.101731</v>
      </c>
      <c r="H47" s="20" t="n">
        <v>5.30305322</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532.31546083</v>
      </c>
      <c r="F48" s="20" t="n">
        <v>4.99467645</v>
      </c>
      <c r="G48" s="18" t="n">
        <v>452.13300861</v>
      </c>
      <c r="H48" s="20" t="n">
        <v>6.67120291</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(159.0/B52*100)</f>
        <v/>
      </c>
      <c r="D52" s="19" t="n">
        <v>5650</v>
      </c>
      <c r="E52" s="18" t="n">
        <v>447.55204042</v>
      </c>
      <c r="F52" s="20" t="n">
        <v>3.58611158</v>
      </c>
      <c r="G52" s="18" t="n">
        <v>418.85440065</v>
      </c>
      <c r="H52" s="20" t="n">
        <v>5.11382302</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546.93002241</v>
      </c>
      <c r="F56" s="20" t="n">
        <v>3.13171289</v>
      </c>
      <c r="G56" s="18" t="n">
        <v>482.79061465</v>
      </c>
      <c r="H56" s="20" t="n">
        <v>9.34354815</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(340.0/B61*100)</f>
        <v/>
      </c>
      <c r="D61" s="19" t="n">
        <v>6185</v>
      </c>
      <c r="E61" s="18" t="n">
        <v>467.89093365</v>
      </c>
      <c r="F61" s="20" t="n">
        <v>3.32939525</v>
      </c>
      <c r="G61" s="18" t="n">
        <v>414.56496646</v>
      </c>
      <c r="H61" s="20" t="n">
        <v>5.92949763</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(286.0/B67*100)</f>
        <v/>
      </c>
      <c r="D67" s="19" t="n">
        <v>6685</v>
      </c>
      <c r="E67" s="18" t="n">
        <v>383.23950918</v>
      </c>
      <c r="F67" s="20" t="n">
        <v>2.95751249</v>
      </c>
      <c r="G67" s="18" t="n">
        <v>340.26631131</v>
      </c>
      <c r="H67" s="20" t="n">
        <v>5.43373335</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(419.0/B73*100)</f>
        <v/>
      </c>
      <c r="D73" s="19" t="n">
        <v>7830</v>
      </c>
      <c r="E73" s="18" t="n">
        <v>423.59613901</v>
      </c>
      <c r="F73" s="20" t="n">
        <v>3.49589076</v>
      </c>
      <c r="G73" s="18" t="n">
        <v>384.417059</v>
      </c>
      <c r="H73" s="20" t="n">
        <v>4.74244005</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483.62573601</v>
      </c>
      <c r="F7" s="20" t="n">
        <v>2.59816143</v>
      </c>
      <c r="G7" s="18" t="n">
        <v>452.12516065</v>
      </c>
      <c r="H7" s="20" t="n">
        <v>5.46157329</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(8046.0/B9*100)</f>
        <v/>
      </c>
      <c r="D9" s="19" t="n">
        <v>1605</v>
      </c>
      <c r="E9" s="18" t="n">
        <v>475.8998346</v>
      </c>
      <c r="F9" s="20" t="n">
        <v>5.09919085</v>
      </c>
      <c r="G9" s="18" t="n">
        <v>437.35638545</v>
      </c>
      <c r="H9" s="20" t="n">
        <v>9.546236889999999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(200.0/B13*100)</f>
        <v/>
      </c>
      <c r="D13" s="19" t="n">
        <v>6961</v>
      </c>
      <c r="E13" s="18" t="n">
        <v>468.28859025</v>
      </c>
      <c r="F13" s="20" t="n">
        <v>3.62897402</v>
      </c>
      <c r="G13" s="18" t="n">
        <v>444.94734522</v>
      </c>
      <c r="H13" s="20" t="n">
        <v>9.628869249999999</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(59.0/B18*100)</f>
        <v/>
      </c>
      <c r="D18" s="19" t="n">
        <v>5473</v>
      </c>
      <c r="E18" s="18" t="n">
        <v>463.29756682</v>
      </c>
      <c r="F18" s="20" t="n">
        <v>3.5608721</v>
      </c>
      <c r="G18" s="18" t="n">
        <v>405.07820632</v>
      </c>
      <c r="H18" s="20" t="n">
        <v>5.99725751</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460.64980733</v>
      </c>
      <c r="F19" s="20" t="n">
        <v>3.17207406</v>
      </c>
      <c r="G19" s="18" t="n">
        <v>408.98805607</v>
      </c>
      <c r="H19" s="20" t="n">
        <v>8.38678086</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463.21545771</v>
      </c>
      <c r="F20" s="20" t="n">
        <v>3.87959688</v>
      </c>
      <c r="G20" s="18" t="n">
        <v>445.06763493</v>
      </c>
      <c r="H20" s="20" t="n">
        <v>10.05127887</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(694.0/B23*100)</f>
        <v/>
      </c>
      <c r="D23" s="19" t="n">
        <v>10889</v>
      </c>
      <c r="E23" s="18" t="n">
        <v>466.61691765</v>
      </c>
      <c r="F23" s="20" t="n">
        <v>4.12559555</v>
      </c>
      <c r="G23" s="18" t="n">
        <v>447.67984903</v>
      </c>
      <c r="H23" s="20" t="n">
        <v>6.42842571</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534.29135856</v>
      </c>
      <c r="F25" s="20" t="n">
        <v>3.82836294</v>
      </c>
      <c r="G25" s="18" t="n">
        <v>525.38570767</v>
      </c>
      <c r="H25" s="20" t="n">
        <v>6.77004191</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476.48415341</v>
      </c>
      <c r="F26" s="20" t="n">
        <v>2.46590593</v>
      </c>
      <c r="G26" s="18" t="n">
        <v>446.79918632</v>
      </c>
      <c r="H26" s="20" t="n">
        <v>4.35577337</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496.05547808</v>
      </c>
      <c r="F32" s="20" t="n">
        <v>2.90903192</v>
      </c>
      <c r="G32" s="18" t="n">
        <v>459.46720593</v>
      </c>
      <c r="H32" s="20" t="n">
        <v>4.18746995</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(143.0/B34*100)</f>
        <v/>
      </c>
      <c r="D34" s="19" t="n">
        <v>6207</v>
      </c>
      <c r="E34" s="18" t="n">
        <v>470.73017758</v>
      </c>
      <c r="F34" s="20" t="n">
        <v>2.76597028</v>
      </c>
      <c r="G34" s="18" t="n">
        <v>434.84938292</v>
      </c>
      <c r="H34" s="20" t="n">
        <v>5.21280158</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(117.0/B35*100)</f>
        <v/>
      </c>
      <c r="D35" s="19" t="n">
        <v>6289</v>
      </c>
      <c r="E35" s="18" t="n">
        <v>509.02763636</v>
      </c>
      <c r="F35" s="20" t="n">
        <v>2.13354367</v>
      </c>
      <c r="G35" s="18" t="n">
        <v>489.2367965</v>
      </c>
      <c r="H35" s="20" t="n">
        <v>4.20123491</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(136.0/B36*100)</f>
        <v/>
      </c>
      <c r="D36" s="19" t="n">
        <v>6600</v>
      </c>
      <c r="E36" s="18" t="n">
        <v>472.06485232</v>
      </c>
      <c r="F36" s="20" t="n">
        <v>2.70751177</v>
      </c>
      <c r="G36" s="18" t="n">
        <v>426.43719431</v>
      </c>
      <c r="H36" s="20" t="n">
        <v>8.212244760000001</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(5822.0/B40*100)</f>
        <v/>
      </c>
      <c r="D40" s="19" t="n">
        <v>8335</v>
      </c>
      <c r="E40" s="18" t="n">
        <v>481.09025373</v>
      </c>
      <c r="F40" s="20" t="n">
        <v>3.33450346</v>
      </c>
      <c r="G40" s="18" t="n">
        <v>449.35528702</v>
      </c>
      <c r="H40" s="20" t="n">
        <v>7.22665569</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(268.0/B47*100)</f>
        <v/>
      </c>
      <c r="D47" s="19" t="n">
        <v>5660</v>
      </c>
      <c r="E47" s="18" t="n">
        <v>453.06684019</v>
      </c>
      <c r="F47" s="20" t="n">
        <v>4.16355138</v>
      </c>
      <c r="G47" s="18" t="n">
        <v>401.52063548</v>
      </c>
      <c r="H47" s="20" t="n">
        <v>5.26818818</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526.53861365</v>
      </c>
      <c r="F48" s="20" t="n">
        <v>5.20880825</v>
      </c>
      <c r="G48" s="18" t="n">
        <v>466.84820362</v>
      </c>
      <c r="H48" s="20" t="n">
        <v>6.61098439</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(159.0/B52*100)</f>
        <v/>
      </c>
      <c r="D52" s="19" t="n">
        <v>5650</v>
      </c>
      <c r="E52" s="18" t="n">
        <v>445.00408418</v>
      </c>
      <c r="F52" s="20" t="n">
        <v>3.50728691</v>
      </c>
      <c r="G52" s="18" t="n">
        <v>439.90442413</v>
      </c>
      <c r="H52" s="20" t="n">
        <v>6.00276724</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545.4681552</v>
      </c>
      <c r="F56" s="20" t="n">
        <v>3.26556556</v>
      </c>
      <c r="G56" s="18" t="n">
        <v>523.5499961100001</v>
      </c>
      <c r="H56" s="20" t="n">
        <v>6.70100501</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(340.0/B61*100)</f>
        <v/>
      </c>
      <c r="D61" s="19" t="n">
        <v>6185</v>
      </c>
      <c r="E61" s="18" t="n">
        <v>467.24948548</v>
      </c>
      <c r="F61" s="20" t="n">
        <v>3.41763469</v>
      </c>
      <c r="G61" s="18" t="n">
        <v>436.95368659</v>
      </c>
      <c r="H61" s="20" t="n">
        <v>5.15263804</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(286.0/B67*100)</f>
        <v/>
      </c>
      <c r="D67" s="19" t="n">
        <v>6685</v>
      </c>
      <c r="E67" s="18" t="n">
        <v>383.91703998</v>
      </c>
      <c r="F67" s="20" t="n">
        <v>3.06639782</v>
      </c>
      <c r="G67" s="18" t="n">
        <v>351.16606004</v>
      </c>
      <c r="H67" s="20" t="n">
        <v>5.29457386</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(419.0/B73*100)</f>
        <v/>
      </c>
      <c r="D73" s="19" t="n">
        <v>7830</v>
      </c>
      <c r="E73" s="18" t="n">
        <v>421.12525439</v>
      </c>
      <c r="F73" s="20" t="n">
        <v>3.25815467</v>
      </c>
      <c r="G73" s="18" t="n">
        <v>398.20053354</v>
      </c>
      <c r="H73" s="20" t="n">
        <v>4.55079523</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481.78289886</v>
      </c>
      <c r="F7" s="20" t="n">
        <v>2.44890549</v>
      </c>
      <c r="G7" s="18" t="n">
        <v>471.58949542</v>
      </c>
      <c r="H7" s="20" t="n">
        <v>4.95444141</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(8046.0/B9*100)</f>
        <v/>
      </c>
      <c r="D9" s="19" t="n">
        <v>1605</v>
      </c>
      <c r="E9" s="18" t="n">
        <v>473.33777761</v>
      </c>
      <c r="F9" s="20" t="n">
        <v>4.86229137</v>
      </c>
      <c r="G9" s="18" t="n">
        <v>468.35496674</v>
      </c>
      <c r="H9" s="20" t="n">
        <v>8.60090941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(200.0/B13*100)</f>
        <v/>
      </c>
      <c r="D13" s="19" t="n">
        <v>6961</v>
      </c>
      <c r="E13" s="18" t="n">
        <v>468.59845116</v>
      </c>
      <c r="F13" s="20" t="n">
        <v>3.6492838</v>
      </c>
      <c r="G13" s="18" t="n">
        <v>439.43896481</v>
      </c>
      <c r="H13" s="20" t="n">
        <v>10.85868786</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(59.0/B18*100)</f>
        <v/>
      </c>
      <c r="D18" s="19" t="n">
        <v>5473</v>
      </c>
      <c r="E18" s="18" t="n">
        <v>452.7590919</v>
      </c>
      <c r="F18" s="20" t="n">
        <v>4.20640255</v>
      </c>
      <c r="G18" s="18" t="n">
        <v>461.54925072</v>
      </c>
      <c r="H18" s="20" t="n">
        <v>4.08890637</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455.72201542</v>
      </c>
      <c r="F19" s="20" t="n">
        <v>3.56071631</v>
      </c>
      <c r="G19" s="18" t="n">
        <v>447.58980644</v>
      </c>
      <c r="H19" s="20" t="n">
        <v>5.88932414</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454.23594761</v>
      </c>
      <c r="F20" s="20" t="n">
        <v>4.46734317</v>
      </c>
      <c r="G20" s="18" t="n">
        <v>471.20761425</v>
      </c>
      <c r="H20" s="20" t="n">
        <v>5.25087544</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(694.0/B23*100)</f>
        <v/>
      </c>
      <c r="D23" s="19" t="n">
        <v>10889</v>
      </c>
      <c r="E23" s="18" t="n">
        <v>455.60557598</v>
      </c>
      <c r="F23" s="20" t="n">
        <v>4.33124242</v>
      </c>
      <c r="G23" s="18" t="n">
        <v>483.43257295</v>
      </c>
      <c r="H23" s="20" t="n">
        <v>4.86722212</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515.44642692</v>
      </c>
      <c r="F25" s="20" t="n">
        <v>4.36315088</v>
      </c>
      <c r="G25" s="18" t="n">
        <v>546.06890519</v>
      </c>
      <c r="H25" s="20" t="n">
        <v>4.08591338</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471.01061066</v>
      </c>
      <c r="F26" s="20" t="n">
        <v>2.37231139</v>
      </c>
      <c r="G26" s="18" t="n">
        <v>470.32189073</v>
      </c>
      <c r="H26" s="20" t="n">
        <v>3.4224609</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482.93134952</v>
      </c>
      <c r="F32" s="20" t="n">
        <v>2.84298949</v>
      </c>
      <c r="G32" s="18" t="n">
        <v>500.3791022</v>
      </c>
      <c r="H32" s="20" t="n">
        <v>3.93850426</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(143.0/B34*100)</f>
        <v/>
      </c>
      <c r="D34" s="19" t="n">
        <v>6207</v>
      </c>
      <c r="E34" s="18" t="n">
        <v>468.05301717</v>
      </c>
      <c r="F34" s="20" t="n">
        <v>2.99435869</v>
      </c>
      <c r="G34" s="18" t="n">
        <v>446.73257718</v>
      </c>
      <c r="H34" s="20" t="n">
        <v>4.17116276</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(117.0/B35*100)</f>
        <v/>
      </c>
      <c r="D35" s="19" t="n">
        <v>6289</v>
      </c>
      <c r="E35" s="18" t="n">
        <v>509.12034136</v>
      </c>
      <c r="F35" s="20" t="n">
        <v>2.08044476</v>
      </c>
      <c r="G35" s="18" t="n">
        <v>484.30797833</v>
      </c>
      <c r="H35" s="20" t="n">
        <v>4.66867172</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(136.0/B36*100)</f>
        <v/>
      </c>
      <c r="D36" s="19" t="n">
        <v>6600</v>
      </c>
      <c r="E36" s="18" t="n">
        <v>468.00814809</v>
      </c>
      <c r="F36" s="20" t="n">
        <v>2.92607664</v>
      </c>
      <c r="G36" s="18" t="n">
        <v>472.0591313</v>
      </c>
      <c r="H36" s="20" t="n">
        <v>3.73404913</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(5822.0/B40*100)</f>
        <v/>
      </c>
      <c r="D40" s="19" t="n">
        <v>8335</v>
      </c>
      <c r="E40" s="18" t="n">
        <v>479.56884101</v>
      </c>
      <c r="F40" s="20" t="n">
        <v>3.43987987</v>
      </c>
      <c r="G40" s="18" t="n">
        <v>465.64119935</v>
      </c>
      <c r="H40" s="20" t="n">
        <v>5.66470769</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(268.0/B47*100)</f>
        <v/>
      </c>
      <c r="D47" s="19" t="n">
        <v>5660</v>
      </c>
      <c r="E47" s="18" t="n">
        <v>447.94956355</v>
      </c>
      <c r="F47" s="20" t="n">
        <v>4.43484989</v>
      </c>
      <c r="G47" s="18" t="n">
        <v>436.25038622</v>
      </c>
      <c r="H47" s="20" t="n">
        <v>4.39201525</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512.19404174</v>
      </c>
      <c r="F48" s="20" t="n">
        <v>5.06235266</v>
      </c>
      <c r="G48" s="18" t="n">
        <v>527.96513486</v>
      </c>
      <c r="H48" s="20" t="n">
        <v>6.50057496</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(159.0/B52*100)</f>
        <v/>
      </c>
      <c r="D52" s="19" t="n">
        <v>5650</v>
      </c>
      <c r="E52" s="18" t="n">
        <v>442.25588842</v>
      </c>
      <c r="F52" s="20" t="n">
        <v>3.80905714</v>
      </c>
      <c r="G52" s="18" t="n">
        <v>446.13986006</v>
      </c>
      <c r="H52" s="20" t="n">
        <v>3.93087024</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540.93091717</v>
      </c>
      <c r="F56" s="20" t="n">
        <v>3.42290805</v>
      </c>
      <c r="G56" s="18" t="n">
        <v>544.4045244</v>
      </c>
      <c r="H56" s="20" t="n">
        <v>4.33154547</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(340.0/B61*100)</f>
        <v/>
      </c>
      <c r="D61" s="19" t="n">
        <v>6185</v>
      </c>
      <c r="E61" s="18" t="n">
        <v>466.58415616</v>
      </c>
      <c r="F61" s="20" t="n">
        <v>3.35869862</v>
      </c>
      <c r="G61" s="18" t="n">
        <v>445.75329143</v>
      </c>
      <c r="H61" s="20" t="n">
        <v>4.95500356</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(286.0/B67*100)</f>
        <v/>
      </c>
      <c r="D67" s="19" t="n">
        <v>6685</v>
      </c>
      <c r="E67" s="18" t="n">
        <v>377.19979883</v>
      </c>
      <c r="F67" s="20" t="n">
        <v>3.35589776</v>
      </c>
      <c r="G67" s="18" t="n">
        <v>378.1609094</v>
      </c>
      <c r="H67" s="20" t="n">
        <v>3.4929619</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(419.0/B73*100)</f>
        <v/>
      </c>
      <c r="D73" s="19" t="n">
        <v>7830</v>
      </c>
      <c r="E73" s="18" t="n">
        <v>424.5023462</v>
      </c>
      <c r="F73" s="20" t="n">
        <v>3.66750084</v>
      </c>
      <c r="G73" s="18" t="n">
        <v>396.2790241</v>
      </c>
      <c r="H73" s="20" t="n">
        <v>3.73359301</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482.98743647</v>
      </c>
      <c r="F7" s="20" t="n">
        <v>2.49447947</v>
      </c>
      <c r="G7" s="18" t="n">
        <v>443.05828645</v>
      </c>
      <c r="H7" s="20" t="n">
        <v>7.53698702</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(8046.0/B9*100)</f>
        <v/>
      </c>
      <c r="D9" s="19" t="n">
        <v>1605</v>
      </c>
      <c r="E9" s="18" t="n">
        <v>474.70796288</v>
      </c>
      <c r="F9" s="20" t="n">
        <v>4.93815482</v>
      </c>
      <c r="G9" s="18" t="n">
        <v>438.37798843</v>
      </c>
      <c r="H9" s="20" t="n">
        <v>14.64457779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(200.0/B13*100)</f>
        <v/>
      </c>
      <c r="D13" s="19" t="n">
        <v>6961</v>
      </c>
      <c r="E13" s="18" t="n">
        <v>467.70673392</v>
      </c>
      <c r="F13" s="20" t="n">
        <v>3.58157793</v>
      </c>
      <c r="G13" s="18" t="n">
        <v>428.11561662</v>
      </c>
      <c r="H13" s="20" t="n">
        <v>15.56903969</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(59.0/B18*100)</f>
        <v/>
      </c>
      <c r="D18" s="19" t="n">
        <v>5473</v>
      </c>
      <c r="E18" s="18" t="n">
        <v>462.64559935</v>
      </c>
      <c r="F18" s="20" t="n">
        <v>3.44333851</v>
      </c>
      <c r="G18" s="18" t="n">
        <v>401.65883759</v>
      </c>
      <c r="H18" s="20" t="n">
        <v>6.7644801</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458.91681545</v>
      </c>
      <c r="F19" s="20" t="n">
        <v>3.2375534</v>
      </c>
      <c r="G19" s="18" t="n">
        <v>408.73841211</v>
      </c>
      <c r="H19" s="20" t="n">
        <v>9.51947822</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463.08682703</v>
      </c>
      <c r="F20" s="20" t="n">
        <v>3.84916449</v>
      </c>
      <c r="G20" s="18" t="n">
        <v>443.28775775</v>
      </c>
      <c r="H20" s="20" t="n">
        <v>9.927949160000001</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(694.0/B23*100)</f>
        <v/>
      </c>
      <c r="D23" s="19" t="n">
        <v>10889</v>
      </c>
      <c r="E23" s="18" t="n">
        <v>467.57277185</v>
      </c>
      <c r="F23" s="20" t="n">
        <v>4.00653202</v>
      </c>
      <c r="G23" s="18" t="n">
        <v>437.24677799</v>
      </c>
      <c r="H23" s="20" t="n">
        <v>7.53841935</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533.6365803</v>
      </c>
      <c r="F25" s="20" t="n">
        <v>3.7262009</v>
      </c>
      <c r="G25" s="18" t="n">
        <v>529.1677323500001</v>
      </c>
      <c r="H25" s="20" t="n">
        <v>8.94185888</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476.67522419</v>
      </c>
      <c r="F26" s="20" t="n">
        <v>2.33129408</v>
      </c>
      <c r="G26" s="18" t="n">
        <v>419.50947015</v>
      </c>
      <c r="H26" s="20" t="n">
        <v>5.91344415</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493.31069394</v>
      </c>
      <c r="F32" s="20" t="n">
        <v>2.77594857</v>
      </c>
      <c r="G32" s="18" t="n">
        <v>448.30022962</v>
      </c>
      <c r="H32" s="20" t="n">
        <v>6.28420215</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(143.0/B34*100)</f>
        <v/>
      </c>
      <c r="D34" s="19" t="n">
        <v>6207</v>
      </c>
      <c r="E34" s="18" t="n">
        <v>469.73545317</v>
      </c>
      <c r="F34" s="20" t="n">
        <v>2.77016275</v>
      </c>
      <c r="G34" s="18" t="n">
        <v>429.76652119</v>
      </c>
      <c r="H34" s="20" t="n">
        <v>5.77088766</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(117.0/B35*100)</f>
        <v/>
      </c>
      <c r="D35" s="19" t="n">
        <v>6289</v>
      </c>
      <c r="E35" s="18" t="n">
        <v>509.74056156</v>
      </c>
      <c r="F35" s="20" t="n">
        <v>2.04923778</v>
      </c>
      <c r="G35" s="18" t="n">
        <v>454.93740605</v>
      </c>
      <c r="H35" s="20" t="n">
        <v>7.47318609</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(136.0/B36*100)</f>
        <v/>
      </c>
      <c r="D36" s="19" t="n">
        <v>6600</v>
      </c>
      <c r="E36" s="18" t="n">
        <v>471.53874739</v>
      </c>
      <c r="F36" s="20" t="n">
        <v>2.68041805</v>
      </c>
      <c r="G36" s="18" t="n">
        <v>431.7973274</v>
      </c>
      <c r="H36" s="20" t="n">
        <v>8.83317811</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(5822.0/B40*100)</f>
        <v/>
      </c>
      <c r="D40" s="19" t="n">
        <v>8335</v>
      </c>
      <c r="E40" s="18" t="n">
        <v>480.06124413</v>
      </c>
      <c r="F40" s="20" t="n">
        <v>3.25059562</v>
      </c>
      <c r="G40" s="18" t="n">
        <v>449.25629122</v>
      </c>
      <c r="H40" s="20" t="n">
        <v>9.14234737</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(268.0/B47*100)</f>
        <v/>
      </c>
      <c r="D47" s="19" t="n">
        <v>5660</v>
      </c>
      <c r="E47" s="18" t="n">
        <v>452.91461378</v>
      </c>
      <c r="F47" s="20" t="n">
        <v>4.16450856</v>
      </c>
      <c r="G47" s="18" t="n">
        <v>390.08966379</v>
      </c>
      <c r="H47" s="20" t="n">
        <v>5.16236677</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525.81799466</v>
      </c>
      <c r="F48" s="20" t="n">
        <v>5.1028428</v>
      </c>
      <c r="G48" s="18" t="n">
        <v>460.59606916</v>
      </c>
      <c r="H48" s="20" t="n">
        <v>7.9094204</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(159.0/B52*100)</f>
        <v/>
      </c>
      <c r="D52" s="19" t="n">
        <v>5650</v>
      </c>
      <c r="E52" s="18" t="n">
        <v>445.38512111</v>
      </c>
      <c r="F52" s="20" t="n">
        <v>3.44125339</v>
      </c>
      <c r="G52" s="18" t="n">
        <v>436.07896299</v>
      </c>
      <c r="H52" s="20" t="n">
        <v>5.97868608</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543.967802</v>
      </c>
      <c r="F56" s="20" t="n">
        <v>3.16019601</v>
      </c>
      <c r="G56" s="18" t="n">
        <v>533.19985577</v>
      </c>
      <c r="H56" s="20" t="n">
        <v>6.76406101</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(340.0/B61*100)</f>
        <v/>
      </c>
      <c r="D61" s="19" t="n">
        <v>6185</v>
      </c>
      <c r="E61" s="18" t="n">
        <v>467.22010791</v>
      </c>
      <c r="F61" s="20" t="n">
        <v>3.21893935</v>
      </c>
      <c r="G61" s="18" t="n">
        <v>436.01770068</v>
      </c>
      <c r="H61" s="20" t="n">
        <v>5.25780258</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(286.0/B67*100)</f>
        <v/>
      </c>
      <c r="D67" s="19" t="n">
        <v>6685</v>
      </c>
      <c r="E67" s="18" t="n">
        <v>381.78373588</v>
      </c>
      <c r="F67" s="20" t="n">
        <v>3.05100296</v>
      </c>
      <c r="G67" s="18" t="n">
        <v>366.44599527</v>
      </c>
      <c r="H67" s="20" t="n">
        <v>4.50460611</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(419.0/B73*100)</f>
        <v/>
      </c>
      <c r="D73" s="19" t="n">
        <v>7830</v>
      </c>
      <c r="E73" s="18" t="n">
        <v>416.81785092</v>
      </c>
      <c r="F73" s="20" t="n">
        <v>2.91746158</v>
      </c>
      <c r="G73" s="18" t="n">
        <v>407.69167359</v>
      </c>
      <c r="H73" s="20" t="n">
        <v>5.058855</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477.84429834</v>
      </c>
      <c r="F7" s="20" t="n">
        <v>2.69004131</v>
      </c>
      <c r="G7" s="18" t="n">
        <v>485.74532296</v>
      </c>
      <c r="H7" s="20" t="n">
        <v>3.63751439</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(8046.0/B9*100)</f>
        <v/>
      </c>
      <c r="D9" s="19" t="n">
        <v>1605</v>
      </c>
      <c r="E9" s="18" t="n">
        <v>473.46375243</v>
      </c>
      <c r="F9" s="20" t="n">
        <v>5.03886952</v>
      </c>
      <c r="G9" s="18" t="n">
        <v>463.99535696</v>
      </c>
      <c r="H9" s="20" t="n">
        <v>10.34594111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(200.0/B13*100)</f>
        <v/>
      </c>
      <c r="D13" s="19" t="n">
        <v>6961</v>
      </c>
      <c r="E13" s="18" t="n">
        <v>468.52219643</v>
      </c>
      <c r="F13" s="20" t="n">
        <v>4.04529623</v>
      </c>
      <c r="G13" s="18" t="n">
        <v>447.40587397</v>
      </c>
      <c r="H13" s="20" t="n">
        <v>8.24003877</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(59.0/B18*100)</f>
        <v/>
      </c>
      <c r="D18" s="19" t="n">
        <v>5473</v>
      </c>
      <c r="E18" s="18" t="n">
        <v>453.73395565</v>
      </c>
      <c r="F18" s="20" t="n">
        <v>3.70792737</v>
      </c>
      <c r="G18" s="18" t="n">
        <v>464.55548416</v>
      </c>
      <c r="H18" s="20" t="n">
        <v>4.98331104</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456.631607</v>
      </c>
      <c r="F19" s="20" t="n">
        <v>3.4154437</v>
      </c>
      <c r="G19" s="18" t="n">
        <v>437.895836</v>
      </c>
      <c r="H19" s="20" t="n">
        <v>9.07482553</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463.7975625</v>
      </c>
      <c r="F20" s="20" t="n">
        <v>3.78763734</v>
      </c>
      <c r="G20" s="18" t="n">
        <v>447.58664357</v>
      </c>
      <c r="H20" s="20" t="n">
        <v>7.56458788</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(694.0/B23*100)</f>
        <v/>
      </c>
      <c r="D23" s="19" t="n">
        <v>10889</v>
      </c>
      <c r="E23" s="18" t="n">
        <v>463.55873147</v>
      </c>
      <c r="F23" s="20" t="n">
        <v>3.86134014</v>
      </c>
      <c r="G23" s="18" t="n">
        <v>466.70670893</v>
      </c>
      <c r="H23" s="20" t="n">
        <v>6.58747796</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529.4846299</v>
      </c>
      <c r="F25" s="20" t="n">
        <v>4.13186044</v>
      </c>
      <c r="G25" s="18" t="n">
        <v>550.56740253</v>
      </c>
      <c r="H25" s="20" t="n">
        <v>4.63918168</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470.80785849</v>
      </c>
      <c r="F26" s="20" t="n">
        <v>2.51986588</v>
      </c>
      <c r="G26" s="18" t="n">
        <v>470.7540784</v>
      </c>
      <c r="H26" s="20" t="n">
        <v>3.65272494</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490.88748549</v>
      </c>
      <c r="F32" s="20" t="n">
        <v>2.83996459</v>
      </c>
      <c r="G32" s="18" t="n">
        <v>484.52774688</v>
      </c>
      <c r="H32" s="20" t="n">
        <v>4.91083291</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(143.0/B34*100)</f>
        <v/>
      </c>
      <c r="D34" s="19" t="n">
        <v>6207</v>
      </c>
      <c r="E34" s="18" t="n">
        <v>467.47926793</v>
      </c>
      <c r="F34" s="20" t="n">
        <v>2.91370361</v>
      </c>
      <c r="G34" s="18" t="n">
        <v>446.4547643</v>
      </c>
      <c r="H34" s="20" t="n">
        <v>4.79094471</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(117.0/B35*100)</f>
        <v/>
      </c>
      <c r="D35" s="19" t="n">
        <v>6289</v>
      </c>
      <c r="E35" s="18" t="n">
        <v>505.2941341</v>
      </c>
      <c r="F35" s="20" t="n">
        <v>2.05248615</v>
      </c>
      <c r="G35" s="18" t="n">
        <v>512.55020293</v>
      </c>
      <c r="H35" s="20" t="n">
        <v>5.2640479</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(136.0/B36*100)</f>
        <v/>
      </c>
      <c r="D36" s="19" t="n">
        <v>6600</v>
      </c>
      <c r="E36" s="18" t="n">
        <v>466.84663377</v>
      </c>
      <c r="F36" s="20" t="n">
        <v>3.06226419</v>
      </c>
      <c r="G36" s="18" t="n">
        <v>476.08354702</v>
      </c>
      <c r="H36" s="20" t="n">
        <v>3.81130767</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(5822.0/B40*100)</f>
        <v/>
      </c>
      <c r="D40" s="19" t="n">
        <v>8335</v>
      </c>
      <c r="E40" s="18" t="n">
        <v>474.64398831</v>
      </c>
      <c r="F40" s="20" t="n">
        <v>3.62989597</v>
      </c>
      <c r="G40" s="18" t="n">
        <v>481.5110228</v>
      </c>
      <c r="H40" s="20" t="n">
        <v>4.64098284</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(268.0/B47*100)</f>
        <v/>
      </c>
      <c r="D47" s="19" t="n">
        <v>5660</v>
      </c>
      <c r="E47" s="18" t="n">
        <v>451.56244537</v>
      </c>
      <c r="F47" s="20" t="n">
        <v>4.05813979</v>
      </c>
      <c r="G47" s="18" t="n">
        <v>406.77476711</v>
      </c>
      <c r="H47" s="20" t="n">
        <v>5.61760985</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526.29031951</v>
      </c>
      <c r="F48" s="20" t="n">
        <v>5.81923887</v>
      </c>
      <c r="G48" s="18" t="n">
        <v>504.33344409</v>
      </c>
      <c r="H48" s="20" t="n">
        <v>5.3603623</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(159.0/B52*100)</f>
        <v/>
      </c>
      <c r="D52" s="19" t="n">
        <v>5650</v>
      </c>
      <c r="E52" s="18" t="n">
        <v>446.45649418</v>
      </c>
      <c r="F52" s="20" t="n">
        <v>3.50245925</v>
      </c>
      <c r="G52" s="18" t="n">
        <v>434.54896939</v>
      </c>
      <c r="H52" s="20" t="n">
        <v>5.06463371</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542.20087022</v>
      </c>
      <c r="F56" s="20" t="n">
        <v>3.24917703</v>
      </c>
      <c r="G56" s="18" t="n">
        <v>543.11429008</v>
      </c>
      <c r="H56" s="20" t="n">
        <v>4.93144757</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(340.0/B61*100)</f>
        <v/>
      </c>
      <c r="D61" s="19" t="n">
        <v>6185</v>
      </c>
      <c r="E61" s="18" t="n">
        <v>462.64356108</v>
      </c>
      <c r="F61" s="20" t="n">
        <v>3.52616779</v>
      </c>
      <c r="G61" s="18" t="n">
        <v>461.58024032</v>
      </c>
      <c r="H61" s="20" t="n">
        <v>4.66013072</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(286.0/B67*100)</f>
        <v/>
      </c>
      <c r="D67" s="19" t="n">
        <v>6685</v>
      </c>
      <c r="E67" s="18" t="n">
        <v>381.86449458</v>
      </c>
      <c r="F67" s="20" t="n">
        <v>3.27538031</v>
      </c>
      <c r="G67" s="18" t="n">
        <v>370.75567362</v>
      </c>
      <c r="H67" s="20" t="n">
        <v>3.73308966</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(419.0/B73*100)</f>
        <v/>
      </c>
      <c r="D73" s="19" t="n">
        <v>7830</v>
      </c>
      <c r="E73" s="18" t="n">
        <v>424.39764</v>
      </c>
      <c r="F73" s="20" t="n">
        <v>3.6620137</v>
      </c>
      <c r="G73" s="18" t="n">
        <v>398.16769939</v>
      </c>
      <c r="H73" s="20" t="n">
        <v>3.43594031</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481.0030382</v>
      </c>
      <c r="F7" s="20" t="n">
        <v>2.45806841</v>
      </c>
      <c r="G7" s="18" t="n">
        <v>474.35551315</v>
      </c>
      <c r="H7" s="20" t="n">
        <v>5.92859223</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(8046.0/B9*100)</f>
        <v/>
      </c>
      <c r="D9" s="19" t="n">
        <v>1605</v>
      </c>
      <c r="E9" s="18" t="n">
        <v>472.92999509</v>
      </c>
      <c r="F9" s="20" t="n">
        <v>4.97108484</v>
      </c>
      <c r="G9" s="18" t="n">
        <v>466.45695955</v>
      </c>
      <c r="H9" s="20" t="n">
        <v>11.03641785</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(200.0/B13*100)</f>
        <v/>
      </c>
      <c r="D13" s="19" t="n">
        <v>6961</v>
      </c>
      <c r="E13" s="18" t="n">
        <v>465.42535652</v>
      </c>
      <c r="F13" s="20" t="n">
        <v>3.8782926</v>
      </c>
      <c r="G13" s="18" t="n">
        <v>464.3403401</v>
      </c>
      <c r="H13" s="20" t="n">
        <v>11.78526015</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(59.0/B18*100)</f>
        <v/>
      </c>
      <c r="D18" s="19" t="n">
        <v>5473</v>
      </c>
      <c r="E18" s="18" t="n">
        <v>460.59652059</v>
      </c>
      <c r="F18" s="20" t="n">
        <v>3.61487426</v>
      </c>
      <c r="G18" s="18" t="n">
        <v>431.03018594</v>
      </c>
      <c r="H18" s="20" t="n">
        <v>6.71350779</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457.96057068</v>
      </c>
      <c r="F19" s="20" t="n">
        <v>3.28618392</v>
      </c>
      <c r="G19" s="18" t="n">
        <v>424.53857193</v>
      </c>
      <c r="H19" s="20" t="n">
        <v>8.88359047</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456.9749339</v>
      </c>
      <c r="F20" s="20" t="n">
        <v>3.90430321</v>
      </c>
      <c r="G20" s="18" t="n">
        <v>480.65636513</v>
      </c>
      <c r="H20" s="20" t="n">
        <v>7.81731622</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(694.0/B23*100)</f>
        <v/>
      </c>
      <c r="D23" s="19" t="n">
        <v>10889</v>
      </c>
      <c r="E23" s="18" t="n">
        <v>467.05857386</v>
      </c>
      <c r="F23" s="20" t="n">
        <v>4.1191327</v>
      </c>
      <c r="G23" s="18" t="n">
        <v>446.54414896</v>
      </c>
      <c r="H23" s="20" t="n">
        <v>7.11009764</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532.34066509</v>
      </c>
      <c r="F25" s="20" t="n">
        <v>3.8118308</v>
      </c>
      <c r="G25" s="18" t="n">
        <v>545.33439606</v>
      </c>
      <c r="H25" s="20" t="n">
        <v>7.32003726</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469.84487377</v>
      </c>
      <c r="F26" s="20" t="n">
        <v>2.29928746</v>
      </c>
      <c r="G26" s="18" t="n">
        <v>474.18873682</v>
      </c>
      <c r="H26" s="20" t="n">
        <v>5.01613563</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486.25290555</v>
      </c>
      <c r="F32" s="20" t="n">
        <v>2.92937146</v>
      </c>
      <c r="G32" s="18" t="n">
        <v>494.39038261</v>
      </c>
      <c r="H32" s="20" t="n">
        <v>4.25141582</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(143.0/B34*100)</f>
        <v/>
      </c>
      <c r="D34" s="19" t="n">
        <v>6207</v>
      </c>
      <c r="E34" s="18" t="n">
        <v>466.54169482</v>
      </c>
      <c r="F34" s="20" t="n">
        <v>2.89219322</v>
      </c>
      <c r="G34" s="18" t="n">
        <v>453.39364278</v>
      </c>
      <c r="H34" s="20" t="n">
        <v>4.83621745</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(117.0/B35*100)</f>
        <v/>
      </c>
      <c r="D35" s="19" t="n">
        <v>6289</v>
      </c>
      <c r="E35" s="18" t="n">
        <v>506.99524238</v>
      </c>
      <c r="F35" s="20" t="n">
        <v>2.02056141</v>
      </c>
      <c r="G35" s="18" t="n">
        <v>497.91490208</v>
      </c>
      <c r="H35" s="20" t="n">
        <v>7.06516138</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(136.0/B36*100)</f>
        <v/>
      </c>
      <c r="D36" s="19" t="n">
        <v>6600</v>
      </c>
      <c r="E36" s="18" t="n">
        <v>471.3071128</v>
      </c>
      <c r="F36" s="20" t="n">
        <v>2.82855601</v>
      </c>
      <c r="G36" s="18" t="n">
        <v>451.30345471</v>
      </c>
      <c r="H36" s="20" t="n">
        <v>5.49979651</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(5822.0/B40*100)</f>
        <v/>
      </c>
      <c r="D40" s="19" t="n">
        <v>8335</v>
      </c>
      <c r="E40" s="18" t="n">
        <v>470.99137598</v>
      </c>
      <c r="F40" s="20" t="n">
        <v>4.04215953</v>
      </c>
      <c r="G40" s="18" t="n">
        <v>490.89114325</v>
      </c>
      <c r="H40" s="20" t="n">
        <v>4.31462431</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(268.0/B47*100)</f>
        <v/>
      </c>
      <c r="D47" s="19" t="n">
        <v>5660</v>
      </c>
      <c r="E47" s="18" t="n">
        <v>449.52076416</v>
      </c>
      <c r="F47" s="20" t="n">
        <v>4.00068373</v>
      </c>
      <c r="G47" s="18" t="n">
        <v>415.14307616</v>
      </c>
      <c r="H47" s="20" t="n">
        <v>7.21457351</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523.58327345</v>
      </c>
      <c r="F48" s="20" t="n">
        <v>5.00631825</v>
      </c>
      <c r="G48" s="18" t="n">
        <v>504.05905479</v>
      </c>
      <c r="H48" s="20" t="n">
        <v>6.85444939</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(159.0/B52*100)</f>
        <v/>
      </c>
      <c r="D52" s="19" t="n">
        <v>5650</v>
      </c>
      <c r="E52" s="18" t="n">
        <v>447.79702401</v>
      </c>
      <c r="F52" s="20" t="n">
        <v>3.48456791</v>
      </c>
      <c r="G52" s="18" t="n">
        <v>419.38860576</v>
      </c>
      <c r="H52" s="20" t="n">
        <v>6.0234015</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542.00255111</v>
      </c>
      <c r="F56" s="20" t="n">
        <v>3.40792435</v>
      </c>
      <c r="G56" s="18" t="n">
        <v>544.70888227</v>
      </c>
      <c r="H56" s="20" t="n">
        <v>5.21188919</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(340.0/B61*100)</f>
        <v/>
      </c>
      <c r="D61" s="19" t="n">
        <v>6185</v>
      </c>
      <c r="E61" s="18" t="n">
        <v>465.97713937</v>
      </c>
      <c r="F61" s="20" t="n">
        <v>3.1148538</v>
      </c>
      <c r="G61" s="18" t="n">
        <v>443.06311951</v>
      </c>
      <c r="H61" s="20" t="n">
        <v>5.9091801</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(286.0/B67*100)</f>
        <v/>
      </c>
      <c r="D67" s="19" t="n">
        <v>6685</v>
      </c>
      <c r="E67" s="18" t="n">
        <v>378.72679313</v>
      </c>
      <c r="F67" s="20" t="n">
        <v>3.23845817</v>
      </c>
      <c r="G67" s="18" t="n">
        <v>375.10758882</v>
      </c>
      <c r="H67" s="20" t="n">
        <v>3.90761477</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(419.0/B73*100)</f>
        <v/>
      </c>
      <c r="D73" s="19" t="n">
        <v>7830</v>
      </c>
      <c r="E73" s="18" t="n">
        <v>421.57204387</v>
      </c>
      <c r="F73" s="20" t="n">
        <v>3.6901737</v>
      </c>
      <c r="G73" s="18" t="n">
        <v>401.79152238</v>
      </c>
      <c r="H73" s="20" t="n">
        <v>4.0299497</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483.74724943</v>
      </c>
      <c r="F7" s="20" t="n">
        <v>2.72161272</v>
      </c>
      <c r="G7" s="18" t="n">
        <v>457.01418232</v>
      </c>
      <c r="H7" s="20" t="n">
        <v>5.06969776</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(8046.0/B9*100)</f>
        <v/>
      </c>
      <c r="D9" s="19" t="n">
        <v>1605</v>
      </c>
      <c r="E9" s="18" t="n">
        <v>473.30214314</v>
      </c>
      <c r="F9" s="20" t="n">
        <v>5.22961106</v>
      </c>
      <c r="G9" s="18" t="n">
        <v>463.07344612</v>
      </c>
      <c r="H9" s="20" t="n">
        <v>9.989876560000001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(200.0/B13*100)</f>
        <v/>
      </c>
      <c r="D13" s="19" t="n">
        <v>6961</v>
      </c>
      <c r="E13" s="18" t="n">
        <v>465.95947293</v>
      </c>
      <c r="F13" s="20" t="n">
        <v>3.7152783</v>
      </c>
      <c r="G13" s="18" t="n">
        <v>461.93268267</v>
      </c>
      <c r="H13" s="20" t="n">
        <v>9.39137888</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(59.0/B18*100)</f>
        <v/>
      </c>
      <c r="D18" s="19" t="n">
        <v>5473</v>
      </c>
      <c r="E18" s="18" t="n">
        <v>463.39775292</v>
      </c>
      <c r="F18" s="20" t="n">
        <v>3.62432053</v>
      </c>
      <c r="G18" s="18" t="n">
        <v>414.58848007</v>
      </c>
      <c r="H18" s="20" t="n">
        <v>6.3280541</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461.67206838</v>
      </c>
      <c r="F19" s="20" t="n">
        <v>3.22272243</v>
      </c>
      <c r="G19" s="18" t="n">
        <v>415.74390067</v>
      </c>
      <c r="H19" s="20" t="n">
        <v>7.30628316</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463.87287899</v>
      </c>
      <c r="F20" s="20" t="n">
        <v>3.95646776</v>
      </c>
      <c r="G20" s="18" t="n">
        <v>449.42546006</v>
      </c>
      <c r="H20" s="20" t="n">
        <v>7.2730082</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(694.0/B23*100)</f>
        <v/>
      </c>
      <c r="D23" s="19" t="n">
        <v>10889</v>
      </c>
      <c r="E23" s="18" t="n">
        <v>465.83272896</v>
      </c>
      <c r="F23" s="20" t="n">
        <v>3.97244221</v>
      </c>
      <c r="G23" s="18" t="n">
        <v>455.10383203</v>
      </c>
      <c r="H23" s="20" t="n">
        <v>6.85799706</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538.2866838</v>
      </c>
      <c r="F25" s="20" t="n">
        <v>3.64462918</v>
      </c>
      <c r="G25" s="18" t="n">
        <v>485.8926394</v>
      </c>
      <c r="H25" s="20" t="n">
        <v>7.52518921</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476.72416326</v>
      </c>
      <c r="F26" s="20" t="n">
        <v>2.18390132</v>
      </c>
      <c r="G26" s="18" t="n">
        <v>452.56621663</v>
      </c>
      <c r="H26" s="20" t="n">
        <v>4.06211379</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(38.0/B32*100)</f>
        <v/>
      </c>
      <c r="D32" s="19" t="n">
        <v>4440</v>
      </c>
      <c r="E32" s="18" t="n">
        <v>493.43247399</v>
      </c>
      <c r="F32" s="20" t="n">
        <v>2.98332983</v>
      </c>
      <c r="G32" s="18" t="n">
        <v>472.40246159</v>
      </c>
      <c r="H32" s="20" t="n">
        <v>4.58845188</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(143.0/B34*100)</f>
        <v/>
      </c>
      <c r="D34" s="19" t="n">
        <v>6207</v>
      </c>
      <c r="E34" s="18" t="n">
        <v>470.75951818</v>
      </c>
      <c r="F34" s="20" t="n">
        <v>2.99008278</v>
      </c>
      <c r="G34" s="18" t="n">
        <v>440.3898373</v>
      </c>
      <c r="H34" s="20" t="n">
        <v>4.54670668</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(117.0/B35*100)</f>
        <v/>
      </c>
      <c r="D35" s="19" t="n">
        <v>6289</v>
      </c>
      <c r="E35" s="18" t="n">
        <v>504.68513249</v>
      </c>
      <c r="F35" s="20" t="n">
        <v>2.38361636</v>
      </c>
      <c r="G35" s="18" t="n">
        <v>510.79404914</v>
      </c>
      <c r="H35" s="20" t="n">
        <v>3.40359427</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(136.0/B36*100)</f>
        <v/>
      </c>
      <c r="D36" s="19" t="n">
        <v>6600</v>
      </c>
      <c r="E36" s="18" t="n">
        <v>473.28707969</v>
      </c>
      <c r="F36" s="20" t="n">
        <v>2.69195779</v>
      </c>
      <c r="G36" s="18" t="n">
        <v>431.42839502</v>
      </c>
      <c r="H36" s="20" t="n">
        <v>6.44721821</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(5822.0/B40*100)</f>
        <v/>
      </c>
      <c r="D40" s="19" t="n">
        <v>8335</v>
      </c>
      <c r="E40" s="18" t="n">
        <v>480.0111548</v>
      </c>
      <c r="F40" s="20" t="n">
        <v>3.57901615</v>
      </c>
      <c r="G40" s="18" t="n">
        <v>458.25398873</v>
      </c>
      <c r="H40" s="20" t="n">
        <v>7.18229748</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(268.0/B47*100)</f>
        <v/>
      </c>
      <c r="D47" s="19" t="n">
        <v>5660</v>
      </c>
      <c r="E47" s="18" t="n">
        <v>449.39622748</v>
      </c>
      <c r="F47" s="20" t="n">
        <v>4.13507465</v>
      </c>
      <c r="G47" s="18" t="n">
        <v>422.48347555</v>
      </c>
      <c r="H47" s="20" t="n">
        <v>5.66308438</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530.89221843</v>
      </c>
      <c r="F48" s="20" t="n">
        <v>5.21577619</v>
      </c>
      <c r="G48" s="18" t="n">
        <v>487.92535785</v>
      </c>
      <c r="H48" s="20" t="n">
        <v>6.06949663</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(159.0/B52*100)</f>
        <v/>
      </c>
      <c r="D52" s="19" t="n">
        <v>5650</v>
      </c>
      <c r="E52" s="18" t="n">
        <v>447.39807424</v>
      </c>
      <c r="F52" s="20" t="n">
        <v>3.57113616</v>
      </c>
      <c r="G52" s="18" t="n">
        <v>428.74105932</v>
      </c>
      <c r="H52" s="20" t="n">
        <v>4.31522129</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546.1787361</v>
      </c>
      <c r="F56" s="20" t="n">
        <v>3.29803107</v>
      </c>
      <c r="G56" s="18" t="n">
        <v>520.89930583</v>
      </c>
      <c r="H56" s="20" t="n">
        <v>5.98089754</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(340.0/B61*100)</f>
        <v/>
      </c>
      <c r="D61" s="19" t="n">
        <v>6185</v>
      </c>
      <c r="E61" s="18" t="n">
        <v>463.24092628</v>
      </c>
      <c r="F61" s="20" t="n">
        <v>3.42175408</v>
      </c>
      <c r="G61" s="18" t="n">
        <v>460.09931782</v>
      </c>
      <c r="H61" s="20" t="n">
        <v>4.83057952</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(286.0/B67*100)</f>
        <v/>
      </c>
      <c r="D67" s="19" t="n">
        <v>6685</v>
      </c>
      <c r="E67" s="18" t="n">
        <v>384.79921703</v>
      </c>
      <c r="F67" s="20" t="n">
        <v>3.24103457</v>
      </c>
      <c r="G67" s="18" t="n">
        <v>369.77189923</v>
      </c>
      <c r="H67" s="20" t="n">
        <v>3.63318342</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(419.0/B73*100)</f>
        <v/>
      </c>
      <c r="D73" s="19" t="n">
        <v>7830</v>
      </c>
      <c r="E73" s="18" t="n">
        <v>424.66743061</v>
      </c>
      <c r="F73" s="20" t="n">
        <v>4.25781432</v>
      </c>
      <c r="G73" s="18" t="n">
        <v>401.40987928</v>
      </c>
      <c r="H73" s="20" t="n">
        <v>3.67875821</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(2430.0/B7*100)</f>
        <v/>
      </c>
      <c r="D7" s="19" t="n">
        <v>12100</v>
      </c>
      <c r="E7" s="18" t="n">
        <v>503.43455893</v>
      </c>
      <c r="F7" s="20" t="n">
        <v>3.20051663</v>
      </c>
      <c r="G7" s="18" t="n">
        <v>457.31280544</v>
      </c>
      <c r="H7" s="20" t="n">
        <v>3.07005445</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(8051.0/B9*100)</f>
        <v/>
      </c>
      <c r="D9" s="19" t="n">
        <v>1600</v>
      </c>
      <c r="E9" s="18" t="n">
        <v>480.8292545</v>
      </c>
      <c r="F9" s="20" t="n">
        <v>5.49370309</v>
      </c>
      <c r="G9" s="18" t="n">
        <v>456.54184431</v>
      </c>
      <c r="H9" s="20" t="n">
        <v>6.44316652</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(201.0/B13*100)</f>
        <v/>
      </c>
      <c r="D13" s="19" t="n">
        <v>6960</v>
      </c>
      <c r="E13" s="18" t="n">
        <v>471.04289265</v>
      </c>
      <c r="F13" s="20" t="n">
        <v>4.85599016</v>
      </c>
      <c r="G13" s="18" t="n">
        <v>456.93226724</v>
      </c>
      <c r="H13" s="20" t="n">
        <v>5.6135026</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(59.0/B18*100)</f>
        <v/>
      </c>
      <c r="D18" s="19" t="n">
        <v>5473</v>
      </c>
      <c r="E18" s="18" t="n">
        <v>472.69564102</v>
      </c>
      <c r="F18" s="20" t="n">
        <v>3.13125302</v>
      </c>
      <c r="G18" s="18" t="n">
        <v>402.57983436</v>
      </c>
      <c r="H18" s="20" t="n">
        <v>4.88604738</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(289.0/B19*100)</f>
        <v/>
      </c>
      <c r="D19" s="19" t="n">
        <v>5369</v>
      </c>
      <c r="E19" s="18" t="n">
        <v>465.97606428</v>
      </c>
      <c r="F19" s="20" t="n">
        <v>3.76594096</v>
      </c>
      <c r="G19" s="18" t="n">
        <v>431.48242471</v>
      </c>
      <c r="H19" s="20" t="n">
        <v>5.17859547</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459.90240745</v>
      </c>
      <c r="F20" s="20" t="n">
        <v>4.88207046</v>
      </c>
      <c r="G20" s="18" t="n">
        <v>462.10354239</v>
      </c>
      <c r="H20" s="20" t="n">
        <v>4.82767861</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(699.0/B23*100)</f>
        <v/>
      </c>
      <c r="D23" s="19" t="n">
        <v>10884</v>
      </c>
      <c r="E23" s="18" t="n">
        <v>473.73181975</v>
      </c>
      <c r="F23" s="20" t="n">
        <v>4.39086404</v>
      </c>
      <c r="G23" s="18" t="n">
        <v>449.45815617</v>
      </c>
      <c r="H23" s="20" t="n">
        <v>5.35441559</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539.22979658</v>
      </c>
      <c r="F25" s="20" t="n">
        <v>3.95683139</v>
      </c>
      <c r="G25" s="18" t="n">
        <v>527.06461631</v>
      </c>
      <c r="H25" s="20" t="n">
        <v>5.2641887</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(189.0/B26*100)</f>
        <v/>
      </c>
      <c r="D26" s="19" t="n">
        <v>4680</v>
      </c>
      <c r="E26" s="18" t="n">
        <v>474.63118845</v>
      </c>
      <c r="F26" s="20" t="n">
        <v>3.71678715</v>
      </c>
      <c r="G26" s="18" t="n">
        <v>468.77440339</v>
      </c>
      <c r="H26" s="20" t="n">
        <v>2.56295787</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(39.0/B32*100)</f>
        <v/>
      </c>
      <c r="D32" s="19" t="n">
        <v>4439</v>
      </c>
      <c r="E32" s="18" t="n">
        <v>497.1946864</v>
      </c>
      <c r="F32" s="20" t="n">
        <v>3.93850849</v>
      </c>
      <c r="G32" s="18" t="n">
        <v>486.42984853</v>
      </c>
      <c r="H32" s="20" t="n">
        <v>3.31974744</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(150.0/B34*100)</f>
        <v/>
      </c>
      <c r="D34" s="19" t="n">
        <v>6200</v>
      </c>
      <c r="E34" s="18" t="n">
        <v>474.9182618</v>
      </c>
      <c r="F34" s="20" t="n">
        <v>3.79396735</v>
      </c>
      <c r="G34" s="18" t="n">
        <v>452.77011112</v>
      </c>
      <c r="H34" s="20" t="n">
        <v>3.21716122</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(119.0/B35*100)</f>
        <v/>
      </c>
      <c r="D35" s="19" t="n">
        <v>6287</v>
      </c>
      <c r="E35" s="18" t="n">
        <v>505.9608768</v>
      </c>
      <c r="F35" s="20" t="n">
        <v>2.30258559</v>
      </c>
      <c r="G35" s="18" t="n">
        <v>507.07310163</v>
      </c>
      <c r="H35" s="20" t="n">
        <v>3.69834759</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(139.0/B36*100)</f>
        <v/>
      </c>
      <c r="D36" s="19" t="n">
        <v>6597</v>
      </c>
      <c r="E36" s="18" t="n">
        <v>478.2305404</v>
      </c>
      <c r="F36" s="20" t="n">
        <v>2.68941901</v>
      </c>
      <c r="G36" s="18" t="n">
        <v>422.4448624</v>
      </c>
      <c r="H36" s="20" t="n">
        <v>5.66789089</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(5823.0/B40*100)</f>
        <v/>
      </c>
      <c r="D40" s="19" t="n">
        <v>8334</v>
      </c>
      <c r="E40" s="18" t="n">
        <v>478.91727532</v>
      </c>
      <c r="F40" s="20" t="n">
        <v>5.97992287</v>
      </c>
      <c r="G40" s="18" t="n">
        <v>476.51221833</v>
      </c>
      <c r="H40" s="20" t="n">
        <v>3.64244182</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(274.0/B47*100)</f>
        <v/>
      </c>
      <c r="D47" s="19" t="n">
        <v>5654</v>
      </c>
      <c r="E47" s="18" t="n">
        <v>457.42228526</v>
      </c>
      <c r="F47" s="20" t="n">
        <v>4.5308434</v>
      </c>
      <c r="G47" s="18" t="n">
        <v>431.33559443</v>
      </c>
      <c r="H47" s="20" t="n">
        <v>4.64001523</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540.25385481</v>
      </c>
      <c r="F48" s="20" t="n">
        <v>4.82714622</v>
      </c>
      <c r="G48" s="18" t="n">
        <v>499.11612374</v>
      </c>
      <c r="H48" s="20" t="n">
        <v>6.20065631</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(159.0/B52*100)</f>
        <v/>
      </c>
      <c r="D52" s="19" t="n">
        <v>5650</v>
      </c>
      <c r="E52" s="18" t="n">
        <v>456.88693035</v>
      </c>
      <c r="F52" s="20" t="n">
        <v>3.88559916</v>
      </c>
      <c r="G52" s="18" t="n">
        <v>424.86600113</v>
      </c>
      <c r="H52" s="20" t="n">
        <v>3.74712218</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561.9346289</v>
      </c>
      <c r="F56" s="20" t="n">
        <v>3.52451879</v>
      </c>
      <c r="G56" s="18" t="n">
        <v>523.20675486</v>
      </c>
      <c r="H56" s="20" t="n">
        <v>3.63369239</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(340.0/B61*100)</f>
        <v/>
      </c>
      <c r="D61" s="19" t="n">
        <v>6185</v>
      </c>
      <c r="E61" s="18" t="n">
        <v>463.56259302</v>
      </c>
      <c r="F61" s="20" t="n">
        <v>3.58994177</v>
      </c>
      <c r="G61" s="18" t="n">
        <v>461.63417881</v>
      </c>
      <c r="H61" s="20" t="n">
        <v>3.94083855</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(331.0/B67*100)</f>
        <v/>
      </c>
      <c r="D67" s="19" t="n">
        <v>6640</v>
      </c>
      <c r="E67" s="18" t="n">
        <v>417.18511796</v>
      </c>
      <c r="F67" s="20" t="n">
        <v>4.49537598</v>
      </c>
      <c r="G67" s="18" t="n">
        <v>362.25822199</v>
      </c>
      <c r="H67" s="20" t="n">
        <v>2.92748647</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(422.0/B73*100)</f>
        <v/>
      </c>
      <c r="D73" s="19" t="n">
        <v>7827</v>
      </c>
      <c r="E73" s="18" t="n">
        <v>448.1654473</v>
      </c>
      <c r="F73" s="20" t="n">
        <v>5.81871503</v>
      </c>
      <c r="G73" s="18" t="n">
        <v>406.46223379</v>
      </c>
      <c r="H73" s="20" t="n">
        <v>3.12240398</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(2430.0/B7*100)</f>
        <v/>
      </c>
      <c r="D7" s="19" t="n">
        <v>12100</v>
      </c>
      <c r="E7" s="18" t="n">
        <v>466.2435604</v>
      </c>
      <c r="F7" s="20" t="n">
        <v>2.79219022</v>
      </c>
      <c r="G7" s="18" t="n">
        <v>506.17619955</v>
      </c>
      <c r="H7" s="20" t="n">
        <v>3.69619242</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(8051.0/B9*100)</f>
        <v/>
      </c>
      <c r="D9" s="19" t="n">
        <v>1600</v>
      </c>
      <c r="E9" s="18" t="n">
        <v>463.07046054</v>
      </c>
      <c r="F9" s="20" t="n">
        <v>5.11067746</v>
      </c>
      <c r="G9" s="18" t="n">
        <v>486.23685808</v>
      </c>
      <c r="H9" s="20" t="n">
        <v>7.04426292</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(201.0/B13*100)</f>
        <v/>
      </c>
      <c r="D13" s="19" t="n">
        <v>6960</v>
      </c>
      <c r="E13" s="18" t="n">
        <v>465.58874973</v>
      </c>
      <c r="F13" s="20" t="n">
        <v>3.83146824</v>
      </c>
      <c r="G13" s="18" t="n">
        <v>464.50684391</v>
      </c>
      <c r="H13" s="20" t="n">
        <v>8.508207130000001</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(59.0/B18*100)</f>
        <v/>
      </c>
      <c r="D18" s="19" t="n">
        <v>5473</v>
      </c>
      <c r="E18" s="18" t="n">
        <v>404.74188367</v>
      </c>
      <c r="F18" s="20" t="n">
        <v>4.70508558</v>
      </c>
      <c r="G18" s="18" t="n">
        <v>472.02199301</v>
      </c>
      <c r="H18" s="20" t="n">
        <v>3.329375</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(289.0/B19*100)</f>
        <v/>
      </c>
      <c r="D19" s="19" t="n">
        <v>5369</v>
      </c>
      <c r="E19" s="18" t="n">
        <v>438.24455264</v>
      </c>
      <c r="F19" s="20" t="n">
        <v>4.22868229</v>
      </c>
      <c r="G19" s="18" t="n">
        <v>468.0776998</v>
      </c>
      <c r="H19" s="20" t="n">
        <v>4.10815409</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459.38520681</v>
      </c>
      <c r="F20" s="20" t="n">
        <v>4.06030859</v>
      </c>
      <c r="G20" s="18" t="n">
        <v>465.3521176</v>
      </c>
      <c r="H20" s="20" t="n">
        <v>6.06692491</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(699.0/B23*100)</f>
        <v/>
      </c>
      <c r="D23" s="19" t="n">
        <v>10884</v>
      </c>
      <c r="E23" s="18" t="n">
        <v>443.96959277</v>
      </c>
      <c r="F23" s="20" t="n">
        <v>4.99190483</v>
      </c>
      <c r="G23" s="18" t="n">
        <v>483.99900355</v>
      </c>
      <c r="H23" s="20" t="n">
        <v>4.52577939</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500.04459612</v>
      </c>
      <c r="F25" s="20" t="n">
        <v>6.94089384</v>
      </c>
      <c r="G25" s="18" t="n">
        <v>550.7224376200001</v>
      </c>
      <c r="H25" s="20" t="n">
        <v>3.46352854</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(189.0/B26*100)</f>
        <v/>
      </c>
      <c r="D26" s="19" t="n">
        <v>4680</v>
      </c>
      <c r="E26" s="18" t="n">
        <v>469.917458</v>
      </c>
      <c r="F26" s="20" t="n">
        <v>2.63801574</v>
      </c>
      <c r="G26" s="18" t="n">
        <v>472.53503214</v>
      </c>
      <c r="H26" s="20" t="n">
        <v>3.54802203</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(39.0/B32*100)</f>
        <v/>
      </c>
      <c r="D32" s="19" t="n">
        <v>4439</v>
      </c>
      <c r="E32" s="18" t="n">
        <v>486.30505778</v>
      </c>
      <c r="F32" s="20" t="n">
        <v>3.14083069</v>
      </c>
      <c r="G32" s="18" t="n">
        <v>495.9360115</v>
      </c>
      <c r="H32" s="20" t="n">
        <v>3.91055529</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(150.0/B34*100)</f>
        <v/>
      </c>
      <c r="D34" s="19" t="n">
        <v>6200</v>
      </c>
      <c r="E34" s="18" t="n">
        <v>460.05141674</v>
      </c>
      <c r="F34" s="20" t="n">
        <v>3.06967436</v>
      </c>
      <c r="G34" s="18" t="n">
        <v>469.63243941</v>
      </c>
      <c r="H34" s="20" t="n">
        <v>4.44894851</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(119.0/B35*100)</f>
        <v/>
      </c>
      <c r="D35" s="19" t="n">
        <v>6287</v>
      </c>
      <c r="E35" s="18" t="n">
        <v>512.04507357</v>
      </c>
      <c r="F35" s="20" t="n">
        <v>2.8035998</v>
      </c>
      <c r="G35" s="18" t="n">
        <v>498.35793654</v>
      </c>
      <c r="H35" s="20" t="n">
        <v>2.95871918</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(139.0/B36*100)</f>
        <v/>
      </c>
      <c r="D36" s="19" t="n">
        <v>6597</v>
      </c>
      <c r="E36" s="18" t="n">
        <v>452.60771092</v>
      </c>
      <c r="F36" s="20" t="n">
        <v>3.92171133</v>
      </c>
      <c r="G36" s="18" t="n">
        <v>476.58828979</v>
      </c>
      <c r="H36" s="20" t="n">
        <v>2.81221699</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(5823.0/B40*100)</f>
        <v/>
      </c>
      <c r="D40" s="19" t="n">
        <v>8334</v>
      </c>
      <c r="E40" s="18" t="n">
        <v>475.58036114</v>
      </c>
      <c r="F40" s="20" t="n">
        <v>3.44450735</v>
      </c>
      <c r="G40" s="18" t="n">
        <v>483.22189943</v>
      </c>
      <c r="H40" s="20" t="n">
        <v>5.9105178</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(274.0/B47*100)</f>
        <v/>
      </c>
      <c r="D47" s="19" t="n">
        <v>5654</v>
      </c>
      <c r="E47" s="18" t="n">
        <v>438.01974032</v>
      </c>
      <c r="F47" s="20" t="n">
        <v>4.0063513</v>
      </c>
      <c r="G47" s="18" t="n">
        <v>451.09282955</v>
      </c>
      <c r="H47" s="20" t="n">
        <v>5.28191288</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498.24403408</v>
      </c>
      <c r="F48" s="20" t="n">
        <v>5.8438787</v>
      </c>
      <c r="G48" s="18" t="n">
        <v>535.70645537</v>
      </c>
      <c r="H48" s="20" t="n">
        <v>5.51477162</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(159.0/B52*100)</f>
        <v/>
      </c>
      <c r="D52" s="19" t="n">
        <v>5650</v>
      </c>
      <c r="E52" s="18" t="n">
        <v>426.47475869</v>
      </c>
      <c r="F52" s="20" t="n">
        <v>3.6368124</v>
      </c>
      <c r="G52" s="18" t="n">
        <v>456.53496864</v>
      </c>
      <c r="H52" s="20" t="n">
        <v>4.01390901</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515.12016308</v>
      </c>
      <c r="F56" s="20" t="n">
        <v>4.59749575</v>
      </c>
      <c r="G56" s="18" t="n">
        <v>558.33374021</v>
      </c>
      <c r="H56" s="20" t="n">
        <v>3.39308419</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(340.0/B61*100)</f>
        <v/>
      </c>
      <c r="D61" s="19" t="n">
        <v>6185</v>
      </c>
      <c r="E61" s="18" t="n">
        <v>460.34171375</v>
      </c>
      <c r="F61" s="20" t="n">
        <v>3.38557979</v>
      </c>
      <c r="G61" s="18" t="n">
        <v>467.62062776</v>
      </c>
      <c r="H61" s="20" t="n">
        <v>4.37691047</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(331.0/B67*100)</f>
        <v/>
      </c>
      <c r="D67" s="19" t="n">
        <v>6640</v>
      </c>
      <c r="E67" s="18" t="n">
        <v>360.88065482</v>
      </c>
      <c r="F67" s="20" t="n">
        <v>2.79217928</v>
      </c>
      <c r="G67" s="18" t="n">
        <v>408.8435341</v>
      </c>
      <c r="H67" s="20" t="n">
        <v>4.5034506</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(422.0/B73*100)</f>
        <v/>
      </c>
      <c r="D73" s="19" t="n">
        <v>7827</v>
      </c>
      <c r="E73" s="18" t="n">
        <v>408.36392906</v>
      </c>
      <c r="F73" s="20" t="n">
        <v>3.31986897</v>
      </c>
      <c r="G73" s="18" t="n">
        <v>419.17563953</v>
      </c>
      <c r="H73" s="20" t="n">
        <v>4.28890421</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495.59277067</v>
      </c>
      <c r="F7" s="20" t="n">
        <v>3.20279354</v>
      </c>
      <c r="G7" s="18" t="n">
        <v>459.52529436</v>
      </c>
      <c r="H7" s="20" t="n">
        <v>3.3700232</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(8054.0/B9*100)</f>
        <v/>
      </c>
      <c r="D9" s="19" t="n">
        <v>1597</v>
      </c>
      <c r="E9" s="18" t="n">
        <v>479.63079504</v>
      </c>
      <c r="F9" s="20" t="n">
        <v>4.94549057</v>
      </c>
      <c r="G9" s="18" t="n">
        <v>450.88833724</v>
      </c>
      <c r="H9" s="20" t="n">
        <v>8.279884750000001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(201.0/B13*100)</f>
        <v/>
      </c>
      <c r="D13" s="19" t="n">
        <v>6960</v>
      </c>
      <c r="E13" s="18" t="n">
        <v>468.59915322</v>
      </c>
      <c r="F13" s="20" t="n">
        <v>4.49264143</v>
      </c>
      <c r="G13" s="18" t="n">
        <v>459.80117036</v>
      </c>
      <c r="H13" s="20" t="n">
        <v>5.44723083</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(59.0/B18*100)</f>
        <v/>
      </c>
      <c r="D18" s="19" t="n">
        <v>5473</v>
      </c>
      <c r="E18" s="18" t="n">
        <v>473.40764374</v>
      </c>
      <c r="F18" s="20" t="n">
        <v>3.51060473</v>
      </c>
      <c r="G18" s="18" t="n">
        <v>412.0590839</v>
      </c>
      <c r="H18" s="20" t="n">
        <v>4.4972269</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(290.0/B19*100)</f>
        <v/>
      </c>
      <c r="D19" s="19" t="n">
        <v>5368</v>
      </c>
      <c r="E19" s="18" t="n">
        <v>461.02053635</v>
      </c>
      <c r="F19" s="20" t="n">
        <v>3.45589226</v>
      </c>
      <c r="G19" s="18" t="n">
        <v>437.88027927</v>
      </c>
      <c r="H19" s="20" t="n">
        <v>6.02370731</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458.32969311</v>
      </c>
      <c r="F20" s="20" t="n">
        <v>4.49533076</v>
      </c>
      <c r="G20" s="18" t="n">
        <v>464.79906743</v>
      </c>
      <c r="H20" s="20" t="n">
        <v>4.78969651</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(699.0/B23*100)</f>
        <v/>
      </c>
      <c r="D23" s="19" t="n">
        <v>10884</v>
      </c>
      <c r="E23" s="18" t="n">
        <v>472.38675797</v>
      </c>
      <c r="F23" s="20" t="n">
        <v>4.13715341</v>
      </c>
      <c r="G23" s="18" t="n">
        <v>444.7823472</v>
      </c>
      <c r="H23" s="20" t="n">
        <v>6.72282611</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(37.0/B25*100)</f>
        <v/>
      </c>
      <c r="D25" s="19" t="n">
        <v>5544</v>
      </c>
      <c r="E25" s="18" t="n">
        <v>538.91269565</v>
      </c>
      <c r="F25" s="20" t="n">
        <v>4.08145737</v>
      </c>
      <c r="G25" s="18" t="n">
        <v>525.98809294</v>
      </c>
      <c r="H25" s="20" t="n">
        <v>5.35887549</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(191.0/B26*100)</f>
        <v/>
      </c>
      <c r="D26" s="19" t="n">
        <v>4678</v>
      </c>
      <c r="E26" s="18" t="n">
        <v>471.29086649</v>
      </c>
      <c r="F26" s="20" t="n">
        <v>3.3689851</v>
      </c>
      <c r="G26" s="18" t="n">
        <v>470.35062038</v>
      </c>
      <c r="H26" s="20" t="n">
        <v>2.65595217</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(39.0/B32*100)</f>
        <v/>
      </c>
      <c r="D32" s="19" t="n">
        <v>4439</v>
      </c>
      <c r="E32" s="18" t="n">
        <v>482.91092484</v>
      </c>
      <c r="F32" s="20" t="n">
        <v>3.48870277</v>
      </c>
      <c r="G32" s="18" t="n">
        <v>492.02252661</v>
      </c>
      <c r="H32" s="20" t="n">
        <v>3.41561163</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(150.0/B34*100)</f>
        <v/>
      </c>
      <c r="D34" s="19" t="n">
        <v>6200</v>
      </c>
      <c r="E34" s="18" t="n">
        <v>465.87255568</v>
      </c>
      <c r="F34" s="20" t="n">
        <v>3.74257521</v>
      </c>
      <c r="G34" s="18" t="n">
        <v>461.00553702</v>
      </c>
      <c r="H34" s="20" t="n">
        <v>3.54119742</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(120.0/B35*100)</f>
        <v/>
      </c>
      <c r="D35" s="19" t="n">
        <v>6286</v>
      </c>
      <c r="E35" s="18" t="n">
        <v>513.29727307</v>
      </c>
      <c r="F35" s="20" t="n">
        <v>2.44265395</v>
      </c>
      <c r="G35" s="18" t="n">
        <v>495.40604959</v>
      </c>
      <c r="H35" s="20" t="n">
        <v>3.04218936</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(142.0/B36*100)</f>
        <v/>
      </c>
      <c r="D36" s="19" t="n">
        <v>6594</v>
      </c>
      <c r="E36" s="18" t="n">
        <v>477.47129257</v>
      </c>
      <c r="F36" s="20" t="n">
        <v>2.83397002</v>
      </c>
      <c r="G36" s="18" t="n">
        <v>438.44345588</v>
      </c>
      <c r="H36" s="20" t="n">
        <v>4.46505493</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(5824.0/B40*100)</f>
        <v/>
      </c>
      <c r="D40" s="19" t="n">
        <v>8333</v>
      </c>
      <c r="E40" s="18" t="n">
        <v>474.53206978</v>
      </c>
      <c r="F40" s="20" t="n">
        <v>4.98773556</v>
      </c>
      <c r="G40" s="18" t="n">
        <v>478.49316173</v>
      </c>
      <c r="H40" s="20" t="n">
        <v>3.81959491</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(280.0/B47*100)</f>
        <v/>
      </c>
      <c r="D47" s="19" t="n">
        <v>5648</v>
      </c>
      <c r="E47" s="18" t="n">
        <v>450.8017326</v>
      </c>
      <c r="F47" s="20" t="n">
        <v>4.45912684</v>
      </c>
      <c r="G47" s="18" t="n">
        <v>435.19691398</v>
      </c>
      <c r="H47" s="20" t="n">
        <v>4.74062462</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532.82729884</v>
      </c>
      <c r="F48" s="20" t="n">
        <v>6.28504727</v>
      </c>
      <c r="G48" s="18" t="n">
        <v>507.09991851</v>
      </c>
      <c r="H48" s="20" t="n">
        <v>5.24244495</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(160.0/B52*100)</f>
        <v/>
      </c>
      <c r="D52" s="19" t="n">
        <v>5649</v>
      </c>
      <c r="E52" s="18" t="n">
        <v>459.28999999</v>
      </c>
      <c r="F52" s="20" t="n">
        <v>3.75350478</v>
      </c>
      <c r="G52" s="18" t="n">
        <v>426.89521448</v>
      </c>
      <c r="H52" s="20" t="n">
        <v>4.08862555</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559.51837779</v>
      </c>
      <c r="F56" s="20" t="n">
        <v>3.19536724</v>
      </c>
      <c r="G56" s="18" t="n">
        <v>517.39225384</v>
      </c>
      <c r="H56" s="20" t="n">
        <v>4.25056213</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(341.0/B61*100)</f>
        <v/>
      </c>
      <c r="D61" s="19" t="n">
        <v>6184</v>
      </c>
      <c r="E61" s="18" t="n">
        <v>456.48475304</v>
      </c>
      <c r="F61" s="20" t="n">
        <v>3.80169544</v>
      </c>
      <c r="G61" s="18" t="n">
        <v>468.24761091</v>
      </c>
      <c r="H61" s="20" t="n">
        <v>3.57236544</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(350.0/B67*100)</f>
        <v/>
      </c>
      <c r="D67" s="19" t="n">
        <v>6621</v>
      </c>
      <c r="E67" s="18" t="n">
        <v>406.15445541</v>
      </c>
      <c r="F67" s="20" t="n">
        <v>4.06682631</v>
      </c>
      <c r="G67" s="18" t="n">
        <v>366.11343783</v>
      </c>
      <c r="H67" s="20" t="n">
        <v>3.03719374</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(423.0/B73*100)</f>
        <v/>
      </c>
      <c r="D73" s="19" t="n">
        <v>7826</v>
      </c>
      <c r="E73" s="18" t="n">
        <v>431.75835364</v>
      </c>
      <c r="F73" s="20" t="n">
        <v>6.36533169</v>
      </c>
      <c r="G73" s="18" t="n">
        <v>407.98138926</v>
      </c>
      <c r="H73" s="20" t="n">
        <v>3.17565516</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481.87204654</v>
      </c>
      <c r="F7" s="20" t="n">
        <v>2.65863631</v>
      </c>
      <c r="G7" s="18" t="n">
        <v>472.99981304</v>
      </c>
      <c r="H7" s="20" t="n">
        <v>4.53786995</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(8054.0/B9*100)</f>
        <v/>
      </c>
      <c r="D9" s="19" t="n">
        <v>1597</v>
      </c>
      <c r="E9" s="18" t="n">
        <v>467.05304781</v>
      </c>
      <c r="F9" s="20" t="n">
        <v>5.13240641</v>
      </c>
      <c r="G9" s="18" t="n">
        <v>485.34269078</v>
      </c>
      <c r="H9" s="20" t="n">
        <v>6.66015621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(201.0/B13*100)</f>
        <v/>
      </c>
      <c r="D13" s="19" t="n">
        <v>6960</v>
      </c>
      <c r="E13" s="18" t="n">
        <v>470.31736019</v>
      </c>
      <c r="F13" s="20" t="n">
        <v>3.68095838</v>
      </c>
      <c r="G13" s="18" t="n">
        <v>445.6078612</v>
      </c>
      <c r="H13" s="20" t="n">
        <v>8.20766957</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(59.0/B18*100)</f>
        <v/>
      </c>
      <c r="D18" s="19" t="n">
        <v>5473</v>
      </c>
      <c r="E18" s="18" t="n">
        <v>463.07687868</v>
      </c>
      <c r="F18" s="20" t="n">
        <v>3.42549226</v>
      </c>
      <c r="G18" s="18" t="n">
        <v>437.21293569</v>
      </c>
      <c r="H18" s="20" t="n">
        <v>5.32194022</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(290.0/B19*100)</f>
        <v/>
      </c>
      <c r="D19" s="19" t="n">
        <v>5368</v>
      </c>
      <c r="E19" s="18" t="n">
        <v>455.95991063</v>
      </c>
      <c r="F19" s="20" t="n">
        <v>3.67725007</v>
      </c>
      <c r="G19" s="18" t="n">
        <v>448.70751857</v>
      </c>
      <c r="H19" s="20" t="n">
        <v>5.84642786</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463.43517257</v>
      </c>
      <c r="F20" s="20" t="n">
        <v>3.91298771</v>
      </c>
      <c r="G20" s="18" t="n">
        <v>451.94498081</v>
      </c>
      <c r="H20" s="20" t="n">
        <v>7.16273726</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(699.0/B23*100)</f>
        <v/>
      </c>
      <c r="D23" s="19" t="n">
        <v>10884</v>
      </c>
      <c r="E23" s="18" t="n">
        <v>455.89200771</v>
      </c>
      <c r="F23" s="20" t="n">
        <v>4.33142379</v>
      </c>
      <c r="G23" s="18" t="n">
        <v>479.85314687</v>
      </c>
      <c r="H23" s="20" t="n">
        <v>5.11431738</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(37.0/B25*100)</f>
        <v/>
      </c>
      <c r="D25" s="19" t="n">
        <v>5544</v>
      </c>
      <c r="E25" s="18" t="n">
        <v>533.75685188</v>
      </c>
      <c r="F25" s="20" t="n">
        <v>3.85876379</v>
      </c>
      <c r="G25" s="18" t="n">
        <v>530.616436</v>
      </c>
      <c r="H25" s="20" t="n">
        <v>6.50268374</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(191.0/B26*100)</f>
        <v/>
      </c>
      <c r="D26" s="19" t="n">
        <v>4678</v>
      </c>
      <c r="E26" s="18" t="n">
        <v>474.21215143</v>
      </c>
      <c r="F26" s="20" t="n">
        <v>2.53939487</v>
      </c>
      <c r="G26" s="18" t="n">
        <v>461.23318396</v>
      </c>
      <c r="H26" s="20" t="n">
        <v>3.60751232</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(39.0/B32*100)</f>
        <v/>
      </c>
      <c r="D32" s="19" t="n">
        <v>4439</v>
      </c>
      <c r="E32" s="18" t="n">
        <v>494.67812036</v>
      </c>
      <c r="F32" s="20" t="n">
        <v>2.98812692</v>
      </c>
      <c r="G32" s="18" t="n">
        <v>470.26183511</v>
      </c>
      <c r="H32" s="20" t="n">
        <v>4.45230522</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(150.0/B34*100)</f>
        <v/>
      </c>
      <c r="D34" s="19" t="n">
        <v>6200</v>
      </c>
      <c r="E34" s="18" t="n">
        <v>469.44650903</v>
      </c>
      <c r="F34" s="20" t="n">
        <v>2.9675172</v>
      </c>
      <c r="G34" s="18" t="n">
        <v>448.15244669</v>
      </c>
      <c r="H34" s="20" t="n">
        <v>4.34179595</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(120.0/B35*100)</f>
        <v/>
      </c>
      <c r="D35" s="19" t="n">
        <v>6286</v>
      </c>
      <c r="E35" s="18" t="n">
        <v>509.63146424</v>
      </c>
      <c r="F35" s="20" t="n">
        <v>2.1268611</v>
      </c>
      <c r="G35" s="18" t="n">
        <v>493.94143573</v>
      </c>
      <c r="H35" s="20" t="n">
        <v>4.11091045</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(142.0/B36*100)</f>
        <v/>
      </c>
      <c r="D36" s="19" t="n">
        <v>6594</v>
      </c>
      <c r="E36" s="18" t="n">
        <v>470.26963773</v>
      </c>
      <c r="F36" s="20" t="n">
        <v>3.05594201</v>
      </c>
      <c r="G36" s="18" t="n">
        <v>466.49839266</v>
      </c>
      <c r="H36" s="20" t="n">
        <v>4.1664935</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(5824.0/B40*100)</f>
        <v/>
      </c>
      <c r="D40" s="19" t="n">
        <v>8333</v>
      </c>
      <c r="E40" s="18" t="n">
        <v>481.49821689</v>
      </c>
      <c r="F40" s="20" t="n">
        <v>3.50223186</v>
      </c>
      <c r="G40" s="18" t="n">
        <v>462.93111697</v>
      </c>
      <c r="H40" s="20" t="n">
        <v>6.34772872</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(280.0/B47*100)</f>
        <v/>
      </c>
      <c r="D47" s="19" t="n">
        <v>5648</v>
      </c>
      <c r="E47" s="18" t="n">
        <v>454.09779821</v>
      </c>
      <c r="F47" s="20" t="n">
        <v>4.21245411</v>
      </c>
      <c r="G47" s="18" t="n">
        <v>408.37769228</v>
      </c>
      <c r="H47" s="20" t="n">
        <v>4.93787785</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525.63095622</v>
      </c>
      <c r="F48" s="20" t="n">
        <v>5.01498648</v>
      </c>
      <c r="G48" s="18" t="n">
        <v>502.25583518</v>
      </c>
      <c r="H48" s="20" t="n">
        <v>6.5535584</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(160.0/B52*100)</f>
        <v/>
      </c>
      <c r="D52" s="19" t="n">
        <v>5649</v>
      </c>
      <c r="E52" s="18" t="n">
        <v>442.50003793</v>
      </c>
      <c r="F52" s="20" t="n">
        <v>3.57041373</v>
      </c>
      <c r="G52" s="18" t="n">
        <v>447.75593327</v>
      </c>
      <c r="H52" s="20" t="n">
        <v>4.24869827</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548.38557358</v>
      </c>
      <c r="F56" s="20" t="n">
        <v>3.11837787</v>
      </c>
      <c r="G56" s="18" t="n">
        <v>510.5523332</v>
      </c>
      <c r="H56" s="20" t="n">
        <v>6.99925615</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(341.0/B61*100)</f>
        <v/>
      </c>
      <c r="D61" s="19" t="n">
        <v>6184</v>
      </c>
      <c r="E61" s="18" t="n">
        <v>467.01729932</v>
      </c>
      <c r="F61" s="20" t="n">
        <v>3.35483294</v>
      </c>
      <c r="G61" s="18" t="n">
        <v>447.47968334</v>
      </c>
      <c r="H61" s="20" t="n">
        <v>4.91754932</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(350.0/B67*100)</f>
        <v/>
      </c>
      <c r="D67" s="19" t="n">
        <v>6621</v>
      </c>
      <c r="E67" s="18" t="n">
        <v>385.89732613</v>
      </c>
      <c r="F67" s="20" t="n">
        <v>3.25491376</v>
      </c>
      <c r="G67" s="18" t="n">
        <v>362.62513634</v>
      </c>
      <c r="H67" s="20" t="n">
        <v>3.55724246</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(423.0/B73*100)</f>
        <v/>
      </c>
      <c r="D73" s="19" t="n">
        <v>7826</v>
      </c>
      <c r="E73" s="18" t="n">
        <v>428.00352124</v>
      </c>
      <c r="F73" s="20" t="n">
        <v>3.89920823</v>
      </c>
      <c r="G73" s="18" t="n">
        <v>396.23817095</v>
      </c>
      <c r="H73" s="20" t="n">
        <v>3.57560983</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500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480.54805413</v>
      </c>
      <c r="F7" s="20" t="n">
        <v>2.57129677</v>
      </c>
      <c r="G7" s="18" t="n">
        <v>475.56351471</v>
      </c>
      <c r="H7" s="20" t="n">
        <v>5.15385886</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(8054.0/B9*100)</f>
        <v/>
      </c>
      <c r="D9" s="19" t="n">
        <v>1597</v>
      </c>
      <c r="E9" s="18" t="n">
        <v>474.67819717</v>
      </c>
      <c r="F9" s="20" t="n">
        <v>5.09059451</v>
      </c>
      <c r="G9" s="18" t="n">
        <v>458.53384803</v>
      </c>
      <c r="H9" s="20" t="n">
        <v>9.449817769999999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(201.0/B13*100)</f>
        <v/>
      </c>
      <c r="D13" s="19" t="n">
        <v>6960</v>
      </c>
      <c r="E13" s="18" t="n">
        <v>466.79697084</v>
      </c>
      <c r="F13" s="20" t="n">
        <v>3.82190733</v>
      </c>
      <c r="G13" s="18" t="n">
        <v>450.68279413</v>
      </c>
      <c r="H13" s="20" t="n">
        <v>11.50635189</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(59.0/B18*100)</f>
        <v/>
      </c>
      <c r="D18" s="19" t="n">
        <v>5473</v>
      </c>
      <c r="E18" s="18" t="n">
        <v>440.93513468</v>
      </c>
      <c r="F18" s="20" t="n">
        <v>4.30473081</v>
      </c>
      <c r="G18" s="18" t="n">
        <v>472.89764546</v>
      </c>
      <c r="H18" s="20" t="n">
        <v>3.71404412</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(290.0/B19*100)</f>
        <v/>
      </c>
      <c r="D19" s="19" t="n">
        <v>5368</v>
      </c>
      <c r="E19" s="18" t="n">
        <v>459.35078629</v>
      </c>
      <c r="F19" s="20" t="n">
        <v>3.57952557</v>
      </c>
      <c r="G19" s="18" t="n">
        <v>437.74370407</v>
      </c>
      <c r="H19" s="20" t="n">
        <v>5.12976887</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466.51838919</v>
      </c>
      <c r="F20" s="20" t="n">
        <v>4.07117535</v>
      </c>
      <c r="G20" s="18" t="n">
        <v>424.31684975</v>
      </c>
      <c r="H20" s="20" t="n">
        <v>7.9599166</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(699.0/B23*100)</f>
        <v/>
      </c>
      <c r="D23" s="19" t="n">
        <v>10884</v>
      </c>
      <c r="E23" s="18" t="n">
        <v>470.6080499</v>
      </c>
      <c r="F23" s="20" t="n">
        <v>3.96943297</v>
      </c>
      <c r="G23" s="18" t="n">
        <v>437.46801734</v>
      </c>
      <c r="H23" s="20" t="n">
        <v>6.39013757</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(37.0/B25*100)</f>
        <v/>
      </c>
      <c r="D25" s="19" t="n">
        <v>5544</v>
      </c>
      <c r="E25" s="18" t="n">
        <v>506.89211314</v>
      </c>
      <c r="F25" s="20" t="n">
        <v>5.61370874</v>
      </c>
      <c r="G25" s="18" t="n">
        <v>555.35272298</v>
      </c>
      <c r="H25" s="20" t="n">
        <v>3.41370107</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(191.0/B26*100)</f>
        <v/>
      </c>
      <c r="D26" s="19" t="n">
        <v>4678</v>
      </c>
      <c r="E26" s="18" t="n">
        <v>478.13093476</v>
      </c>
      <c r="F26" s="20" t="n">
        <v>2.30410393</v>
      </c>
      <c r="G26" s="18" t="n">
        <v>444.65598128</v>
      </c>
      <c r="H26" s="20" t="n">
        <v>4.52561668</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(39.0/B32*100)</f>
        <v/>
      </c>
      <c r="D32" s="19" t="n">
        <v>4439</v>
      </c>
      <c r="E32" s="18" t="n">
        <v>494.5988176</v>
      </c>
      <c r="F32" s="20" t="n">
        <v>2.78637146</v>
      </c>
      <c r="G32" s="18" t="n">
        <v>459.46624128</v>
      </c>
      <c r="H32" s="20" t="n">
        <v>5.58895606</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(150.0/B34*100)</f>
        <v/>
      </c>
      <c r="D34" s="19" t="n">
        <v>6200</v>
      </c>
      <c r="E34" s="18" t="n">
        <v>472.36311004</v>
      </c>
      <c r="F34" s="20" t="n">
        <v>2.75825539</v>
      </c>
      <c r="G34" s="18" t="n">
        <v>429.67956621</v>
      </c>
      <c r="H34" s="20" t="n">
        <v>4.58419867</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(120.0/B35*100)</f>
        <v/>
      </c>
      <c r="D35" s="19" t="n">
        <v>6286</v>
      </c>
      <c r="E35" s="18" t="n">
        <v>511.77661505</v>
      </c>
      <c r="F35" s="20" t="n">
        <v>2.1571354</v>
      </c>
      <c r="G35" s="18" t="n">
        <v>474.20654887</v>
      </c>
      <c r="H35" s="20" t="n">
        <v>4.89969904</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(142.0/B36*100)</f>
        <v/>
      </c>
      <c r="D36" s="19" t="n">
        <v>6594</v>
      </c>
      <c r="E36" s="18" t="n">
        <v>469.05353857</v>
      </c>
      <c r="F36" s="20" t="n">
        <v>3.05382933</v>
      </c>
      <c r="G36" s="18" t="n">
        <v>469.86701428</v>
      </c>
      <c r="H36" s="20" t="n">
        <v>4.15908723</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(5824.0/B40*100)</f>
        <v/>
      </c>
      <c r="D40" s="19" t="n">
        <v>8333</v>
      </c>
      <c r="E40" s="18" t="n">
        <v>483.13963718</v>
      </c>
      <c r="F40" s="20" t="n">
        <v>3.54058611</v>
      </c>
      <c r="G40" s="18" t="n">
        <v>442.53835553</v>
      </c>
      <c r="H40" s="20" t="n">
        <v>6.27603951</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(280.0/B47*100)</f>
        <v/>
      </c>
      <c r="D47" s="19" t="n">
        <v>5648</v>
      </c>
      <c r="E47" s="18" t="n">
        <v>450.23550616</v>
      </c>
      <c r="F47" s="20" t="n">
        <v>4.2044085</v>
      </c>
      <c r="G47" s="18" t="n">
        <v>429.23388947</v>
      </c>
      <c r="H47" s="20" t="n">
        <v>5.46109493</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525.41243467</v>
      </c>
      <c r="F48" s="20" t="n">
        <v>4.80723206</v>
      </c>
      <c r="G48" s="18" t="n">
        <v>502.39024332</v>
      </c>
      <c r="H48" s="20" t="n">
        <v>7.99771394</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(160.0/B52*100)</f>
        <v/>
      </c>
      <c r="D52" s="19" t="n">
        <v>5649</v>
      </c>
      <c r="E52" s="18" t="n">
        <v>446.908252</v>
      </c>
      <c r="F52" s="20" t="n">
        <v>3.47029301</v>
      </c>
      <c r="G52" s="18" t="n">
        <v>431.58942189</v>
      </c>
      <c r="H52" s="20" t="n">
        <v>5.06047551</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530.80003645</v>
      </c>
      <c r="F56" s="20" t="n">
        <v>3.37762784</v>
      </c>
      <c r="G56" s="18" t="n">
        <v>557.08766332</v>
      </c>
      <c r="H56" s="20" t="n">
        <v>3.98899558</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(341.0/B61*100)</f>
        <v/>
      </c>
      <c r="D61" s="19" t="n">
        <v>6184</v>
      </c>
      <c r="E61" s="18" t="n">
        <v>469.25791519</v>
      </c>
      <c r="F61" s="20" t="n">
        <v>3.22107071</v>
      </c>
      <c r="G61" s="18" t="n">
        <v>434.48869542</v>
      </c>
      <c r="H61" s="20" t="n">
        <v>5.32382995</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(350.0/B67*100)</f>
        <v/>
      </c>
      <c r="D67" s="19" t="n">
        <v>6621</v>
      </c>
      <c r="E67" s="18" t="n">
        <v>379.687412</v>
      </c>
      <c r="F67" s="20" t="n">
        <v>3.06116318</v>
      </c>
      <c r="G67" s="18" t="n">
        <v>375.12844208</v>
      </c>
      <c r="H67" s="20" t="n">
        <v>4.6303987</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(423.0/B73*100)</f>
        <v/>
      </c>
      <c r="D73" s="19" t="n">
        <v>7826</v>
      </c>
      <c r="E73" s="18" t="n">
        <v>420.66687033</v>
      </c>
      <c r="F73" s="20" t="n">
        <v>2.98025278</v>
      </c>
      <c r="G73" s="18" t="n">
        <v>405.70615441</v>
      </c>
      <c r="H73" s="20" t="n">
        <v>4.47188323</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501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480.02354251</v>
      </c>
      <c r="F7" s="20" t="n">
        <v>2.35162321</v>
      </c>
      <c r="G7" s="18" t="n">
        <v>477.84753176</v>
      </c>
      <c r="H7" s="20" t="n">
        <v>5.86083369</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(8054.0/B9*100)</f>
        <v/>
      </c>
      <c r="D9" s="19" t="n">
        <v>1597</v>
      </c>
      <c r="E9" s="18" t="n">
        <v>471.86023927</v>
      </c>
      <c r="F9" s="20" t="n">
        <v>4.98107527</v>
      </c>
      <c r="G9" s="18" t="n">
        <v>473.17051077</v>
      </c>
      <c r="H9" s="20" t="n">
        <v>9.9583034</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(201.0/B13*100)</f>
        <v/>
      </c>
      <c r="D13" s="19" t="n">
        <v>6960</v>
      </c>
      <c r="E13" s="18" t="n">
        <v>466.15202483</v>
      </c>
      <c r="F13" s="20" t="n">
        <v>3.66399048</v>
      </c>
      <c r="G13" s="18" t="n">
        <v>458.2695606</v>
      </c>
      <c r="H13" s="20" t="n">
        <v>12.99299101</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(59.0/B18*100)</f>
        <v/>
      </c>
      <c r="D18" s="19" t="n">
        <v>5473</v>
      </c>
      <c r="E18" s="18" t="n">
        <v>461.54320285</v>
      </c>
      <c r="F18" s="20" t="n">
        <v>3.58161645</v>
      </c>
      <c r="G18" s="18" t="n">
        <v>438.56880225</v>
      </c>
      <c r="H18" s="20" t="n">
        <v>5.77570788</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(290.0/B19*100)</f>
        <v/>
      </c>
      <c r="D19" s="19" t="n">
        <v>5368</v>
      </c>
      <c r="E19" s="18" t="n">
        <v>459.05747126</v>
      </c>
      <c r="F19" s="20" t="n">
        <v>3.39109191</v>
      </c>
      <c r="G19" s="18" t="n">
        <v>433.55048058</v>
      </c>
      <c r="H19" s="20" t="n">
        <v>6.53476191</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464.32632911</v>
      </c>
      <c r="F20" s="20" t="n">
        <v>3.92863479</v>
      </c>
      <c r="G20" s="18" t="n">
        <v>436.65267553</v>
      </c>
      <c r="H20" s="20" t="n">
        <v>8.8683897</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(699.0/B23*100)</f>
        <v/>
      </c>
      <c r="D23" s="19" t="n">
        <v>10884</v>
      </c>
      <c r="E23" s="18" t="n">
        <v>457.76406576</v>
      </c>
      <c r="F23" s="20" t="n">
        <v>4.29821788</v>
      </c>
      <c r="G23" s="18" t="n">
        <v>483.82407342</v>
      </c>
      <c r="H23" s="20" t="n">
        <v>5.57341232</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(37.0/B25*100)</f>
        <v/>
      </c>
      <c r="D25" s="19" t="n">
        <v>5544</v>
      </c>
      <c r="E25" s="18" t="n">
        <v>534.8208837</v>
      </c>
      <c r="F25" s="20" t="n">
        <v>3.84000124</v>
      </c>
      <c r="G25" s="18" t="n">
        <v>517.94998617</v>
      </c>
      <c r="H25" s="20" t="n">
        <v>7.58010929</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(191.0/B26*100)</f>
        <v/>
      </c>
      <c r="D26" s="19" t="n">
        <v>4678</v>
      </c>
      <c r="E26" s="18" t="n">
        <v>475.5459916</v>
      </c>
      <c r="F26" s="20" t="n">
        <v>2.23625111</v>
      </c>
      <c r="G26" s="18" t="n">
        <v>435.8938927</v>
      </c>
      <c r="H26" s="20" t="n">
        <v>5.28068117</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(39.0/B32*100)</f>
        <v/>
      </c>
      <c r="D32" s="19" t="n">
        <v>4439</v>
      </c>
      <c r="E32" s="18" t="n">
        <v>492.81084978</v>
      </c>
      <c r="F32" s="20" t="n">
        <v>2.94832885</v>
      </c>
      <c r="G32" s="18" t="n">
        <v>469.19416441</v>
      </c>
      <c r="H32" s="20" t="n">
        <v>4.84137995</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(150.0/B34*100)</f>
        <v/>
      </c>
      <c r="D34" s="19" t="n">
        <v>6200</v>
      </c>
      <c r="E34" s="18" t="n">
        <v>467.2999435</v>
      </c>
      <c r="F34" s="20" t="n">
        <v>2.69039918</v>
      </c>
      <c r="G34" s="18" t="n">
        <v>449.29594727</v>
      </c>
      <c r="H34" s="20" t="n">
        <v>5.15247371</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(120.0/B35*100)</f>
        <v/>
      </c>
      <c r="D35" s="19" t="n">
        <v>6286</v>
      </c>
      <c r="E35" s="18" t="n">
        <v>507.81176605</v>
      </c>
      <c r="F35" s="20" t="n">
        <v>2.17418484</v>
      </c>
      <c r="G35" s="18" t="n">
        <v>499.18473884</v>
      </c>
      <c r="H35" s="20" t="n">
        <v>4.28194831</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(142.0/B36*100)</f>
        <v/>
      </c>
      <c r="D36" s="19" t="n">
        <v>6594</v>
      </c>
      <c r="E36" s="18" t="n">
        <v>469.73241889</v>
      </c>
      <c r="F36" s="20" t="n">
        <v>2.92259883</v>
      </c>
      <c r="G36" s="18" t="n">
        <v>467.45020178</v>
      </c>
      <c r="H36" s="20" t="n">
        <v>5.12979883</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(5824.0/B40*100)</f>
        <v/>
      </c>
      <c r="D40" s="19" t="n">
        <v>8333</v>
      </c>
      <c r="E40" s="18" t="n">
        <v>479.79110666</v>
      </c>
      <c r="F40" s="20" t="n">
        <v>3.39317744</v>
      </c>
      <c r="G40" s="18" t="n">
        <v>453.34582613</v>
      </c>
      <c r="H40" s="20" t="n">
        <v>7.90490279</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(280.0/B47*100)</f>
        <v/>
      </c>
      <c r="D47" s="19" t="n">
        <v>5648</v>
      </c>
      <c r="E47" s="18" t="n">
        <v>452.67944044</v>
      </c>
      <c r="F47" s="20" t="n">
        <v>4.21992349</v>
      </c>
      <c r="G47" s="18" t="n">
        <v>398.4498109</v>
      </c>
      <c r="H47" s="20" t="n">
        <v>5.36862792</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526.30617526</v>
      </c>
      <c r="F48" s="20" t="n">
        <v>4.98275663</v>
      </c>
      <c r="G48" s="18" t="n">
        <v>471.49090202</v>
      </c>
      <c r="H48" s="20" t="n">
        <v>8.13668036</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(160.0/B52*100)</f>
        <v/>
      </c>
      <c r="D52" s="19" t="n">
        <v>5649</v>
      </c>
      <c r="E52" s="18" t="n">
        <v>441.20452681</v>
      </c>
      <c r="F52" s="20" t="n">
        <v>3.32225444</v>
      </c>
      <c r="G52" s="18" t="n">
        <v>455.63348121</v>
      </c>
      <c r="H52" s="20" t="n">
        <v>5.67851139</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(97.0/B56*100)</f>
        <v/>
      </c>
      <c r="D56" s="19" t="n">
        <v>5262</v>
      </c>
      <c r="E56" s="18" t="n">
        <v>542.4844755399999</v>
      </c>
      <c r="F56" s="20" t="n">
        <v>3.52528735</v>
      </c>
      <c r="G56" s="18" t="n">
        <v>542.49802744</v>
      </c>
      <c r="H56" s="20" t="n">
        <v>4.81817091</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(341.0/B61*100)</f>
        <v/>
      </c>
      <c r="D61" s="19" t="n">
        <v>6184</v>
      </c>
      <c r="E61" s="18" t="n">
        <v>467.80644967</v>
      </c>
      <c r="F61" s="20" t="n">
        <v>3.24366466</v>
      </c>
      <c r="G61" s="18" t="n">
        <v>427.90788239</v>
      </c>
      <c r="H61" s="20" t="n">
        <v>5.85707686</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(350.0/B67*100)</f>
        <v/>
      </c>
      <c r="D67" s="19" t="n">
        <v>6621</v>
      </c>
      <c r="E67" s="18" t="n">
        <v>386.69259339</v>
      </c>
      <c r="F67" s="20" t="n">
        <v>3.15299931</v>
      </c>
      <c r="G67" s="18" t="n">
        <v>347.30227956</v>
      </c>
      <c r="H67" s="20" t="n">
        <v>4.86830549</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(423.0/B73*100)</f>
        <v/>
      </c>
      <c r="D73" s="19" t="n">
        <v>7826</v>
      </c>
      <c r="E73" s="18" t="n">
        <v>425.50517929</v>
      </c>
      <c r="F73" s="20" t="n">
        <v>3.70896726</v>
      </c>
      <c r="G73" s="18" t="n">
        <v>395.11124504</v>
      </c>
      <c r="H73" s="20" t="n">
        <v>3.76443543</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502</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461.01865582</v>
      </c>
      <c r="F7" s="20" t="n">
        <v>4.33462093</v>
      </c>
      <c r="G7" s="18" t="n">
        <v>481.35841053</v>
      </c>
      <c r="H7" s="20" t="n">
        <v>3.49253939</v>
      </c>
      <c r="I7" s="18" t="n">
        <v>511.6117297</v>
      </c>
      <c r="J7" s="20" t="n">
        <v>4.71901658</v>
      </c>
      <c r="K7" s="18" t="n">
        <v>510.94977132</v>
      </c>
      <c r="L7" s="20" t="n">
        <v>2.21445158</v>
      </c>
      <c r="M7" s="18" t="s">
        <v>327</v>
      </c>
      <c r="N7" s="20" t="s">
        <v>327</v>
      </c>
      <c r="O7" s="18" t="s">
        <v>327</v>
      </c>
      <c r="P7" s="20" t="s">
        <v>327</v>
      </c>
      <c r="Q7" s="18" t="s">
        <v>327</v>
      </c>
      <c r="R7" s="20" t="s">
        <v>327</v>
      </c>
      <c r="S7" s="18" t="n">
        <v>480.69768164</v>
      </c>
      <c r="T7" s="20" t="n">
        <v>4.63511113</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(8058.0/B9*100)</f>
        <v/>
      </c>
      <c r="D9" s="19" t="n">
        <v>1593</v>
      </c>
      <c r="E9" s="18" t="n">
        <v>453.05646504</v>
      </c>
      <c r="F9" s="20" t="n">
        <v>6.31306677</v>
      </c>
      <c r="G9" s="18" t="n">
        <v>471.46559862</v>
      </c>
      <c r="H9" s="20" t="n">
        <v>6.78876801</v>
      </c>
      <c r="I9" s="18" t="n">
        <v>504.25516858</v>
      </c>
      <c r="J9" s="20" t="n">
        <v>8.31814689</v>
      </c>
      <c r="K9" s="18" t="s">
        <v>327</v>
      </c>
      <c r="L9" s="20" t="s">
        <v>327</v>
      </c>
      <c r="M9" s="18" t="s">
        <v>327</v>
      </c>
      <c r="N9" s="20" t="s">
        <v>327</v>
      </c>
      <c r="O9" s="18" t="n">
        <v>357.98454354</v>
      </c>
      <c r="P9" s="20" t="n">
        <v>11.51846445</v>
      </c>
      <c r="Q9" s="18" t="s">
        <v>327</v>
      </c>
      <c r="R9" s="20" t="s">
        <v>327</v>
      </c>
      <c r="S9" s="18" t="n">
        <v>464.91464662</v>
      </c>
      <c r="T9" s="20" t="n">
        <v>6.62020504</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(201.0/B13*100)</f>
        <v/>
      </c>
      <c r="D13" s="19" t="n">
        <v>6960</v>
      </c>
      <c r="E13" s="18" t="n">
        <v>450.99948561</v>
      </c>
      <c r="F13" s="20" t="n">
        <v>6.71286103</v>
      </c>
      <c r="G13" s="18" t="n">
        <v>477.35180273</v>
      </c>
      <c r="H13" s="20" t="n">
        <v>7.0641547</v>
      </c>
      <c r="I13" s="18" t="n">
        <v>466.15956515</v>
      </c>
      <c r="J13" s="20" t="n">
        <v>10.75730209</v>
      </c>
      <c r="K13" s="18" t="n">
        <v>522.56791839</v>
      </c>
      <c r="L13" s="20" t="n">
        <v>2.31120279</v>
      </c>
      <c r="M13" s="18" t="s">
        <v>327</v>
      </c>
      <c r="N13" s="20" t="s">
        <v>327</v>
      </c>
      <c r="O13" s="18" t="n">
        <v>447.51533769</v>
      </c>
      <c r="P13" s="20" t="n">
        <v>5.97365007</v>
      </c>
      <c r="Q13" s="18" t="s">
        <v>327</v>
      </c>
      <c r="R13" s="20" t="s">
        <v>327</v>
      </c>
      <c r="S13" s="18" t="n">
        <v>469.46349011</v>
      </c>
      <c r="T13" s="20" t="n">
        <v>6.78457799</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(60.0/B18*100)</f>
        <v/>
      </c>
      <c r="D18" s="19" t="n">
        <v>5472</v>
      </c>
      <c r="E18" s="18" t="n">
        <v>397.1948779</v>
      </c>
      <c r="F18" s="20" t="n">
        <v>5.1605834</v>
      </c>
      <c r="G18" s="18" t="n">
        <v>461.8606697</v>
      </c>
      <c r="H18" s="20" t="n">
        <v>3.85507714</v>
      </c>
      <c r="I18" s="18" t="n">
        <v>487.60338908</v>
      </c>
      <c r="J18" s="20" t="n">
        <v>3.37933296</v>
      </c>
      <c r="K18" s="18" t="n">
        <v>447.45915179</v>
      </c>
      <c r="L18" s="20" t="n">
        <v>4.95968062</v>
      </c>
      <c r="M18" s="18" t="s">
        <v>327</v>
      </c>
      <c r="N18" s="20" t="s">
        <v>327</v>
      </c>
      <c r="O18" s="18" t="s">
        <v>327</v>
      </c>
      <c r="P18" s="20" t="s">
        <v>327</v>
      </c>
      <c r="Q18" s="18" t="s">
        <v>327</v>
      </c>
      <c r="R18" s="20" t="s">
        <v>327</v>
      </c>
      <c r="S18" s="18" t="n">
        <v>420.55123063</v>
      </c>
      <c r="T18" s="20" t="n">
        <v>6.93647091</v>
      </c>
    </row>
    <row r="19" spans="1:20">
      <c r="A19" s="15" t="s">
        <v>339</v>
      </c>
      <c r="B19" s="17" t="n">
        <v>5658</v>
      </c>
      <c r="C19" s="18">
        <f>(297.0/B19*100)</f>
        <v/>
      </c>
      <c r="D19" s="19" t="n">
        <v>5361</v>
      </c>
      <c r="E19" s="18" t="n">
        <v>411.53248547</v>
      </c>
      <c r="F19" s="20" t="n">
        <v>6.00755797</v>
      </c>
      <c r="G19" s="18" t="n">
        <v>462.61201404</v>
      </c>
      <c r="H19" s="20" t="n">
        <v>4.92321659</v>
      </c>
      <c r="I19" s="18" t="n">
        <v>482.85709438</v>
      </c>
      <c r="J19" s="20" t="n">
        <v>5.22883596</v>
      </c>
      <c r="K19" s="18" t="n">
        <v>495.4527249</v>
      </c>
      <c r="L19" s="20" t="n">
        <v>2.85477391</v>
      </c>
      <c r="M19" s="18" t="s">
        <v>327</v>
      </c>
      <c r="N19" s="20" t="s">
        <v>327</v>
      </c>
      <c r="O19" s="18" t="s">
        <v>327</v>
      </c>
      <c r="P19" s="20" t="s">
        <v>327</v>
      </c>
      <c r="Q19" s="18" t="s">
        <v>327</v>
      </c>
      <c r="R19" s="20" t="s">
        <v>327</v>
      </c>
      <c r="S19" s="18" t="n">
        <v>445.48151939</v>
      </c>
      <c r="T19" s="20" t="n">
        <v>6.54221313</v>
      </c>
    </row>
    <row r="20" spans="1:20">
      <c r="A20" s="15" t="s">
        <v>340</v>
      </c>
      <c r="B20" s="17" t="n">
        <v>3371</v>
      </c>
      <c r="C20" s="18">
        <f>(82.0/B20*100)</f>
        <v/>
      </c>
      <c r="D20" s="19" t="n">
        <v>3289</v>
      </c>
      <c r="E20" s="18" t="n">
        <v>437.89694303</v>
      </c>
      <c r="F20" s="20" t="n">
        <v>7.34531511</v>
      </c>
      <c r="G20" s="18" t="n">
        <v>481.35404797</v>
      </c>
      <c r="H20" s="20" t="n">
        <v>6.09833405</v>
      </c>
      <c r="I20" s="18" t="n">
        <v>470.99432701</v>
      </c>
      <c r="J20" s="20" t="n">
        <v>7.48549717</v>
      </c>
      <c r="K20" s="18" t="n">
        <v>502.25768978</v>
      </c>
      <c r="L20" s="20" t="n">
        <v>2.53284194</v>
      </c>
      <c r="M20" s="18" t="s">
        <v>327</v>
      </c>
      <c r="N20" s="20" t="s">
        <v>327</v>
      </c>
      <c r="O20" s="18" t="s">
        <v>327</v>
      </c>
      <c r="P20" s="20" t="s">
        <v>327</v>
      </c>
      <c r="Q20" s="18" t="s">
        <v>327</v>
      </c>
      <c r="R20" s="20" t="s">
        <v>327</v>
      </c>
      <c r="S20" s="18" t="n">
        <v>445.91281491</v>
      </c>
      <c r="T20" s="20" t="n">
        <v>6.24117743</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(701.0/B23*100)</f>
        <v/>
      </c>
      <c r="D23" s="19" t="n">
        <v>10882</v>
      </c>
      <c r="E23" s="18" t="n">
        <v>437.33090692</v>
      </c>
      <c r="F23" s="20" t="n">
        <v>5.82896362</v>
      </c>
      <c r="G23" s="18" t="n">
        <v>471.53582886</v>
      </c>
      <c r="H23" s="20" t="n">
        <v>5.02735073</v>
      </c>
      <c r="I23" s="18" t="n">
        <v>498.8345749</v>
      </c>
      <c r="J23" s="20" t="n">
        <v>5.97990313</v>
      </c>
      <c r="K23" s="18" t="n">
        <v>512.1678359799999</v>
      </c>
      <c r="L23" s="20" t="n">
        <v>3.04903559</v>
      </c>
      <c r="M23" s="18" t="s">
        <v>327</v>
      </c>
      <c r="N23" s="20" t="s">
        <v>327</v>
      </c>
      <c r="O23" s="18" t="s">
        <v>327</v>
      </c>
      <c r="P23" s="20" t="s">
        <v>327</v>
      </c>
      <c r="Q23" s="18" t="s">
        <v>327</v>
      </c>
      <c r="R23" s="20" t="s">
        <v>327</v>
      </c>
      <c r="S23" s="18" t="n">
        <v>445.42148712</v>
      </c>
      <c r="T23" s="20" t="n">
        <v>6.58216198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(37.0/B25*100)</f>
        <v/>
      </c>
      <c r="D25" s="19" t="n">
        <v>5544</v>
      </c>
      <c r="E25" s="18" t="n">
        <v>505.58621324</v>
      </c>
      <c r="F25" s="20" t="n">
        <v>5.93177456</v>
      </c>
      <c r="G25" s="18" t="n">
        <v>525.21513496</v>
      </c>
      <c r="H25" s="20" t="n">
        <v>4.63505848</v>
      </c>
      <c r="I25" s="18" t="n">
        <v>566.19431292</v>
      </c>
      <c r="J25" s="20" t="n">
        <v>3.78204164</v>
      </c>
      <c r="K25" s="18" t="n">
        <v>492.87551288</v>
      </c>
      <c r="L25" s="20" t="n">
        <v>5.82565276</v>
      </c>
      <c r="M25" s="18" t="s">
        <v>327</v>
      </c>
      <c r="N25" s="20" t="s">
        <v>327</v>
      </c>
      <c r="O25" s="18" t="s">
        <v>327</v>
      </c>
      <c r="P25" s="20" t="s">
        <v>327</v>
      </c>
      <c r="Q25" s="18" t="s">
        <v>327</v>
      </c>
      <c r="R25" s="20" t="s">
        <v>327</v>
      </c>
      <c r="S25" s="18" t="n">
        <v>477.11666132</v>
      </c>
      <c r="T25" s="20" t="n">
        <v>10.98189047</v>
      </c>
    </row>
    <row r="26" spans="1:20">
      <c r="A26" s="15" t="s">
        <v>346</v>
      </c>
      <c r="B26" s="17" t="n">
        <v>4869</v>
      </c>
      <c r="C26" s="18">
        <f>(198.0/B26*100)</f>
        <v/>
      </c>
      <c r="D26" s="19" t="n">
        <v>4671</v>
      </c>
      <c r="E26" s="18" t="n">
        <v>458.57821838</v>
      </c>
      <c r="F26" s="20" t="n">
        <v>3.80835137</v>
      </c>
      <c r="G26" s="18" t="n">
        <v>473.44975875</v>
      </c>
      <c r="H26" s="20" t="n">
        <v>2.98617855</v>
      </c>
      <c r="I26" s="18" t="n">
        <v>479.47332636</v>
      </c>
      <c r="J26" s="20" t="n">
        <v>4.35277207</v>
      </c>
      <c r="K26" s="18" t="n">
        <v>500.43221496</v>
      </c>
      <c r="L26" s="20" t="n">
        <v>2.54414412</v>
      </c>
      <c r="M26" s="18" t="s">
        <v>327</v>
      </c>
      <c r="N26" s="20" t="s">
        <v>327</v>
      </c>
      <c r="O26" s="18" t="s">
        <v>327</v>
      </c>
      <c r="P26" s="20" t="s">
        <v>327</v>
      </c>
      <c r="Q26" s="18" t="s">
        <v>327</v>
      </c>
      <c r="R26" s="20" t="s">
        <v>327</v>
      </c>
      <c r="S26" s="18" t="n">
        <v>467.45193533</v>
      </c>
      <c r="T26" s="20" t="n">
        <v>7.26183473</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(40.0/B32*100)</f>
        <v/>
      </c>
      <c r="D32" s="19" t="n">
        <v>4438</v>
      </c>
      <c r="E32" s="18" t="n">
        <v>464.59101412</v>
      </c>
      <c r="F32" s="20" t="n">
        <v>3.83240654</v>
      </c>
      <c r="G32" s="18" t="n">
        <v>498.22501216</v>
      </c>
      <c r="H32" s="20" t="n">
        <v>3.76533822</v>
      </c>
      <c r="I32" s="18" t="n">
        <v>501.046266</v>
      </c>
      <c r="J32" s="20" t="n">
        <v>3.90820438</v>
      </c>
      <c r="K32" s="18" t="n">
        <v>527.7020237200001</v>
      </c>
      <c r="L32" s="20" t="n">
        <v>3.31998165</v>
      </c>
      <c r="M32" s="18" t="s">
        <v>327</v>
      </c>
      <c r="N32" s="20" t="s">
        <v>327</v>
      </c>
      <c r="O32" s="18" t="s">
        <v>327</v>
      </c>
      <c r="P32" s="20" t="s">
        <v>327</v>
      </c>
      <c r="Q32" s="18" t="s">
        <v>327</v>
      </c>
      <c r="R32" s="20" t="s">
        <v>327</v>
      </c>
      <c r="S32" s="18" t="n">
        <v>466.3099399</v>
      </c>
      <c r="T32" s="20" t="n">
        <v>8.65341553</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(151.0/B34*100)</f>
        <v/>
      </c>
      <c r="D34" s="19" t="n">
        <v>6199</v>
      </c>
      <c r="E34" s="18" t="n">
        <v>443.6162504</v>
      </c>
      <c r="F34" s="20" t="n">
        <v>3.85394818</v>
      </c>
      <c r="G34" s="18" t="n">
        <v>471.96790667</v>
      </c>
      <c r="H34" s="20" t="n">
        <v>3.92277784</v>
      </c>
      <c r="I34" s="18" t="n">
        <v>488.02151758</v>
      </c>
      <c r="J34" s="20" t="n">
        <v>5.93976457</v>
      </c>
      <c r="K34" s="18" t="n">
        <v>499.20552852</v>
      </c>
      <c r="L34" s="20" t="n">
        <v>3.24320315</v>
      </c>
      <c r="M34" s="18" t="s">
        <v>327</v>
      </c>
      <c r="N34" s="20" t="s">
        <v>327</v>
      </c>
      <c r="O34" s="18" t="n">
        <v>336.51078337</v>
      </c>
      <c r="P34" s="20" t="n">
        <v>12.24828707</v>
      </c>
      <c r="Q34" s="18" t="s">
        <v>327</v>
      </c>
      <c r="R34" s="20" t="s">
        <v>327</v>
      </c>
      <c r="S34" s="18" t="n">
        <v>455.78735455</v>
      </c>
      <c r="T34" s="20" t="n">
        <v>5.62398226</v>
      </c>
    </row>
    <row r="35" spans="1:20">
      <c r="A35" s="15" t="s">
        <v>355</v>
      </c>
      <c r="B35" s="17" t="n">
        <v>6406</v>
      </c>
      <c r="C35" s="18">
        <f>(126.0/B35*100)</f>
        <v/>
      </c>
      <c r="D35" s="19" t="n">
        <v>6280</v>
      </c>
      <c r="E35" s="18" t="n">
        <v>482.94243123</v>
      </c>
      <c r="F35" s="20" t="n">
        <v>3.34821887</v>
      </c>
      <c r="G35" s="18" t="n">
        <v>508.00823091</v>
      </c>
      <c r="H35" s="20" t="n">
        <v>2.97142617</v>
      </c>
      <c r="I35" s="18" t="n">
        <v>522.79693253</v>
      </c>
      <c r="J35" s="20" t="n">
        <v>4.22071615</v>
      </c>
      <c r="K35" s="18" t="n">
        <v>523.81975586</v>
      </c>
      <c r="L35" s="20" t="n">
        <v>3.2013733</v>
      </c>
      <c r="M35" s="18" t="s">
        <v>327</v>
      </c>
      <c r="N35" s="20" t="s">
        <v>327</v>
      </c>
      <c r="O35" s="18" t="n">
        <v>349.78970242</v>
      </c>
      <c r="P35" s="20" t="n">
        <v>6.90672373</v>
      </c>
      <c r="Q35" s="18" t="s">
        <v>327</v>
      </c>
      <c r="R35" s="20" t="s">
        <v>327</v>
      </c>
      <c r="S35" s="18" t="n">
        <v>511.48166007</v>
      </c>
      <c r="T35" s="20" t="n">
        <v>4.60888665</v>
      </c>
    </row>
    <row r="36" spans="1:20">
      <c r="A36" s="15" t="s">
        <v>356</v>
      </c>
      <c r="B36" s="17" t="n">
        <v>6736</v>
      </c>
      <c r="C36" s="18">
        <f>(145.0/B36*100)</f>
        <v/>
      </c>
      <c r="D36" s="19" t="n">
        <v>6591</v>
      </c>
      <c r="E36" s="18" t="n">
        <v>436.14856911</v>
      </c>
      <c r="F36" s="20" t="n">
        <v>5.71548162</v>
      </c>
      <c r="G36" s="18" t="n">
        <v>466.3695632</v>
      </c>
      <c r="H36" s="20" t="n">
        <v>3.88188498</v>
      </c>
      <c r="I36" s="18" t="n">
        <v>487.72509464</v>
      </c>
      <c r="J36" s="20" t="n">
        <v>3.53912721</v>
      </c>
      <c r="K36" s="18" t="n">
        <v>500.7731941</v>
      </c>
      <c r="L36" s="20" t="n">
        <v>2.68055233</v>
      </c>
      <c r="M36" s="18" t="s">
        <v>327</v>
      </c>
      <c r="N36" s="20" t="s">
        <v>327</v>
      </c>
      <c r="O36" s="18" t="s">
        <v>327</v>
      </c>
      <c r="P36" s="20" t="s">
        <v>327</v>
      </c>
      <c r="Q36" s="18" t="s">
        <v>327</v>
      </c>
      <c r="R36" s="20" t="s">
        <v>327</v>
      </c>
      <c r="S36" s="18" t="n">
        <v>465.09165277</v>
      </c>
      <c r="T36" s="20" t="n">
        <v>5.12264094</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(5827.0/B40*100)</f>
        <v/>
      </c>
      <c r="D40" s="19" t="n">
        <v>8330</v>
      </c>
      <c r="E40" s="18" t="n">
        <v>444.07350712</v>
      </c>
      <c r="F40" s="20" t="n">
        <v>5.03663883</v>
      </c>
      <c r="G40" s="18" t="n">
        <v>489.08122119</v>
      </c>
      <c r="H40" s="20" t="n">
        <v>3.48621649</v>
      </c>
      <c r="I40" s="18" t="n">
        <v>507.27497802</v>
      </c>
      <c r="J40" s="20" t="n">
        <v>7.14182249</v>
      </c>
      <c r="K40" s="18" t="n">
        <v>515.22902215</v>
      </c>
      <c r="L40" s="20" t="n">
        <v>4.14754061</v>
      </c>
      <c r="M40" s="18" t="s">
        <v>327</v>
      </c>
      <c r="N40" s="20" t="s">
        <v>327</v>
      </c>
      <c r="O40" s="18" t="n">
        <v>491.16464222</v>
      </c>
      <c r="P40" s="20" t="n">
        <v>2.5540442</v>
      </c>
      <c r="Q40" s="18" t="s">
        <v>327</v>
      </c>
      <c r="R40" s="20" t="s">
        <v>327</v>
      </c>
      <c r="S40" s="18" t="n">
        <v>456.04130425</v>
      </c>
      <c r="T40" s="20" t="n">
        <v>7.54357476</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(291.0/B47*100)</f>
        <v/>
      </c>
      <c r="D47" s="19" t="n">
        <v>5637</v>
      </c>
      <c r="E47" s="18" t="n">
        <v>415.1550722</v>
      </c>
      <c r="F47" s="20" t="n">
        <v>4.76933905</v>
      </c>
      <c r="G47" s="18" t="n">
        <v>466.01156115</v>
      </c>
      <c r="H47" s="20" t="n">
        <v>5.29461744</v>
      </c>
      <c r="I47" s="18" t="n">
        <v>462.82762262</v>
      </c>
      <c r="J47" s="20" t="n">
        <v>5.97848941</v>
      </c>
      <c r="K47" s="18" t="n">
        <v>440.62328076</v>
      </c>
      <c r="L47" s="20" t="n">
        <v>4.98232028</v>
      </c>
      <c r="M47" s="18" t="s">
        <v>327</v>
      </c>
      <c r="N47" s="20" t="s">
        <v>327</v>
      </c>
      <c r="O47" s="18" t="s">
        <v>327</v>
      </c>
      <c r="P47" s="20" t="s">
        <v>327</v>
      </c>
      <c r="Q47" s="18" t="s">
        <v>327</v>
      </c>
      <c r="R47" s="20" t="s">
        <v>327</v>
      </c>
      <c r="S47" s="18" t="n">
        <v>434.0258047</v>
      </c>
      <c r="T47" s="20" t="n">
        <v>4.65958245</v>
      </c>
    </row>
    <row r="48" spans="1:20">
      <c r="A48" s="15" t="s">
        <v>368</v>
      </c>
      <c r="B48" s="17" t="n">
        <v>9841</v>
      </c>
      <c r="C48" s="18">
        <f>(34.0/B48*100)</f>
        <v/>
      </c>
      <c r="D48" s="19" t="n">
        <v>9807</v>
      </c>
      <c r="E48" s="18" t="n">
        <v>509.72421317</v>
      </c>
      <c r="F48" s="20" t="n">
        <v>5.02138378</v>
      </c>
      <c r="G48" s="18" t="n">
        <v>526.95375199</v>
      </c>
      <c r="H48" s="20" t="n">
        <v>5.64260326</v>
      </c>
      <c r="I48" s="18" t="n">
        <v>528.9935758300001</v>
      </c>
      <c r="J48" s="20" t="n">
        <v>9.33213087</v>
      </c>
      <c r="K48" s="18" t="n">
        <v>556.08528088</v>
      </c>
      <c r="L48" s="20" t="n">
        <v>5.48022345</v>
      </c>
      <c r="M48" s="18" t="s">
        <v>327</v>
      </c>
      <c r="N48" s="20" t="s">
        <v>327</v>
      </c>
      <c r="O48" s="18" t="s">
        <v>327</v>
      </c>
      <c r="P48" s="20" t="s">
        <v>327</v>
      </c>
      <c r="Q48" s="18" t="s">
        <v>327</v>
      </c>
      <c r="R48" s="20" t="s">
        <v>327</v>
      </c>
      <c r="S48" s="18" t="n">
        <v>481.87745512</v>
      </c>
      <c r="T48" s="20" t="n">
        <v>12.22843977</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(161.0/B52*100)</f>
        <v/>
      </c>
      <c r="D52" s="19" t="n">
        <v>5648</v>
      </c>
      <c r="E52" s="18" t="n">
        <v>414.47914393</v>
      </c>
      <c r="F52" s="20" t="n">
        <v>3.95071678</v>
      </c>
      <c r="G52" s="18" t="n">
        <v>450.70869395</v>
      </c>
      <c r="H52" s="20" t="n">
        <v>4.02867507</v>
      </c>
      <c r="I52" s="18" t="n">
        <v>474.57006672</v>
      </c>
      <c r="J52" s="20" t="n">
        <v>5.08679085</v>
      </c>
      <c r="K52" s="18" t="n">
        <v>483.34741544</v>
      </c>
      <c r="L52" s="20" t="n">
        <v>2.82385032</v>
      </c>
      <c r="M52" s="18" t="s">
        <v>327</v>
      </c>
      <c r="N52" s="20" t="s">
        <v>327</v>
      </c>
      <c r="O52" s="18" t="s">
        <v>327</v>
      </c>
      <c r="P52" s="20" t="s">
        <v>327</v>
      </c>
      <c r="Q52" s="18" t="s">
        <v>327</v>
      </c>
      <c r="R52" s="20" t="s">
        <v>327</v>
      </c>
      <c r="S52" s="18" t="n">
        <v>420.49796835</v>
      </c>
      <c r="T52" s="20" t="n">
        <v>6.27773541</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528.50303701</v>
      </c>
      <c r="F56" s="20" t="n">
        <v>4.4162717</v>
      </c>
      <c r="G56" s="18" t="n">
        <v>543.7630823</v>
      </c>
      <c r="H56" s="20" t="n">
        <v>4.04637374</v>
      </c>
      <c r="I56" s="18" t="n">
        <v>560.48747917</v>
      </c>
      <c r="J56" s="20" t="n">
        <v>4.62284875</v>
      </c>
      <c r="K56" s="18" t="n">
        <v>555.40905118</v>
      </c>
      <c r="L56" s="20" t="n">
        <v>3.47825802</v>
      </c>
      <c r="M56" s="18" t="s">
        <v>327</v>
      </c>
      <c r="N56" s="20" t="s">
        <v>327</v>
      </c>
      <c r="O56" s="18" t="s">
        <v>327</v>
      </c>
      <c r="P56" s="20" t="s">
        <v>327</v>
      </c>
      <c r="Q56" s="18" t="s">
        <v>327</v>
      </c>
      <c r="R56" s="20" t="s">
        <v>327</v>
      </c>
      <c r="S56" s="18" t="n">
        <v>533.9271966699999</v>
      </c>
      <c r="T56" s="20" t="n">
        <v>11.13827159</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(344.0/B61*100)</f>
        <v/>
      </c>
      <c r="D61" s="19" t="n">
        <v>6181</v>
      </c>
      <c r="E61" s="18" t="n">
        <v>440.7414515</v>
      </c>
      <c r="F61" s="20" t="n">
        <v>3.82238639</v>
      </c>
      <c r="G61" s="18" t="n">
        <v>473.60153344</v>
      </c>
      <c r="H61" s="20" t="n">
        <v>4.80911149</v>
      </c>
      <c r="I61" s="18" t="n">
        <v>486.26060941</v>
      </c>
      <c r="J61" s="20" t="n">
        <v>4.55969942</v>
      </c>
      <c r="K61" s="18" t="n">
        <v>497.10162999</v>
      </c>
      <c r="L61" s="20" t="n">
        <v>2.70205848</v>
      </c>
      <c r="M61" s="18" t="s">
        <v>327</v>
      </c>
      <c r="N61" s="20" t="s">
        <v>327</v>
      </c>
      <c r="O61" s="18" t="s">
        <v>327</v>
      </c>
      <c r="P61" s="20" t="s">
        <v>327</v>
      </c>
      <c r="Q61" s="18" t="s">
        <v>327</v>
      </c>
      <c r="R61" s="20" t="s">
        <v>327</v>
      </c>
      <c r="S61" s="18" t="n">
        <v>449.07201149</v>
      </c>
      <c r="T61" s="20" t="n">
        <v>6.45264731</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(390.0/B67*100)</f>
        <v/>
      </c>
      <c r="D67" s="19" t="n">
        <v>6581</v>
      </c>
      <c r="E67" s="18" t="n">
        <v>359.14331292</v>
      </c>
      <c r="F67" s="20" t="n">
        <v>2.56772618</v>
      </c>
      <c r="G67" s="18" t="n">
        <v>410.83317274</v>
      </c>
      <c r="H67" s="20" t="n">
        <v>4.7945782</v>
      </c>
      <c r="I67" s="18" t="n">
        <v>412.19730491</v>
      </c>
      <c r="J67" s="20" t="n">
        <v>6.33994359</v>
      </c>
      <c r="K67" s="18" t="n">
        <v>407.79811908</v>
      </c>
      <c r="L67" s="20" t="n">
        <v>3.5332563</v>
      </c>
      <c r="M67" s="18" t="s">
        <v>327</v>
      </c>
      <c r="N67" s="20" t="s">
        <v>327</v>
      </c>
      <c r="O67" s="18" t="s">
        <v>327</v>
      </c>
      <c r="P67" s="20" t="s">
        <v>327</v>
      </c>
      <c r="Q67" s="18" t="s">
        <v>327</v>
      </c>
      <c r="R67" s="20" t="s">
        <v>327</v>
      </c>
      <c r="S67" s="18" t="n">
        <v>338.33659715</v>
      </c>
      <c r="T67" s="20" t="n">
        <v>11.40271319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(428.0/B73*100)</f>
        <v/>
      </c>
      <c r="D73" s="19" t="n">
        <v>7821</v>
      </c>
      <c r="E73" s="18" t="n">
        <v>405.196462</v>
      </c>
      <c r="F73" s="20" t="n">
        <v>3.60529531</v>
      </c>
      <c r="G73" s="18" t="n">
        <v>422.54120947</v>
      </c>
      <c r="H73" s="20" t="n">
        <v>4.21680133</v>
      </c>
      <c r="I73" s="18" t="n">
        <v>413.52723534</v>
      </c>
      <c r="J73" s="20" t="n">
        <v>5.83856451</v>
      </c>
      <c r="K73" s="18" t="n">
        <v>426.74683608</v>
      </c>
      <c r="L73" s="20" t="n">
        <v>4.0090767</v>
      </c>
      <c r="M73" s="18" t="s">
        <v>327</v>
      </c>
      <c r="N73" s="20" t="s">
        <v>327</v>
      </c>
      <c r="O73" s="18" t="s">
        <v>327</v>
      </c>
      <c r="P73" s="20" t="s">
        <v>327</v>
      </c>
      <c r="Q73" s="18" t="s">
        <v>327</v>
      </c>
      <c r="R73" s="20" t="s">
        <v>327</v>
      </c>
      <c r="S73" s="18" t="n">
        <v>406.23877869</v>
      </c>
      <c r="T73" s="20" t="n">
        <v>10.43862796</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503</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465.22288261</v>
      </c>
      <c r="F7" s="20" t="n">
        <v>4.6850163</v>
      </c>
      <c r="G7" s="18" t="n">
        <v>484.44659213</v>
      </c>
      <c r="H7" s="20" t="n">
        <v>3.24400028</v>
      </c>
      <c r="I7" s="18" t="n">
        <v>503.10255424</v>
      </c>
      <c r="J7" s="20" t="n">
        <v>5.84837826</v>
      </c>
      <c r="K7" s="18" t="n">
        <v>510.94977132</v>
      </c>
      <c r="L7" s="20" t="n">
        <v>2.21445158</v>
      </c>
      <c r="M7" s="18" t="s">
        <v>327</v>
      </c>
      <c r="N7" s="20" t="s">
        <v>327</v>
      </c>
      <c r="O7" s="18" t="s">
        <v>327</v>
      </c>
      <c r="P7" s="20" t="s">
        <v>327</v>
      </c>
      <c r="Q7" s="18" t="s">
        <v>327</v>
      </c>
      <c r="R7" s="20" t="s">
        <v>327</v>
      </c>
      <c r="S7" s="18" t="n">
        <v>477.77907382</v>
      </c>
      <c r="T7" s="20" t="n">
        <v>4.59432163</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(8058.0/B9*100)</f>
        <v/>
      </c>
      <c r="D9" s="19" t="n">
        <v>1593</v>
      </c>
      <c r="E9" s="18" t="n">
        <v>456.96780701</v>
      </c>
      <c r="F9" s="20" t="n">
        <v>6.57482334</v>
      </c>
      <c r="G9" s="18" t="n">
        <v>476.1313531</v>
      </c>
      <c r="H9" s="20" t="n">
        <v>6.73008216</v>
      </c>
      <c r="I9" s="18" t="n">
        <v>491.86244899</v>
      </c>
      <c r="J9" s="20" t="n">
        <v>10.7144538</v>
      </c>
      <c r="K9" s="18" t="s">
        <v>327</v>
      </c>
      <c r="L9" s="20" t="s">
        <v>327</v>
      </c>
      <c r="M9" s="18" t="s">
        <v>327</v>
      </c>
      <c r="N9" s="20" t="s">
        <v>327</v>
      </c>
      <c r="O9" s="18" t="n">
        <v>357.98454354</v>
      </c>
      <c r="P9" s="20" t="n">
        <v>11.51846445</v>
      </c>
      <c r="Q9" s="18" t="s">
        <v>327</v>
      </c>
      <c r="R9" s="20" t="s">
        <v>327</v>
      </c>
      <c r="S9" s="18" t="n">
        <v>467.40334926</v>
      </c>
      <c r="T9" s="20" t="n">
        <v>5.8949179</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(201.0/B13*100)</f>
        <v/>
      </c>
      <c r="D13" s="19" t="n">
        <v>6960</v>
      </c>
      <c r="E13" s="18" t="n">
        <v>446.67020093</v>
      </c>
      <c r="F13" s="20" t="n">
        <v>6.45069458</v>
      </c>
      <c r="G13" s="18" t="n">
        <v>479.88305772</v>
      </c>
      <c r="H13" s="20" t="n">
        <v>6.7765788</v>
      </c>
      <c r="I13" s="18" t="n">
        <v>470.38640221</v>
      </c>
      <c r="J13" s="20" t="n">
        <v>11.92652622</v>
      </c>
      <c r="K13" s="18" t="n">
        <v>522.56791839</v>
      </c>
      <c r="L13" s="20" t="n">
        <v>2.31120279</v>
      </c>
      <c r="M13" s="18" t="s">
        <v>327</v>
      </c>
      <c r="N13" s="20" t="s">
        <v>327</v>
      </c>
      <c r="O13" s="18" t="n">
        <v>447.51533769</v>
      </c>
      <c r="P13" s="20" t="n">
        <v>5.97365007</v>
      </c>
      <c r="Q13" s="18" t="s">
        <v>327</v>
      </c>
      <c r="R13" s="20" t="s">
        <v>327</v>
      </c>
      <c r="S13" s="18" t="n">
        <v>468.74988292</v>
      </c>
      <c r="T13" s="20" t="n">
        <v>6.72893024</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(60.0/B18*100)</f>
        <v/>
      </c>
      <c r="D18" s="19" t="n">
        <v>5472</v>
      </c>
      <c r="E18" s="18" t="n">
        <v>404.39222392</v>
      </c>
      <c r="F18" s="20" t="n">
        <v>6.11545072</v>
      </c>
      <c r="G18" s="18" t="n">
        <v>461.75210592</v>
      </c>
      <c r="H18" s="20" t="n">
        <v>4.13992716</v>
      </c>
      <c r="I18" s="18" t="n">
        <v>485.45402351</v>
      </c>
      <c r="J18" s="20" t="n">
        <v>3.44405971</v>
      </c>
      <c r="K18" s="18" t="n">
        <v>447.45915179</v>
      </c>
      <c r="L18" s="20" t="n">
        <v>4.95968062</v>
      </c>
      <c r="M18" s="18" t="s">
        <v>327</v>
      </c>
      <c r="N18" s="20" t="s">
        <v>327</v>
      </c>
      <c r="O18" s="18" t="s">
        <v>327</v>
      </c>
      <c r="P18" s="20" t="s">
        <v>327</v>
      </c>
      <c r="Q18" s="18" t="s">
        <v>327</v>
      </c>
      <c r="R18" s="20" t="s">
        <v>327</v>
      </c>
      <c r="S18" s="18" t="n">
        <v>419.34252971</v>
      </c>
      <c r="T18" s="20" t="n">
        <v>6.9077846</v>
      </c>
    </row>
    <row r="19" spans="1:20">
      <c r="A19" s="15" t="s">
        <v>339</v>
      </c>
      <c r="B19" s="17" t="n">
        <v>5658</v>
      </c>
      <c r="C19" s="18">
        <f>(297.0/B19*100)</f>
        <v/>
      </c>
      <c r="D19" s="19" t="n">
        <v>5361</v>
      </c>
      <c r="E19" s="18" t="n">
        <v>424.65121824</v>
      </c>
      <c r="F19" s="20" t="n">
        <v>6.33782967</v>
      </c>
      <c r="G19" s="18" t="n">
        <v>460.75611793</v>
      </c>
      <c r="H19" s="20" t="n">
        <v>4.3342035</v>
      </c>
      <c r="I19" s="18" t="n">
        <v>471.81298759</v>
      </c>
      <c r="J19" s="20" t="n">
        <v>6.04847144</v>
      </c>
      <c r="K19" s="18" t="n">
        <v>495.4527249</v>
      </c>
      <c r="L19" s="20" t="n">
        <v>2.85477391</v>
      </c>
      <c r="M19" s="18" t="s">
        <v>327</v>
      </c>
      <c r="N19" s="20" t="s">
        <v>327</v>
      </c>
      <c r="O19" s="18" t="s">
        <v>327</v>
      </c>
      <c r="P19" s="20" t="s">
        <v>327</v>
      </c>
      <c r="Q19" s="18" t="s">
        <v>327</v>
      </c>
      <c r="R19" s="20" t="s">
        <v>327</v>
      </c>
      <c r="S19" s="18" t="n">
        <v>442.29358322</v>
      </c>
      <c r="T19" s="20" t="n">
        <v>6.28197799</v>
      </c>
    </row>
    <row r="20" spans="1:20">
      <c r="A20" s="15" t="s">
        <v>340</v>
      </c>
      <c r="B20" s="17" t="n">
        <v>3371</v>
      </c>
      <c r="C20" s="18">
        <f>(82.0/B20*100)</f>
        <v/>
      </c>
      <c r="D20" s="19" t="n">
        <v>3289</v>
      </c>
      <c r="E20" s="18" t="n">
        <v>443.70027798</v>
      </c>
      <c r="F20" s="20" t="n">
        <v>7.04880292</v>
      </c>
      <c r="G20" s="18" t="n">
        <v>476.67170426</v>
      </c>
      <c r="H20" s="20" t="n">
        <v>5.31809714</v>
      </c>
      <c r="I20" s="18" t="n">
        <v>465.28864756</v>
      </c>
      <c r="J20" s="20" t="n">
        <v>10.74100985</v>
      </c>
      <c r="K20" s="18" t="n">
        <v>502.25768978</v>
      </c>
      <c r="L20" s="20" t="n">
        <v>2.53284194</v>
      </c>
      <c r="M20" s="18" t="s">
        <v>327</v>
      </c>
      <c r="N20" s="20" t="s">
        <v>327</v>
      </c>
      <c r="O20" s="18" t="s">
        <v>327</v>
      </c>
      <c r="P20" s="20" t="s">
        <v>327</v>
      </c>
      <c r="Q20" s="18" t="s">
        <v>327</v>
      </c>
      <c r="R20" s="20" t="s">
        <v>327</v>
      </c>
      <c r="S20" s="18" t="n">
        <v>446.01087023</v>
      </c>
      <c r="T20" s="20" t="n">
        <v>6.19039607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(701.0/B23*100)</f>
        <v/>
      </c>
      <c r="D23" s="19" t="n">
        <v>10882</v>
      </c>
      <c r="E23" s="18" t="n">
        <v>449.70620893</v>
      </c>
      <c r="F23" s="20" t="n">
        <v>6.2674689</v>
      </c>
      <c r="G23" s="18" t="n">
        <v>474.80795991</v>
      </c>
      <c r="H23" s="20" t="n">
        <v>4.46238896</v>
      </c>
      <c r="I23" s="18" t="n">
        <v>484.21359177</v>
      </c>
      <c r="J23" s="20" t="n">
        <v>7.06314795</v>
      </c>
      <c r="K23" s="18" t="n">
        <v>512.1678359799999</v>
      </c>
      <c r="L23" s="20" t="n">
        <v>3.04903559</v>
      </c>
      <c r="M23" s="18" t="s">
        <v>327</v>
      </c>
      <c r="N23" s="20" t="s">
        <v>327</v>
      </c>
      <c r="O23" s="18" t="s">
        <v>327</v>
      </c>
      <c r="P23" s="20" t="s">
        <v>327</v>
      </c>
      <c r="Q23" s="18" t="s">
        <v>327</v>
      </c>
      <c r="R23" s="20" t="s">
        <v>327</v>
      </c>
      <c r="S23" s="18" t="n">
        <v>443.70185899</v>
      </c>
      <c r="T23" s="20" t="n">
        <v>6.45724997</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(37.0/B25*100)</f>
        <v/>
      </c>
      <c r="D25" s="19" t="n">
        <v>5544</v>
      </c>
      <c r="E25" s="18" t="n">
        <v>504.57280778</v>
      </c>
      <c r="F25" s="20" t="n">
        <v>6.02001455</v>
      </c>
      <c r="G25" s="18" t="n">
        <v>530.3351251</v>
      </c>
      <c r="H25" s="20" t="n">
        <v>4.48805265</v>
      </c>
      <c r="I25" s="18" t="n">
        <v>561.21045772</v>
      </c>
      <c r="J25" s="20" t="n">
        <v>4.18372791</v>
      </c>
      <c r="K25" s="18" t="n">
        <v>492.87551288</v>
      </c>
      <c r="L25" s="20" t="n">
        <v>5.82565276</v>
      </c>
      <c r="M25" s="18" t="s">
        <v>327</v>
      </c>
      <c r="N25" s="20" t="s">
        <v>327</v>
      </c>
      <c r="O25" s="18" t="s">
        <v>327</v>
      </c>
      <c r="P25" s="20" t="s">
        <v>327</v>
      </c>
      <c r="Q25" s="18" t="s">
        <v>327</v>
      </c>
      <c r="R25" s="20" t="s">
        <v>327</v>
      </c>
      <c r="S25" s="18" t="n">
        <v>480.41010085</v>
      </c>
      <c r="T25" s="20" t="n">
        <v>10.91480874</v>
      </c>
    </row>
    <row r="26" spans="1:20">
      <c r="A26" s="15" t="s">
        <v>346</v>
      </c>
      <c r="B26" s="17" t="n">
        <v>4869</v>
      </c>
      <c r="C26" s="18">
        <f>(198.0/B26*100)</f>
        <v/>
      </c>
      <c r="D26" s="19" t="n">
        <v>4671</v>
      </c>
      <c r="E26" s="18" t="n">
        <v>459.89119777</v>
      </c>
      <c r="F26" s="20" t="n">
        <v>4.55727885</v>
      </c>
      <c r="G26" s="18" t="n">
        <v>475.86356594</v>
      </c>
      <c r="H26" s="20" t="n">
        <v>2.60993932</v>
      </c>
      <c r="I26" s="18" t="n">
        <v>476.54443751</v>
      </c>
      <c r="J26" s="20" t="n">
        <v>4.59224248</v>
      </c>
      <c r="K26" s="18" t="n">
        <v>500.43221496</v>
      </c>
      <c r="L26" s="20" t="n">
        <v>2.54414412</v>
      </c>
      <c r="M26" s="18" t="s">
        <v>327</v>
      </c>
      <c r="N26" s="20" t="s">
        <v>327</v>
      </c>
      <c r="O26" s="18" t="s">
        <v>327</v>
      </c>
      <c r="P26" s="20" t="s">
        <v>327</v>
      </c>
      <c r="Q26" s="18" t="s">
        <v>327</v>
      </c>
      <c r="R26" s="20" t="s">
        <v>327</v>
      </c>
      <c r="S26" s="18" t="n">
        <v>456.3462142</v>
      </c>
      <c r="T26" s="20" t="n">
        <v>6.33226445</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(40.0/B32*100)</f>
        <v/>
      </c>
      <c r="D32" s="19" t="n">
        <v>4438</v>
      </c>
      <c r="E32" s="18" t="n">
        <v>477.57151828</v>
      </c>
      <c r="F32" s="20" t="n">
        <v>3.34065236</v>
      </c>
      <c r="G32" s="18" t="n">
        <v>493.41254156</v>
      </c>
      <c r="H32" s="20" t="n">
        <v>3.60075101</v>
      </c>
      <c r="I32" s="18" t="n">
        <v>502.75484529</v>
      </c>
      <c r="J32" s="20" t="n">
        <v>4.9610062</v>
      </c>
      <c r="K32" s="18" t="n">
        <v>527.7020237200001</v>
      </c>
      <c r="L32" s="20" t="n">
        <v>3.31998165</v>
      </c>
      <c r="M32" s="18" t="s">
        <v>327</v>
      </c>
      <c r="N32" s="20" t="s">
        <v>327</v>
      </c>
      <c r="O32" s="18" t="s">
        <v>327</v>
      </c>
      <c r="P32" s="20" t="s">
        <v>327</v>
      </c>
      <c r="Q32" s="18" t="s">
        <v>327</v>
      </c>
      <c r="R32" s="20" t="s">
        <v>327</v>
      </c>
      <c r="S32" s="18" t="n">
        <v>455.23446482</v>
      </c>
      <c r="T32" s="20" t="n">
        <v>7.49135655</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(151.0/B34*100)</f>
        <v/>
      </c>
      <c r="D34" s="19" t="n">
        <v>6199</v>
      </c>
      <c r="E34" s="18" t="n">
        <v>454.59298085</v>
      </c>
      <c r="F34" s="20" t="n">
        <v>4.6781524</v>
      </c>
      <c r="G34" s="18" t="n">
        <v>472.42343562</v>
      </c>
      <c r="H34" s="20" t="n">
        <v>3.56006103</v>
      </c>
      <c r="I34" s="18" t="n">
        <v>475.07017104</v>
      </c>
      <c r="J34" s="20" t="n">
        <v>5.95085144</v>
      </c>
      <c r="K34" s="18" t="n">
        <v>499.20552852</v>
      </c>
      <c r="L34" s="20" t="n">
        <v>3.24320315</v>
      </c>
      <c r="M34" s="18" t="s">
        <v>327</v>
      </c>
      <c r="N34" s="20" t="s">
        <v>327</v>
      </c>
      <c r="O34" s="18" t="n">
        <v>336.51078337</v>
      </c>
      <c r="P34" s="20" t="n">
        <v>12.24828707</v>
      </c>
      <c r="Q34" s="18" t="s">
        <v>327</v>
      </c>
      <c r="R34" s="20" t="s">
        <v>327</v>
      </c>
      <c r="S34" s="18" t="n">
        <v>447.03560442</v>
      </c>
      <c r="T34" s="20" t="n">
        <v>5.44958154</v>
      </c>
    </row>
    <row r="35" spans="1:20">
      <c r="A35" s="15" t="s">
        <v>355</v>
      </c>
      <c r="B35" s="17" t="n">
        <v>6406</v>
      </c>
      <c r="C35" s="18">
        <f>(126.0/B35*100)</f>
        <v/>
      </c>
      <c r="D35" s="19" t="n">
        <v>6280</v>
      </c>
      <c r="E35" s="18" t="n">
        <v>489.28395792</v>
      </c>
      <c r="F35" s="20" t="n">
        <v>3.4160813</v>
      </c>
      <c r="G35" s="18" t="n">
        <v>510.05187941</v>
      </c>
      <c r="H35" s="20" t="n">
        <v>2.66988594</v>
      </c>
      <c r="I35" s="18" t="n">
        <v>515.00475539</v>
      </c>
      <c r="J35" s="20" t="n">
        <v>5.128405</v>
      </c>
      <c r="K35" s="18" t="n">
        <v>523.81975586</v>
      </c>
      <c r="L35" s="20" t="n">
        <v>3.2013733</v>
      </c>
      <c r="M35" s="18" t="s">
        <v>327</v>
      </c>
      <c r="N35" s="20" t="s">
        <v>327</v>
      </c>
      <c r="O35" s="18" t="n">
        <v>349.78970242</v>
      </c>
      <c r="P35" s="20" t="n">
        <v>6.90672373</v>
      </c>
      <c r="Q35" s="18" t="s">
        <v>327</v>
      </c>
      <c r="R35" s="20" t="s">
        <v>327</v>
      </c>
      <c r="S35" s="18" t="n">
        <v>508.31623808</v>
      </c>
      <c r="T35" s="20" t="n">
        <v>4.27292527</v>
      </c>
    </row>
    <row r="36" spans="1:20">
      <c r="A36" s="15" t="s">
        <v>356</v>
      </c>
      <c r="B36" s="17" t="n">
        <v>6736</v>
      </c>
      <c r="C36" s="18">
        <f>(145.0/B36*100)</f>
        <v/>
      </c>
      <c r="D36" s="19" t="n">
        <v>6591</v>
      </c>
      <c r="E36" s="18" t="n">
        <v>439.90711791</v>
      </c>
      <c r="F36" s="20" t="n">
        <v>6.23610574</v>
      </c>
      <c r="G36" s="18" t="n">
        <v>467.05153764</v>
      </c>
      <c r="H36" s="20" t="n">
        <v>4.12782214</v>
      </c>
      <c r="I36" s="18" t="n">
        <v>486.43978259</v>
      </c>
      <c r="J36" s="20" t="n">
        <v>3.43700198</v>
      </c>
      <c r="K36" s="18" t="n">
        <v>500.7731941</v>
      </c>
      <c r="L36" s="20" t="n">
        <v>2.68055233</v>
      </c>
      <c r="M36" s="18" t="s">
        <v>327</v>
      </c>
      <c r="N36" s="20" t="s">
        <v>327</v>
      </c>
      <c r="O36" s="18" t="s">
        <v>327</v>
      </c>
      <c r="P36" s="20" t="s">
        <v>327</v>
      </c>
      <c r="Q36" s="18" t="s">
        <v>327</v>
      </c>
      <c r="R36" s="20" t="s">
        <v>327</v>
      </c>
      <c r="S36" s="18" t="n">
        <v>465.298541</v>
      </c>
      <c r="T36" s="20" t="n">
        <v>5.06620867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(5827.0/B40*100)</f>
        <v/>
      </c>
      <c r="D40" s="19" t="n">
        <v>8330</v>
      </c>
      <c r="E40" s="18" t="n">
        <v>454.91260264</v>
      </c>
      <c r="F40" s="20" t="n">
        <v>5.06264152</v>
      </c>
      <c r="G40" s="18" t="n">
        <v>489.56225706</v>
      </c>
      <c r="H40" s="20" t="n">
        <v>3.62243469</v>
      </c>
      <c r="I40" s="18" t="n">
        <v>496.97490449</v>
      </c>
      <c r="J40" s="20" t="n">
        <v>7.88155026</v>
      </c>
      <c r="K40" s="18" t="n">
        <v>515.22902215</v>
      </c>
      <c r="L40" s="20" t="n">
        <v>4.14754061</v>
      </c>
      <c r="M40" s="18" t="s">
        <v>327</v>
      </c>
      <c r="N40" s="20" t="s">
        <v>327</v>
      </c>
      <c r="O40" s="18" t="n">
        <v>491.16464222</v>
      </c>
      <c r="P40" s="20" t="n">
        <v>2.5540442</v>
      </c>
      <c r="Q40" s="18" t="s">
        <v>327</v>
      </c>
      <c r="R40" s="20" t="s">
        <v>327</v>
      </c>
      <c r="S40" s="18" t="n">
        <v>450.60596967</v>
      </c>
      <c r="T40" s="20" t="n">
        <v>7.04202051</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(291.0/B47*100)</f>
        <v/>
      </c>
      <c r="D47" s="19" t="n">
        <v>5637</v>
      </c>
      <c r="E47" s="18" t="n">
        <v>424.79484185</v>
      </c>
      <c r="F47" s="20" t="n">
        <v>5.00961247</v>
      </c>
      <c r="G47" s="18" t="n">
        <v>458.74898392</v>
      </c>
      <c r="H47" s="20" t="n">
        <v>4.91502455</v>
      </c>
      <c r="I47" s="18" t="n">
        <v>459.44733719</v>
      </c>
      <c r="J47" s="20" t="n">
        <v>6.49823161</v>
      </c>
      <c r="K47" s="18" t="n">
        <v>440.62328076</v>
      </c>
      <c r="L47" s="20" t="n">
        <v>4.98232028</v>
      </c>
      <c r="M47" s="18" t="s">
        <v>327</v>
      </c>
      <c r="N47" s="20" t="s">
        <v>327</v>
      </c>
      <c r="O47" s="18" t="s">
        <v>327</v>
      </c>
      <c r="P47" s="20" t="s">
        <v>327</v>
      </c>
      <c r="Q47" s="18" t="s">
        <v>327</v>
      </c>
      <c r="R47" s="20" t="s">
        <v>327</v>
      </c>
      <c r="S47" s="18" t="n">
        <v>428.37804122</v>
      </c>
      <c r="T47" s="20" t="n">
        <v>4.67580401</v>
      </c>
    </row>
    <row r="48" spans="1:20">
      <c r="A48" s="15" t="s">
        <v>368</v>
      </c>
      <c r="B48" s="17" t="n">
        <v>9841</v>
      </c>
      <c r="C48" s="18">
        <f>(34.0/B48*100)</f>
        <v/>
      </c>
      <c r="D48" s="19" t="n">
        <v>9807</v>
      </c>
      <c r="E48" s="18" t="n">
        <v>513.23431168</v>
      </c>
      <c r="F48" s="20" t="n">
        <v>5.02703834</v>
      </c>
      <c r="G48" s="18" t="n">
        <v>529.36341006</v>
      </c>
      <c r="H48" s="20" t="n">
        <v>5.71100014</v>
      </c>
      <c r="I48" s="18" t="n">
        <v>516.10335477</v>
      </c>
      <c r="J48" s="20" t="n">
        <v>8.731484</v>
      </c>
      <c r="K48" s="18" t="n">
        <v>556.08528088</v>
      </c>
      <c r="L48" s="20" t="n">
        <v>5.48022345</v>
      </c>
      <c r="M48" s="18" t="s">
        <v>327</v>
      </c>
      <c r="N48" s="20" t="s">
        <v>327</v>
      </c>
      <c r="O48" s="18" t="s">
        <v>327</v>
      </c>
      <c r="P48" s="20" t="s">
        <v>327</v>
      </c>
      <c r="Q48" s="18" t="s">
        <v>327</v>
      </c>
      <c r="R48" s="20" t="s">
        <v>327</v>
      </c>
      <c r="S48" s="18" t="n">
        <v>466.02498892</v>
      </c>
      <c r="T48" s="20" t="n">
        <v>10.09371681</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(161.0/B52*100)</f>
        <v/>
      </c>
      <c r="D52" s="19" t="n">
        <v>5648</v>
      </c>
      <c r="E52" s="18" t="n">
        <v>421.89815501</v>
      </c>
      <c r="F52" s="20" t="n">
        <v>4.254299</v>
      </c>
      <c r="G52" s="18" t="n">
        <v>450.48754403</v>
      </c>
      <c r="H52" s="20" t="n">
        <v>3.73897014</v>
      </c>
      <c r="I52" s="18" t="n">
        <v>477.10586989</v>
      </c>
      <c r="J52" s="20" t="n">
        <v>5.54049578</v>
      </c>
      <c r="K52" s="18" t="n">
        <v>483.34741544</v>
      </c>
      <c r="L52" s="20" t="n">
        <v>2.82385032</v>
      </c>
      <c r="M52" s="18" t="s">
        <v>327</v>
      </c>
      <c r="N52" s="20" t="s">
        <v>327</v>
      </c>
      <c r="O52" s="18" t="s">
        <v>327</v>
      </c>
      <c r="P52" s="20" t="s">
        <v>327</v>
      </c>
      <c r="Q52" s="18" t="s">
        <v>327</v>
      </c>
      <c r="R52" s="20" t="s">
        <v>327</v>
      </c>
      <c r="S52" s="18" t="n">
        <v>415.4249679</v>
      </c>
      <c r="T52" s="20" t="n">
        <v>5.40622277</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531.16470738</v>
      </c>
      <c r="F56" s="20" t="n">
        <v>4.62834557</v>
      </c>
      <c r="G56" s="18" t="n">
        <v>544.67167671</v>
      </c>
      <c r="H56" s="20" t="n">
        <v>3.87805888</v>
      </c>
      <c r="I56" s="18" t="n">
        <v>559.27305318</v>
      </c>
      <c r="J56" s="20" t="n">
        <v>5.13859226</v>
      </c>
      <c r="K56" s="18" t="n">
        <v>555.40905118</v>
      </c>
      <c r="L56" s="20" t="n">
        <v>3.47825802</v>
      </c>
      <c r="M56" s="18" t="s">
        <v>327</v>
      </c>
      <c r="N56" s="20" t="s">
        <v>327</v>
      </c>
      <c r="O56" s="18" t="s">
        <v>327</v>
      </c>
      <c r="P56" s="20" t="s">
        <v>327</v>
      </c>
      <c r="Q56" s="18" t="s">
        <v>327</v>
      </c>
      <c r="R56" s="20" t="s">
        <v>327</v>
      </c>
      <c r="S56" s="18" t="n">
        <v>527.72800036</v>
      </c>
      <c r="T56" s="20" t="n">
        <v>10.82346844</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(344.0/B61*100)</f>
        <v/>
      </c>
      <c r="D61" s="19" t="n">
        <v>6181</v>
      </c>
      <c r="E61" s="18" t="n">
        <v>448.43233439</v>
      </c>
      <c r="F61" s="20" t="n">
        <v>3.86895026</v>
      </c>
      <c r="G61" s="18" t="n">
        <v>471.13267548</v>
      </c>
      <c r="H61" s="20" t="n">
        <v>4.18089709</v>
      </c>
      <c r="I61" s="18" t="n">
        <v>480.50967432</v>
      </c>
      <c r="J61" s="20" t="n">
        <v>5.89131221</v>
      </c>
      <c r="K61" s="18" t="n">
        <v>497.10162999</v>
      </c>
      <c r="L61" s="20" t="n">
        <v>2.70205848</v>
      </c>
      <c r="M61" s="18" t="s">
        <v>327</v>
      </c>
      <c r="N61" s="20" t="s">
        <v>327</v>
      </c>
      <c r="O61" s="18" t="s">
        <v>327</v>
      </c>
      <c r="P61" s="20" t="s">
        <v>327</v>
      </c>
      <c r="Q61" s="18" t="s">
        <v>327</v>
      </c>
      <c r="R61" s="20" t="s">
        <v>327</v>
      </c>
      <c r="S61" s="18" t="n">
        <v>445.00932019</v>
      </c>
      <c r="T61" s="20" t="n">
        <v>6.29358611</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(390.0/B67*100)</f>
        <v/>
      </c>
      <c r="D67" s="19" t="n">
        <v>6581</v>
      </c>
      <c r="E67" s="18" t="n">
        <v>362.74057675</v>
      </c>
      <c r="F67" s="20" t="n">
        <v>2.84400425</v>
      </c>
      <c r="G67" s="18" t="n">
        <v>405.23240763</v>
      </c>
      <c r="H67" s="20" t="n">
        <v>4.71615314</v>
      </c>
      <c r="I67" s="18" t="n">
        <v>407.74394883</v>
      </c>
      <c r="J67" s="20" t="n">
        <v>6.68199581</v>
      </c>
      <c r="K67" s="18" t="n">
        <v>407.79811908</v>
      </c>
      <c r="L67" s="20" t="n">
        <v>3.5332563</v>
      </c>
      <c r="M67" s="18" t="s">
        <v>327</v>
      </c>
      <c r="N67" s="20" t="s">
        <v>327</v>
      </c>
      <c r="O67" s="18" t="s">
        <v>327</v>
      </c>
      <c r="P67" s="20" t="s">
        <v>327</v>
      </c>
      <c r="Q67" s="18" t="s">
        <v>327</v>
      </c>
      <c r="R67" s="20" t="s">
        <v>327</v>
      </c>
      <c r="S67" s="18" t="n">
        <v>335.70326285</v>
      </c>
      <c r="T67" s="20" t="n">
        <v>7.98818761</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(428.0/B73*100)</f>
        <v/>
      </c>
      <c r="D73" s="19" t="n">
        <v>7821</v>
      </c>
      <c r="E73" s="18" t="n">
        <v>406.63529712</v>
      </c>
      <c r="F73" s="20" t="n">
        <v>3.71002449</v>
      </c>
      <c r="G73" s="18" t="n">
        <v>421.84323676</v>
      </c>
      <c r="H73" s="20" t="n">
        <v>4.30903993</v>
      </c>
      <c r="I73" s="18" t="n">
        <v>412.53170964</v>
      </c>
      <c r="J73" s="20" t="n">
        <v>6.13315933</v>
      </c>
      <c r="K73" s="18" t="n">
        <v>426.74683608</v>
      </c>
      <c r="L73" s="20" t="n">
        <v>4.0090767</v>
      </c>
      <c r="M73" s="18" t="s">
        <v>327</v>
      </c>
      <c r="N73" s="20" t="s">
        <v>327</v>
      </c>
      <c r="O73" s="18" t="s">
        <v>327</v>
      </c>
      <c r="P73" s="20" t="s">
        <v>327</v>
      </c>
      <c r="Q73" s="18" t="s">
        <v>327</v>
      </c>
      <c r="R73" s="20" t="s">
        <v>327</v>
      </c>
      <c r="S73" s="18" t="n">
        <v>399.40248363</v>
      </c>
      <c r="T73" s="20" t="n">
        <v>10.67733986</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504</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462.09974499</v>
      </c>
      <c r="F7" s="20" t="n">
        <v>4.46551677</v>
      </c>
      <c r="G7" s="18" t="n">
        <v>481.23690959</v>
      </c>
      <c r="H7" s="20" t="n">
        <v>3.13849828</v>
      </c>
      <c r="I7" s="18" t="n">
        <v>513.66064319</v>
      </c>
      <c r="J7" s="20" t="n">
        <v>5.38944216</v>
      </c>
      <c r="K7" s="18" t="n">
        <v>510.94977132</v>
      </c>
      <c r="L7" s="20" t="n">
        <v>2.21445158</v>
      </c>
      <c r="M7" s="18" t="s">
        <v>327</v>
      </c>
      <c r="N7" s="20" t="s">
        <v>327</v>
      </c>
      <c r="O7" s="18" t="s">
        <v>327</v>
      </c>
      <c r="P7" s="20" t="s">
        <v>327</v>
      </c>
      <c r="Q7" s="18" t="s">
        <v>327</v>
      </c>
      <c r="R7" s="20" t="s">
        <v>327</v>
      </c>
      <c r="S7" s="18" t="n">
        <v>478.24025186</v>
      </c>
      <c r="T7" s="20" t="n">
        <v>4.54224573</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(8058.0/B9*100)</f>
        <v/>
      </c>
      <c r="D9" s="19" t="n">
        <v>1593</v>
      </c>
      <c r="E9" s="18" t="n">
        <v>453.43113959</v>
      </c>
      <c r="F9" s="20" t="n">
        <v>6.11143783</v>
      </c>
      <c r="G9" s="18" t="n">
        <v>471.17459149</v>
      </c>
      <c r="H9" s="20" t="n">
        <v>6.83298546</v>
      </c>
      <c r="I9" s="18" t="n">
        <v>498.95123497</v>
      </c>
      <c r="J9" s="20" t="n">
        <v>8.60009427</v>
      </c>
      <c r="K9" s="18" t="s">
        <v>327</v>
      </c>
      <c r="L9" s="20" t="s">
        <v>327</v>
      </c>
      <c r="M9" s="18" t="s">
        <v>327</v>
      </c>
      <c r="N9" s="20" t="s">
        <v>327</v>
      </c>
      <c r="O9" s="18" t="n">
        <v>357.98454354</v>
      </c>
      <c r="P9" s="20" t="n">
        <v>11.51846445</v>
      </c>
      <c r="Q9" s="18" t="s">
        <v>327</v>
      </c>
      <c r="R9" s="20" t="s">
        <v>327</v>
      </c>
      <c r="S9" s="18" t="n">
        <v>466.40440029</v>
      </c>
      <c r="T9" s="20" t="n">
        <v>5.81681298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(201.0/B13*100)</f>
        <v/>
      </c>
      <c r="D13" s="19" t="n">
        <v>6960</v>
      </c>
      <c r="E13" s="18" t="n">
        <v>454.37418371</v>
      </c>
      <c r="F13" s="20" t="n">
        <v>6.39987709</v>
      </c>
      <c r="G13" s="18" t="n">
        <v>471.08739747</v>
      </c>
      <c r="H13" s="20" t="n">
        <v>7.49128833</v>
      </c>
      <c r="I13" s="18" t="n">
        <v>466.35350179</v>
      </c>
      <c r="J13" s="20" t="n">
        <v>10.05948921</v>
      </c>
      <c r="K13" s="18" t="n">
        <v>522.56791839</v>
      </c>
      <c r="L13" s="20" t="n">
        <v>2.31120279</v>
      </c>
      <c r="M13" s="18" t="s">
        <v>327</v>
      </c>
      <c r="N13" s="20" t="s">
        <v>327</v>
      </c>
      <c r="O13" s="18" t="n">
        <v>447.51533769</v>
      </c>
      <c r="P13" s="20" t="n">
        <v>5.97365007</v>
      </c>
      <c r="Q13" s="18" t="s">
        <v>327</v>
      </c>
      <c r="R13" s="20" t="s">
        <v>327</v>
      </c>
      <c r="S13" s="18" t="n">
        <v>469.50127779</v>
      </c>
      <c r="T13" s="20" t="n">
        <v>6.73667719</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(60.0/B18*100)</f>
        <v/>
      </c>
      <c r="D18" s="19" t="n">
        <v>5472</v>
      </c>
      <c r="E18" s="18" t="n">
        <v>403.81211768</v>
      </c>
      <c r="F18" s="20" t="n">
        <v>4.86027856</v>
      </c>
      <c r="G18" s="18" t="n">
        <v>458.30963339</v>
      </c>
      <c r="H18" s="20" t="n">
        <v>4.07055409</v>
      </c>
      <c r="I18" s="18" t="n">
        <v>483.42870542</v>
      </c>
      <c r="J18" s="20" t="n">
        <v>3.68756789</v>
      </c>
      <c r="K18" s="18" t="n">
        <v>447.45915179</v>
      </c>
      <c r="L18" s="20" t="n">
        <v>4.95968062</v>
      </c>
      <c r="M18" s="18" t="s">
        <v>327</v>
      </c>
      <c r="N18" s="20" t="s">
        <v>327</v>
      </c>
      <c r="O18" s="18" t="s">
        <v>327</v>
      </c>
      <c r="P18" s="20" t="s">
        <v>327</v>
      </c>
      <c r="Q18" s="18" t="s">
        <v>327</v>
      </c>
      <c r="R18" s="20" t="s">
        <v>327</v>
      </c>
      <c r="S18" s="18" t="n">
        <v>417.37021136</v>
      </c>
      <c r="T18" s="20" t="n">
        <v>6.68437289</v>
      </c>
    </row>
    <row r="19" spans="1:20">
      <c r="A19" s="15" t="s">
        <v>339</v>
      </c>
      <c r="B19" s="17" t="n">
        <v>5658</v>
      </c>
      <c r="C19" s="18">
        <f>(297.0/B19*100)</f>
        <v/>
      </c>
      <c r="D19" s="19" t="n">
        <v>5361</v>
      </c>
      <c r="E19" s="18" t="n">
        <v>428.87138313</v>
      </c>
      <c r="F19" s="20" t="n">
        <v>7.12245809</v>
      </c>
      <c r="G19" s="18" t="n">
        <v>456.19585064</v>
      </c>
      <c r="H19" s="20" t="n">
        <v>4.67438755</v>
      </c>
      <c r="I19" s="18" t="n">
        <v>471.71537437</v>
      </c>
      <c r="J19" s="20" t="n">
        <v>5.97020832</v>
      </c>
      <c r="K19" s="18" t="n">
        <v>495.4527249</v>
      </c>
      <c r="L19" s="20" t="n">
        <v>2.85477391</v>
      </c>
      <c r="M19" s="18" t="s">
        <v>327</v>
      </c>
      <c r="N19" s="20" t="s">
        <v>327</v>
      </c>
      <c r="O19" s="18" t="s">
        <v>327</v>
      </c>
      <c r="P19" s="20" t="s">
        <v>327</v>
      </c>
      <c r="Q19" s="18" t="s">
        <v>327</v>
      </c>
      <c r="R19" s="20" t="s">
        <v>327</v>
      </c>
      <c r="S19" s="18" t="n">
        <v>443.49100937</v>
      </c>
      <c r="T19" s="20" t="n">
        <v>6.33494148</v>
      </c>
    </row>
    <row r="20" spans="1:20">
      <c r="A20" s="15" t="s">
        <v>340</v>
      </c>
      <c r="B20" s="17" t="n">
        <v>3371</v>
      </c>
      <c r="C20" s="18">
        <f>(82.0/B20*100)</f>
        <v/>
      </c>
      <c r="D20" s="19" t="n">
        <v>3289</v>
      </c>
      <c r="E20" s="18" t="n">
        <v>439.46572005</v>
      </c>
      <c r="F20" s="20" t="n">
        <v>6.67061597</v>
      </c>
      <c r="G20" s="18" t="n">
        <v>480.29161843</v>
      </c>
      <c r="H20" s="20" t="n">
        <v>5.99400268</v>
      </c>
      <c r="I20" s="18" t="n">
        <v>467.25480164</v>
      </c>
      <c r="J20" s="20" t="n">
        <v>8.25621374</v>
      </c>
      <c r="K20" s="18" t="n">
        <v>502.25768978</v>
      </c>
      <c r="L20" s="20" t="n">
        <v>2.53284194</v>
      </c>
      <c r="M20" s="18" t="s">
        <v>327</v>
      </c>
      <c r="N20" s="20" t="s">
        <v>327</v>
      </c>
      <c r="O20" s="18" t="s">
        <v>327</v>
      </c>
      <c r="P20" s="20" t="s">
        <v>327</v>
      </c>
      <c r="Q20" s="18" t="s">
        <v>327</v>
      </c>
      <c r="R20" s="20" t="s">
        <v>327</v>
      </c>
      <c r="S20" s="18" t="n">
        <v>445.2488627</v>
      </c>
      <c r="T20" s="20" t="n">
        <v>5.96482361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(701.0/B23*100)</f>
        <v/>
      </c>
      <c r="D23" s="19" t="n">
        <v>10882</v>
      </c>
      <c r="E23" s="18" t="n">
        <v>436.7400406</v>
      </c>
      <c r="F23" s="20" t="n">
        <v>5.96937626</v>
      </c>
      <c r="G23" s="18" t="n">
        <v>469.90433373</v>
      </c>
      <c r="H23" s="20" t="n">
        <v>4.67135018</v>
      </c>
      <c r="I23" s="18" t="n">
        <v>495.22035819</v>
      </c>
      <c r="J23" s="20" t="n">
        <v>5.87594703</v>
      </c>
      <c r="K23" s="18" t="n">
        <v>512.1678359799999</v>
      </c>
      <c r="L23" s="20" t="n">
        <v>3.04903559</v>
      </c>
      <c r="M23" s="18" t="s">
        <v>327</v>
      </c>
      <c r="N23" s="20" t="s">
        <v>327</v>
      </c>
      <c r="O23" s="18" t="s">
        <v>327</v>
      </c>
      <c r="P23" s="20" t="s">
        <v>327</v>
      </c>
      <c r="Q23" s="18" t="s">
        <v>327</v>
      </c>
      <c r="R23" s="20" t="s">
        <v>327</v>
      </c>
      <c r="S23" s="18" t="n">
        <v>443.35883715</v>
      </c>
      <c r="T23" s="20" t="n">
        <v>6.16975183</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(37.0/B25*100)</f>
        <v/>
      </c>
      <c r="D25" s="19" t="n">
        <v>5544</v>
      </c>
      <c r="E25" s="18" t="n">
        <v>505.01058674</v>
      </c>
      <c r="F25" s="20" t="n">
        <v>5.74549476</v>
      </c>
      <c r="G25" s="18" t="n">
        <v>525.9641533</v>
      </c>
      <c r="H25" s="20" t="n">
        <v>4.77566233</v>
      </c>
      <c r="I25" s="18" t="n">
        <v>564.154063</v>
      </c>
      <c r="J25" s="20" t="n">
        <v>4.20254378</v>
      </c>
      <c r="K25" s="18" t="n">
        <v>492.87551288</v>
      </c>
      <c r="L25" s="20" t="n">
        <v>5.82565276</v>
      </c>
      <c r="M25" s="18" t="s">
        <v>327</v>
      </c>
      <c r="N25" s="20" t="s">
        <v>327</v>
      </c>
      <c r="O25" s="18" t="s">
        <v>327</v>
      </c>
      <c r="P25" s="20" t="s">
        <v>327</v>
      </c>
      <c r="Q25" s="18" t="s">
        <v>327</v>
      </c>
      <c r="R25" s="20" t="s">
        <v>327</v>
      </c>
      <c r="S25" s="18" t="n">
        <v>477.01294033</v>
      </c>
      <c r="T25" s="20" t="n">
        <v>11.2343156</v>
      </c>
    </row>
    <row r="26" spans="1:20">
      <c r="A26" s="15" t="s">
        <v>346</v>
      </c>
      <c r="B26" s="17" t="n">
        <v>4869</v>
      </c>
      <c r="C26" s="18">
        <f>(198.0/B26*100)</f>
        <v/>
      </c>
      <c r="D26" s="19" t="n">
        <v>4671</v>
      </c>
      <c r="E26" s="18" t="n">
        <v>459.7855869</v>
      </c>
      <c r="F26" s="20" t="n">
        <v>4.23298613</v>
      </c>
      <c r="G26" s="18" t="n">
        <v>473.37942811</v>
      </c>
      <c r="H26" s="20" t="n">
        <v>3.08075997</v>
      </c>
      <c r="I26" s="18" t="n">
        <v>481.53575058</v>
      </c>
      <c r="J26" s="20" t="n">
        <v>3.88578001</v>
      </c>
      <c r="K26" s="18" t="n">
        <v>500.43221496</v>
      </c>
      <c r="L26" s="20" t="n">
        <v>2.54414412</v>
      </c>
      <c r="M26" s="18" t="s">
        <v>327</v>
      </c>
      <c r="N26" s="20" t="s">
        <v>327</v>
      </c>
      <c r="O26" s="18" t="s">
        <v>327</v>
      </c>
      <c r="P26" s="20" t="s">
        <v>327</v>
      </c>
      <c r="Q26" s="18" t="s">
        <v>327</v>
      </c>
      <c r="R26" s="20" t="s">
        <v>327</v>
      </c>
      <c r="S26" s="18" t="n">
        <v>456.21946051</v>
      </c>
      <c r="T26" s="20" t="n">
        <v>6.52374819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(40.0/B32*100)</f>
        <v/>
      </c>
      <c r="D32" s="19" t="n">
        <v>4438</v>
      </c>
      <c r="E32" s="18" t="n">
        <v>474.21794081</v>
      </c>
      <c r="F32" s="20" t="n">
        <v>4.11062747</v>
      </c>
      <c r="G32" s="18" t="n">
        <v>492.79784112</v>
      </c>
      <c r="H32" s="20" t="n">
        <v>3.78289594</v>
      </c>
      <c r="I32" s="18" t="n">
        <v>502.77022135</v>
      </c>
      <c r="J32" s="20" t="n">
        <v>4.19047011</v>
      </c>
      <c r="K32" s="18" t="n">
        <v>527.7020237200001</v>
      </c>
      <c r="L32" s="20" t="n">
        <v>3.31998165</v>
      </c>
      <c r="M32" s="18" t="s">
        <v>327</v>
      </c>
      <c r="N32" s="20" t="s">
        <v>327</v>
      </c>
      <c r="O32" s="18" t="s">
        <v>327</v>
      </c>
      <c r="P32" s="20" t="s">
        <v>327</v>
      </c>
      <c r="Q32" s="18" t="s">
        <v>327</v>
      </c>
      <c r="R32" s="20" t="s">
        <v>327</v>
      </c>
      <c r="S32" s="18" t="n">
        <v>463.17371328</v>
      </c>
      <c r="T32" s="20" t="n">
        <v>7.2845832</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(151.0/B34*100)</f>
        <v/>
      </c>
      <c r="D34" s="19" t="n">
        <v>6199</v>
      </c>
      <c r="E34" s="18" t="n">
        <v>448.73830227</v>
      </c>
      <c r="F34" s="20" t="n">
        <v>4.42203767</v>
      </c>
      <c r="G34" s="18" t="n">
        <v>471.36984898</v>
      </c>
      <c r="H34" s="20" t="n">
        <v>3.82141593</v>
      </c>
      <c r="I34" s="18" t="n">
        <v>479.69897117</v>
      </c>
      <c r="J34" s="20" t="n">
        <v>5.85759738</v>
      </c>
      <c r="K34" s="18" t="n">
        <v>499.20552852</v>
      </c>
      <c r="L34" s="20" t="n">
        <v>3.24320315</v>
      </c>
      <c r="M34" s="18" t="s">
        <v>327</v>
      </c>
      <c r="N34" s="20" t="s">
        <v>327</v>
      </c>
      <c r="O34" s="18" t="n">
        <v>336.51078337</v>
      </c>
      <c r="P34" s="20" t="n">
        <v>12.24828707</v>
      </c>
      <c r="Q34" s="18" t="s">
        <v>327</v>
      </c>
      <c r="R34" s="20" t="s">
        <v>327</v>
      </c>
      <c r="S34" s="18" t="n">
        <v>449.53886342</v>
      </c>
      <c r="T34" s="20" t="n">
        <v>5.80668202</v>
      </c>
    </row>
    <row r="35" spans="1:20">
      <c r="A35" s="15" t="s">
        <v>355</v>
      </c>
      <c r="B35" s="17" t="n">
        <v>6406</v>
      </c>
      <c r="C35" s="18">
        <f>(126.0/B35*100)</f>
        <v/>
      </c>
      <c r="D35" s="19" t="n">
        <v>6280</v>
      </c>
      <c r="E35" s="18" t="n">
        <v>490.41586138</v>
      </c>
      <c r="F35" s="20" t="n">
        <v>3.82475873</v>
      </c>
      <c r="G35" s="18" t="n">
        <v>505.6528674</v>
      </c>
      <c r="H35" s="20" t="n">
        <v>2.66317619</v>
      </c>
      <c r="I35" s="18" t="n">
        <v>519.30714158</v>
      </c>
      <c r="J35" s="20" t="n">
        <v>4.31961304</v>
      </c>
      <c r="K35" s="18" t="n">
        <v>523.81975586</v>
      </c>
      <c r="L35" s="20" t="n">
        <v>3.2013733</v>
      </c>
      <c r="M35" s="18" t="s">
        <v>327</v>
      </c>
      <c r="N35" s="20" t="s">
        <v>327</v>
      </c>
      <c r="O35" s="18" t="n">
        <v>349.78970242</v>
      </c>
      <c r="P35" s="20" t="n">
        <v>6.90672373</v>
      </c>
      <c r="Q35" s="18" t="s">
        <v>327</v>
      </c>
      <c r="R35" s="20" t="s">
        <v>327</v>
      </c>
      <c r="S35" s="18" t="n">
        <v>509.79359285</v>
      </c>
      <c r="T35" s="20" t="n">
        <v>4.35488062</v>
      </c>
    </row>
    <row r="36" spans="1:20">
      <c r="A36" s="15" t="s">
        <v>356</v>
      </c>
      <c r="B36" s="17" t="n">
        <v>6736</v>
      </c>
      <c r="C36" s="18">
        <f>(145.0/B36*100)</f>
        <v/>
      </c>
      <c r="D36" s="19" t="n">
        <v>6591</v>
      </c>
      <c r="E36" s="18" t="n">
        <v>437.80274515</v>
      </c>
      <c r="F36" s="20" t="n">
        <v>5.96639047</v>
      </c>
      <c r="G36" s="18" t="n">
        <v>465.47580481</v>
      </c>
      <c r="H36" s="20" t="n">
        <v>3.64818715</v>
      </c>
      <c r="I36" s="18" t="n">
        <v>486.14233038</v>
      </c>
      <c r="J36" s="20" t="n">
        <v>3.54399955</v>
      </c>
      <c r="K36" s="18" t="n">
        <v>500.7731941</v>
      </c>
      <c r="L36" s="20" t="n">
        <v>2.68055233</v>
      </c>
      <c r="M36" s="18" t="s">
        <v>327</v>
      </c>
      <c r="N36" s="20" t="s">
        <v>327</v>
      </c>
      <c r="O36" s="18" t="s">
        <v>327</v>
      </c>
      <c r="P36" s="20" t="s">
        <v>327</v>
      </c>
      <c r="Q36" s="18" t="s">
        <v>327</v>
      </c>
      <c r="R36" s="20" t="s">
        <v>327</v>
      </c>
      <c r="S36" s="18" t="n">
        <v>465.15472773</v>
      </c>
      <c r="T36" s="20" t="n">
        <v>4.97500221</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(5827.0/B40*100)</f>
        <v/>
      </c>
      <c r="D40" s="19" t="n">
        <v>8330</v>
      </c>
      <c r="E40" s="18" t="n">
        <v>449.41836811</v>
      </c>
      <c r="F40" s="20" t="n">
        <v>5.50283279</v>
      </c>
      <c r="G40" s="18" t="n">
        <v>490.64799863</v>
      </c>
      <c r="H40" s="20" t="n">
        <v>3.71784207</v>
      </c>
      <c r="I40" s="18" t="n">
        <v>499.68095151</v>
      </c>
      <c r="J40" s="20" t="n">
        <v>7.15949675</v>
      </c>
      <c r="K40" s="18" t="n">
        <v>515.22902215</v>
      </c>
      <c r="L40" s="20" t="n">
        <v>4.14754061</v>
      </c>
      <c r="M40" s="18" t="s">
        <v>327</v>
      </c>
      <c r="N40" s="20" t="s">
        <v>327</v>
      </c>
      <c r="O40" s="18" t="n">
        <v>491.16464222</v>
      </c>
      <c r="P40" s="20" t="n">
        <v>2.5540442</v>
      </c>
      <c r="Q40" s="18" t="s">
        <v>327</v>
      </c>
      <c r="R40" s="20" t="s">
        <v>327</v>
      </c>
      <c r="S40" s="18" t="n">
        <v>451.65485076</v>
      </c>
      <c r="T40" s="20" t="n">
        <v>6.99984028</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(291.0/B47*100)</f>
        <v/>
      </c>
      <c r="D47" s="19" t="n">
        <v>5637</v>
      </c>
      <c r="E47" s="18" t="n">
        <v>423.27949954</v>
      </c>
      <c r="F47" s="20" t="n">
        <v>4.64183941</v>
      </c>
      <c r="G47" s="18" t="n">
        <v>461.84946417</v>
      </c>
      <c r="H47" s="20" t="n">
        <v>5.18846759</v>
      </c>
      <c r="I47" s="18" t="n">
        <v>455.36446736</v>
      </c>
      <c r="J47" s="20" t="n">
        <v>5.75055971</v>
      </c>
      <c r="K47" s="18" t="n">
        <v>440.62328076</v>
      </c>
      <c r="L47" s="20" t="n">
        <v>4.98232028</v>
      </c>
      <c r="M47" s="18" t="s">
        <v>327</v>
      </c>
      <c r="N47" s="20" t="s">
        <v>327</v>
      </c>
      <c r="O47" s="18" t="s">
        <v>327</v>
      </c>
      <c r="P47" s="20" t="s">
        <v>327</v>
      </c>
      <c r="Q47" s="18" t="s">
        <v>327</v>
      </c>
      <c r="R47" s="20" t="s">
        <v>327</v>
      </c>
      <c r="S47" s="18" t="n">
        <v>428.21369255</v>
      </c>
      <c r="T47" s="20" t="n">
        <v>4.82664556</v>
      </c>
    </row>
    <row r="48" spans="1:20">
      <c r="A48" s="15" t="s">
        <v>368</v>
      </c>
      <c r="B48" s="17" t="n">
        <v>9841</v>
      </c>
      <c r="C48" s="18">
        <f>(34.0/B48*100)</f>
        <v/>
      </c>
      <c r="D48" s="19" t="n">
        <v>9807</v>
      </c>
      <c r="E48" s="18" t="n">
        <v>512.74789304</v>
      </c>
      <c r="F48" s="20" t="n">
        <v>4.87627473</v>
      </c>
      <c r="G48" s="18" t="n">
        <v>526.57852159</v>
      </c>
      <c r="H48" s="20" t="n">
        <v>5.93240414</v>
      </c>
      <c r="I48" s="18" t="n">
        <v>527.62310604</v>
      </c>
      <c r="J48" s="20" t="n">
        <v>8.638012</v>
      </c>
      <c r="K48" s="18" t="n">
        <v>556.08528088</v>
      </c>
      <c r="L48" s="20" t="n">
        <v>5.48022345</v>
      </c>
      <c r="M48" s="18" t="s">
        <v>327</v>
      </c>
      <c r="N48" s="20" t="s">
        <v>327</v>
      </c>
      <c r="O48" s="18" t="s">
        <v>327</v>
      </c>
      <c r="P48" s="20" t="s">
        <v>327</v>
      </c>
      <c r="Q48" s="18" t="s">
        <v>327</v>
      </c>
      <c r="R48" s="20" t="s">
        <v>327</v>
      </c>
      <c r="S48" s="18" t="n">
        <v>463.89234502</v>
      </c>
      <c r="T48" s="20" t="n">
        <v>10.79384486</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(161.0/B52*100)</f>
        <v/>
      </c>
      <c r="D52" s="19" t="n">
        <v>5648</v>
      </c>
      <c r="E52" s="18" t="n">
        <v>418.01803456</v>
      </c>
      <c r="F52" s="20" t="n">
        <v>4.61737308</v>
      </c>
      <c r="G52" s="18" t="n">
        <v>447.10819804</v>
      </c>
      <c r="H52" s="20" t="n">
        <v>3.98422581</v>
      </c>
      <c r="I52" s="18" t="n">
        <v>478.92108504</v>
      </c>
      <c r="J52" s="20" t="n">
        <v>5.47912988</v>
      </c>
      <c r="K52" s="18" t="n">
        <v>483.34741544</v>
      </c>
      <c r="L52" s="20" t="n">
        <v>2.82385032</v>
      </c>
      <c r="M52" s="18" t="s">
        <v>327</v>
      </c>
      <c r="N52" s="20" t="s">
        <v>327</v>
      </c>
      <c r="O52" s="18" t="s">
        <v>327</v>
      </c>
      <c r="P52" s="20" t="s">
        <v>327</v>
      </c>
      <c r="Q52" s="18" t="s">
        <v>327</v>
      </c>
      <c r="R52" s="20" t="s">
        <v>327</v>
      </c>
      <c r="S52" s="18" t="n">
        <v>417.15589918</v>
      </c>
      <c r="T52" s="20" t="n">
        <v>5.80389193</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531.65361044</v>
      </c>
      <c r="F56" s="20" t="n">
        <v>4.40335908</v>
      </c>
      <c r="G56" s="18" t="n">
        <v>542.2056055</v>
      </c>
      <c r="H56" s="20" t="n">
        <v>3.72140285</v>
      </c>
      <c r="I56" s="18" t="n">
        <v>561.57876735</v>
      </c>
      <c r="J56" s="20" t="n">
        <v>5.15896706</v>
      </c>
      <c r="K56" s="18" t="n">
        <v>555.40905118</v>
      </c>
      <c r="L56" s="20" t="n">
        <v>3.47825802</v>
      </c>
      <c r="M56" s="18" t="s">
        <v>327</v>
      </c>
      <c r="N56" s="20" t="s">
        <v>327</v>
      </c>
      <c r="O56" s="18" t="s">
        <v>327</v>
      </c>
      <c r="P56" s="20" t="s">
        <v>327</v>
      </c>
      <c r="Q56" s="18" t="s">
        <v>327</v>
      </c>
      <c r="R56" s="20" t="s">
        <v>327</v>
      </c>
      <c r="S56" s="18" t="n">
        <v>532.78730277</v>
      </c>
      <c r="T56" s="20" t="n">
        <v>10.40676296</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(344.0/B61*100)</f>
        <v/>
      </c>
      <c r="D61" s="19" t="n">
        <v>6181</v>
      </c>
      <c r="E61" s="18" t="n">
        <v>444.27606821</v>
      </c>
      <c r="F61" s="20" t="n">
        <v>4.40361772</v>
      </c>
      <c r="G61" s="18" t="n">
        <v>471.30812243</v>
      </c>
      <c r="H61" s="20" t="n">
        <v>4.04859748</v>
      </c>
      <c r="I61" s="18" t="n">
        <v>483.329447</v>
      </c>
      <c r="J61" s="20" t="n">
        <v>4.98642524</v>
      </c>
      <c r="K61" s="18" t="n">
        <v>497.10162999</v>
      </c>
      <c r="L61" s="20" t="n">
        <v>2.70205848</v>
      </c>
      <c r="M61" s="18" t="s">
        <v>327</v>
      </c>
      <c r="N61" s="20" t="s">
        <v>327</v>
      </c>
      <c r="O61" s="18" t="s">
        <v>327</v>
      </c>
      <c r="P61" s="20" t="s">
        <v>327</v>
      </c>
      <c r="Q61" s="18" t="s">
        <v>327</v>
      </c>
      <c r="R61" s="20" t="s">
        <v>327</v>
      </c>
      <c r="S61" s="18" t="n">
        <v>447.50181673</v>
      </c>
      <c r="T61" s="20" t="n">
        <v>6.51491374</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(390.0/B67*100)</f>
        <v/>
      </c>
      <c r="D67" s="19" t="n">
        <v>6581</v>
      </c>
      <c r="E67" s="18" t="n">
        <v>360.51964283</v>
      </c>
      <c r="F67" s="20" t="n">
        <v>2.54066018</v>
      </c>
      <c r="G67" s="18" t="n">
        <v>399.03838363</v>
      </c>
      <c r="H67" s="20" t="n">
        <v>4.7056307</v>
      </c>
      <c r="I67" s="18" t="n">
        <v>413.81526442</v>
      </c>
      <c r="J67" s="20" t="n">
        <v>5.32616405</v>
      </c>
      <c r="K67" s="18" t="n">
        <v>407.79811908</v>
      </c>
      <c r="L67" s="20" t="n">
        <v>3.5332563</v>
      </c>
      <c r="M67" s="18" t="s">
        <v>327</v>
      </c>
      <c r="N67" s="20" t="s">
        <v>327</v>
      </c>
      <c r="O67" s="18" t="s">
        <v>327</v>
      </c>
      <c r="P67" s="20" t="s">
        <v>327</v>
      </c>
      <c r="Q67" s="18" t="s">
        <v>327</v>
      </c>
      <c r="R67" s="20" t="s">
        <v>327</v>
      </c>
      <c r="S67" s="18" t="n">
        <v>331.21801094</v>
      </c>
      <c r="T67" s="20" t="n">
        <v>8.115582549999999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(428.0/B73*100)</f>
        <v/>
      </c>
      <c r="D73" s="19" t="n">
        <v>7821</v>
      </c>
      <c r="E73" s="18" t="n">
        <v>405.98282734</v>
      </c>
      <c r="F73" s="20" t="n">
        <v>3.96925249</v>
      </c>
      <c r="G73" s="18" t="n">
        <v>422.68895505</v>
      </c>
      <c r="H73" s="20" t="n">
        <v>3.94937991</v>
      </c>
      <c r="I73" s="18" t="n">
        <v>411.1221863</v>
      </c>
      <c r="J73" s="20" t="n">
        <v>5.70242096</v>
      </c>
      <c r="K73" s="18" t="n">
        <v>426.74683608</v>
      </c>
      <c r="L73" s="20" t="n">
        <v>4.0090767</v>
      </c>
      <c r="M73" s="18" t="s">
        <v>327</v>
      </c>
      <c r="N73" s="20" t="s">
        <v>327</v>
      </c>
      <c r="O73" s="18" t="s">
        <v>327</v>
      </c>
      <c r="P73" s="20" t="s">
        <v>327</v>
      </c>
      <c r="Q73" s="18" t="s">
        <v>327</v>
      </c>
      <c r="R73" s="20" t="s">
        <v>327</v>
      </c>
      <c r="S73" s="18" t="n">
        <v>396.51948748</v>
      </c>
      <c r="T73" s="20" t="n">
        <v>10.31792302</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505</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459.49261408</v>
      </c>
      <c r="F7" s="20" t="n">
        <v>4.66035867</v>
      </c>
      <c r="G7" s="18" t="n">
        <v>482.9283315</v>
      </c>
      <c r="H7" s="20" t="n">
        <v>3.39129394</v>
      </c>
      <c r="I7" s="18" t="n">
        <v>512.27831442</v>
      </c>
      <c r="J7" s="20" t="n">
        <v>5.03160035</v>
      </c>
      <c r="K7" s="18" t="n">
        <v>510.94977132</v>
      </c>
      <c r="L7" s="20" t="n">
        <v>2.21445158</v>
      </c>
      <c r="M7" s="18" t="s">
        <v>327</v>
      </c>
      <c r="N7" s="20" t="s">
        <v>327</v>
      </c>
      <c r="O7" s="18" t="s">
        <v>327</v>
      </c>
      <c r="P7" s="20" t="s">
        <v>327</v>
      </c>
      <c r="Q7" s="18" t="s">
        <v>327</v>
      </c>
      <c r="R7" s="20" t="s">
        <v>327</v>
      </c>
      <c r="S7" s="18" t="n">
        <v>478.66413468</v>
      </c>
      <c r="T7" s="20" t="n">
        <v>4.56650511</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(8058.0/B9*100)</f>
        <v/>
      </c>
      <c r="D9" s="19" t="n">
        <v>1593</v>
      </c>
      <c r="E9" s="18" t="n">
        <v>453.03073844</v>
      </c>
      <c r="F9" s="20" t="n">
        <v>6.79490279</v>
      </c>
      <c r="G9" s="18" t="n">
        <v>474.09838805</v>
      </c>
      <c r="H9" s="20" t="n">
        <v>6.73113662</v>
      </c>
      <c r="I9" s="18" t="n">
        <v>503.80886763</v>
      </c>
      <c r="J9" s="20" t="n">
        <v>9.162803500000001</v>
      </c>
      <c r="K9" s="18" t="s">
        <v>327</v>
      </c>
      <c r="L9" s="20" t="s">
        <v>327</v>
      </c>
      <c r="M9" s="18" t="s">
        <v>327</v>
      </c>
      <c r="N9" s="20" t="s">
        <v>327</v>
      </c>
      <c r="O9" s="18" t="n">
        <v>357.98454354</v>
      </c>
      <c r="P9" s="20" t="n">
        <v>11.51846445</v>
      </c>
      <c r="Q9" s="18" t="s">
        <v>327</v>
      </c>
      <c r="R9" s="20" t="s">
        <v>327</v>
      </c>
      <c r="S9" s="18" t="n">
        <v>463.18605571</v>
      </c>
      <c r="T9" s="20" t="n">
        <v>6.19588226</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(201.0/B13*100)</f>
        <v/>
      </c>
      <c r="D13" s="19" t="n">
        <v>6960</v>
      </c>
      <c r="E13" s="18" t="n">
        <v>453.08610513</v>
      </c>
      <c r="F13" s="20" t="n">
        <v>6.59892337</v>
      </c>
      <c r="G13" s="18" t="n">
        <v>470.7605924</v>
      </c>
      <c r="H13" s="20" t="n">
        <v>6.83170396</v>
      </c>
      <c r="I13" s="18" t="n">
        <v>472.7941274</v>
      </c>
      <c r="J13" s="20" t="n">
        <v>9.660241989999999</v>
      </c>
      <c r="K13" s="18" t="n">
        <v>522.56791839</v>
      </c>
      <c r="L13" s="20" t="n">
        <v>2.31120279</v>
      </c>
      <c r="M13" s="18" t="s">
        <v>327</v>
      </c>
      <c r="N13" s="20" t="s">
        <v>327</v>
      </c>
      <c r="O13" s="18" t="n">
        <v>447.51533769</v>
      </c>
      <c r="P13" s="20" t="n">
        <v>5.97365007</v>
      </c>
      <c r="Q13" s="18" t="s">
        <v>327</v>
      </c>
      <c r="R13" s="20" t="s">
        <v>327</v>
      </c>
      <c r="S13" s="18" t="n">
        <v>468.22578318</v>
      </c>
      <c r="T13" s="20" t="n">
        <v>6.88614002</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(60.0/B18*100)</f>
        <v/>
      </c>
      <c r="D18" s="19" t="n">
        <v>5472</v>
      </c>
      <c r="E18" s="18" t="n">
        <v>405.5183929</v>
      </c>
      <c r="F18" s="20" t="n">
        <v>5.39464919</v>
      </c>
      <c r="G18" s="18" t="n">
        <v>463.57788516</v>
      </c>
      <c r="H18" s="20" t="n">
        <v>3.82558919</v>
      </c>
      <c r="I18" s="18" t="n">
        <v>479.84694313</v>
      </c>
      <c r="J18" s="20" t="n">
        <v>4.09701373</v>
      </c>
      <c r="K18" s="18" t="n">
        <v>447.45915179</v>
      </c>
      <c r="L18" s="20" t="n">
        <v>4.95968062</v>
      </c>
      <c r="M18" s="18" t="s">
        <v>327</v>
      </c>
      <c r="N18" s="20" t="s">
        <v>327</v>
      </c>
      <c r="O18" s="18" t="s">
        <v>327</v>
      </c>
      <c r="P18" s="20" t="s">
        <v>327</v>
      </c>
      <c r="Q18" s="18" t="s">
        <v>327</v>
      </c>
      <c r="R18" s="20" t="s">
        <v>327</v>
      </c>
      <c r="S18" s="18" t="n">
        <v>415.79722138</v>
      </c>
      <c r="T18" s="20" t="n">
        <v>6.10274606</v>
      </c>
    </row>
    <row r="19" spans="1:20">
      <c r="A19" s="15" t="s">
        <v>339</v>
      </c>
      <c r="B19" s="17" t="n">
        <v>5658</v>
      </c>
      <c r="C19" s="18">
        <f>(297.0/B19*100)</f>
        <v/>
      </c>
      <c r="D19" s="19" t="n">
        <v>5361</v>
      </c>
      <c r="E19" s="18" t="n">
        <v>423.80679095</v>
      </c>
      <c r="F19" s="20" t="n">
        <v>7.207366</v>
      </c>
      <c r="G19" s="18" t="n">
        <v>457.09501294</v>
      </c>
      <c r="H19" s="20" t="n">
        <v>4.92372428</v>
      </c>
      <c r="I19" s="18" t="n">
        <v>474.70653026</v>
      </c>
      <c r="J19" s="20" t="n">
        <v>5.374196</v>
      </c>
      <c r="K19" s="18" t="n">
        <v>495.4527249</v>
      </c>
      <c r="L19" s="20" t="n">
        <v>2.85477391</v>
      </c>
      <c r="M19" s="18" t="s">
        <v>327</v>
      </c>
      <c r="N19" s="20" t="s">
        <v>327</v>
      </c>
      <c r="O19" s="18" t="s">
        <v>327</v>
      </c>
      <c r="P19" s="20" t="s">
        <v>327</v>
      </c>
      <c r="Q19" s="18" t="s">
        <v>327</v>
      </c>
      <c r="R19" s="20" t="s">
        <v>327</v>
      </c>
      <c r="S19" s="18" t="n">
        <v>440.71957725</v>
      </c>
      <c r="T19" s="20" t="n">
        <v>5.98802396</v>
      </c>
    </row>
    <row r="20" spans="1:20">
      <c r="A20" s="15" t="s">
        <v>340</v>
      </c>
      <c r="B20" s="17" t="n">
        <v>3371</v>
      </c>
      <c r="C20" s="18">
        <f>(82.0/B20*100)</f>
        <v/>
      </c>
      <c r="D20" s="19" t="n">
        <v>3289</v>
      </c>
      <c r="E20" s="18" t="n">
        <v>442.03086706</v>
      </c>
      <c r="F20" s="20" t="n">
        <v>6.77015865</v>
      </c>
      <c r="G20" s="18" t="n">
        <v>482.55827354</v>
      </c>
      <c r="H20" s="20" t="n">
        <v>5.7413444</v>
      </c>
      <c r="I20" s="18" t="n">
        <v>463.75089067</v>
      </c>
      <c r="J20" s="20" t="n">
        <v>8.417615359999999</v>
      </c>
      <c r="K20" s="18" t="n">
        <v>502.25768978</v>
      </c>
      <c r="L20" s="20" t="n">
        <v>2.53284194</v>
      </c>
      <c r="M20" s="18" t="s">
        <v>327</v>
      </c>
      <c r="N20" s="20" t="s">
        <v>327</v>
      </c>
      <c r="O20" s="18" t="s">
        <v>327</v>
      </c>
      <c r="P20" s="20" t="s">
        <v>327</v>
      </c>
      <c r="Q20" s="18" t="s">
        <v>327</v>
      </c>
      <c r="R20" s="20" t="s">
        <v>327</v>
      </c>
      <c r="S20" s="18" t="n">
        <v>443.31612225</v>
      </c>
      <c r="T20" s="20" t="n">
        <v>6.1126264</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(701.0/B23*100)</f>
        <v/>
      </c>
      <c r="D23" s="19" t="n">
        <v>10882</v>
      </c>
      <c r="E23" s="18" t="n">
        <v>434.58513953</v>
      </c>
      <c r="F23" s="20" t="n">
        <v>5.59386142</v>
      </c>
      <c r="G23" s="18" t="n">
        <v>471.38171022</v>
      </c>
      <c r="H23" s="20" t="n">
        <v>5.45730604</v>
      </c>
      <c r="I23" s="18" t="n">
        <v>494.98583607</v>
      </c>
      <c r="J23" s="20" t="n">
        <v>5.66746152</v>
      </c>
      <c r="K23" s="18" t="n">
        <v>512.1678359799999</v>
      </c>
      <c r="L23" s="20" t="n">
        <v>3.04903559</v>
      </c>
      <c r="M23" s="18" t="s">
        <v>327</v>
      </c>
      <c r="N23" s="20" t="s">
        <v>327</v>
      </c>
      <c r="O23" s="18" t="s">
        <v>327</v>
      </c>
      <c r="P23" s="20" t="s">
        <v>327</v>
      </c>
      <c r="Q23" s="18" t="s">
        <v>327</v>
      </c>
      <c r="R23" s="20" t="s">
        <v>327</v>
      </c>
      <c r="S23" s="18" t="n">
        <v>444.94800611</v>
      </c>
      <c r="T23" s="20" t="n">
        <v>6.17001168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(37.0/B25*100)</f>
        <v/>
      </c>
      <c r="D25" s="19" t="n">
        <v>5544</v>
      </c>
      <c r="E25" s="18" t="n">
        <v>503.61146968</v>
      </c>
      <c r="F25" s="20" t="n">
        <v>6.04895627</v>
      </c>
      <c r="G25" s="18" t="n">
        <v>529.30837939</v>
      </c>
      <c r="H25" s="20" t="n">
        <v>4.58033607</v>
      </c>
      <c r="I25" s="18" t="n">
        <v>560.77542234</v>
      </c>
      <c r="J25" s="20" t="n">
        <v>4.37188086</v>
      </c>
      <c r="K25" s="18" t="n">
        <v>492.87551288</v>
      </c>
      <c r="L25" s="20" t="n">
        <v>5.82565276</v>
      </c>
      <c r="M25" s="18" t="s">
        <v>327</v>
      </c>
      <c r="N25" s="20" t="s">
        <v>327</v>
      </c>
      <c r="O25" s="18" t="s">
        <v>327</v>
      </c>
      <c r="P25" s="20" t="s">
        <v>327</v>
      </c>
      <c r="Q25" s="18" t="s">
        <v>327</v>
      </c>
      <c r="R25" s="20" t="s">
        <v>327</v>
      </c>
      <c r="S25" s="18" t="n">
        <v>483.01289567</v>
      </c>
      <c r="T25" s="20" t="n">
        <v>10.88355434</v>
      </c>
    </row>
    <row r="26" spans="1:20">
      <c r="A26" s="15" t="s">
        <v>346</v>
      </c>
      <c r="B26" s="17" t="n">
        <v>4869</v>
      </c>
      <c r="C26" s="18">
        <f>(198.0/B26*100)</f>
        <v/>
      </c>
      <c r="D26" s="19" t="n">
        <v>4671</v>
      </c>
      <c r="E26" s="18" t="n">
        <v>456.86786106</v>
      </c>
      <c r="F26" s="20" t="n">
        <v>4.80957099</v>
      </c>
      <c r="G26" s="18" t="n">
        <v>473.73771355</v>
      </c>
      <c r="H26" s="20" t="n">
        <v>2.81654912</v>
      </c>
      <c r="I26" s="18" t="n">
        <v>482.49316847</v>
      </c>
      <c r="J26" s="20" t="n">
        <v>4.69985502</v>
      </c>
      <c r="K26" s="18" t="n">
        <v>500.43221496</v>
      </c>
      <c r="L26" s="20" t="n">
        <v>2.54414412</v>
      </c>
      <c r="M26" s="18" t="s">
        <v>327</v>
      </c>
      <c r="N26" s="20" t="s">
        <v>327</v>
      </c>
      <c r="O26" s="18" t="s">
        <v>327</v>
      </c>
      <c r="P26" s="20" t="s">
        <v>327</v>
      </c>
      <c r="Q26" s="18" t="s">
        <v>327</v>
      </c>
      <c r="R26" s="20" t="s">
        <v>327</v>
      </c>
      <c r="S26" s="18" t="n">
        <v>459.98998147</v>
      </c>
      <c r="T26" s="20" t="n">
        <v>6.88033491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(40.0/B32*100)</f>
        <v/>
      </c>
      <c r="D32" s="19" t="n">
        <v>4438</v>
      </c>
      <c r="E32" s="18" t="n">
        <v>472.95861805</v>
      </c>
      <c r="F32" s="20" t="n">
        <v>3.8590685</v>
      </c>
      <c r="G32" s="18" t="n">
        <v>493.21665798</v>
      </c>
      <c r="H32" s="20" t="n">
        <v>3.50980136</v>
      </c>
      <c r="I32" s="18" t="n">
        <v>503.96906818</v>
      </c>
      <c r="J32" s="20" t="n">
        <v>4.16163025</v>
      </c>
      <c r="K32" s="18" t="n">
        <v>527.7020237200001</v>
      </c>
      <c r="L32" s="20" t="n">
        <v>3.31998165</v>
      </c>
      <c r="M32" s="18" t="s">
        <v>327</v>
      </c>
      <c r="N32" s="20" t="s">
        <v>327</v>
      </c>
      <c r="O32" s="18" t="s">
        <v>327</v>
      </c>
      <c r="P32" s="20" t="s">
        <v>327</v>
      </c>
      <c r="Q32" s="18" t="s">
        <v>327</v>
      </c>
      <c r="R32" s="20" t="s">
        <v>327</v>
      </c>
      <c r="S32" s="18" t="n">
        <v>459.84527154</v>
      </c>
      <c r="T32" s="20" t="n">
        <v>7.86177171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(151.0/B34*100)</f>
        <v/>
      </c>
      <c r="D34" s="19" t="n">
        <v>6199</v>
      </c>
      <c r="E34" s="18" t="n">
        <v>447.5624478</v>
      </c>
      <c r="F34" s="20" t="n">
        <v>4.36088957</v>
      </c>
      <c r="G34" s="18" t="n">
        <v>472.89186698</v>
      </c>
      <c r="H34" s="20" t="n">
        <v>3.42602141</v>
      </c>
      <c r="I34" s="18" t="n">
        <v>482.24731294</v>
      </c>
      <c r="J34" s="20" t="n">
        <v>5.693233</v>
      </c>
      <c r="K34" s="18" t="n">
        <v>499.20552852</v>
      </c>
      <c r="L34" s="20" t="n">
        <v>3.24320315</v>
      </c>
      <c r="M34" s="18" t="s">
        <v>327</v>
      </c>
      <c r="N34" s="20" t="s">
        <v>327</v>
      </c>
      <c r="O34" s="18" t="n">
        <v>336.51078337</v>
      </c>
      <c r="P34" s="20" t="n">
        <v>12.24828707</v>
      </c>
      <c r="Q34" s="18" t="s">
        <v>327</v>
      </c>
      <c r="R34" s="20" t="s">
        <v>327</v>
      </c>
      <c r="S34" s="18" t="n">
        <v>447.61744542</v>
      </c>
      <c r="T34" s="20" t="n">
        <v>6.07451047</v>
      </c>
    </row>
    <row r="35" spans="1:20">
      <c r="A35" s="15" t="s">
        <v>355</v>
      </c>
      <c r="B35" s="17" t="n">
        <v>6406</v>
      </c>
      <c r="C35" s="18">
        <f>(126.0/B35*100)</f>
        <v/>
      </c>
      <c r="D35" s="19" t="n">
        <v>6280</v>
      </c>
      <c r="E35" s="18" t="n">
        <v>489.72222719</v>
      </c>
      <c r="F35" s="20" t="n">
        <v>3.72823345</v>
      </c>
      <c r="G35" s="18" t="n">
        <v>506.8629844</v>
      </c>
      <c r="H35" s="20" t="n">
        <v>2.92312221</v>
      </c>
      <c r="I35" s="18" t="n">
        <v>517.86782022</v>
      </c>
      <c r="J35" s="20" t="n">
        <v>4.54085079</v>
      </c>
      <c r="K35" s="18" t="n">
        <v>523.81975586</v>
      </c>
      <c r="L35" s="20" t="n">
        <v>3.2013733</v>
      </c>
      <c r="M35" s="18" t="s">
        <v>327</v>
      </c>
      <c r="N35" s="20" t="s">
        <v>327</v>
      </c>
      <c r="O35" s="18" t="n">
        <v>349.78970242</v>
      </c>
      <c r="P35" s="20" t="n">
        <v>6.90672373</v>
      </c>
      <c r="Q35" s="18" t="s">
        <v>327</v>
      </c>
      <c r="R35" s="20" t="s">
        <v>327</v>
      </c>
      <c r="S35" s="18" t="n">
        <v>508.32900881</v>
      </c>
      <c r="T35" s="20" t="n">
        <v>4.2303453</v>
      </c>
    </row>
    <row r="36" spans="1:20">
      <c r="A36" s="15" t="s">
        <v>356</v>
      </c>
      <c r="B36" s="17" t="n">
        <v>6736</v>
      </c>
      <c r="C36" s="18">
        <f>(145.0/B36*100)</f>
        <v/>
      </c>
      <c r="D36" s="19" t="n">
        <v>6591</v>
      </c>
      <c r="E36" s="18" t="n">
        <v>442.76085284</v>
      </c>
      <c r="F36" s="20" t="n">
        <v>5.99513565</v>
      </c>
      <c r="G36" s="18" t="n">
        <v>466.41475715</v>
      </c>
      <c r="H36" s="20" t="n">
        <v>4.45121943</v>
      </c>
      <c r="I36" s="18" t="n">
        <v>484.52595868</v>
      </c>
      <c r="J36" s="20" t="n">
        <v>3.28943283</v>
      </c>
      <c r="K36" s="18" t="n">
        <v>500.7731941</v>
      </c>
      <c r="L36" s="20" t="n">
        <v>2.68055233</v>
      </c>
      <c r="M36" s="18" t="s">
        <v>327</v>
      </c>
      <c r="N36" s="20" t="s">
        <v>327</v>
      </c>
      <c r="O36" s="18" t="s">
        <v>327</v>
      </c>
      <c r="P36" s="20" t="s">
        <v>327</v>
      </c>
      <c r="Q36" s="18" t="s">
        <v>327</v>
      </c>
      <c r="R36" s="20" t="s">
        <v>327</v>
      </c>
      <c r="S36" s="18" t="n">
        <v>465.06738792</v>
      </c>
      <c r="T36" s="20" t="n">
        <v>5.20706626</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(5827.0/B40*100)</f>
        <v/>
      </c>
      <c r="D40" s="19" t="n">
        <v>8330</v>
      </c>
      <c r="E40" s="18" t="n">
        <v>447.70963797</v>
      </c>
      <c r="F40" s="20" t="n">
        <v>5.47257058</v>
      </c>
      <c r="G40" s="18" t="n">
        <v>489.97055376</v>
      </c>
      <c r="H40" s="20" t="n">
        <v>3.92830382</v>
      </c>
      <c r="I40" s="18" t="n">
        <v>506.23409722</v>
      </c>
      <c r="J40" s="20" t="n">
        <v>7.08950984</v>
      </c>
      <c r="K40" s="18" t="n">
        <v>515.22902215</v>
      </c>
      <c r="L40" s="20" t="n">
        <v>4.14754061</v>
      </c>
      <c r="M40" s="18" t="s">
        <v>327</v>
      </c>
      <c r="N40" s="20" t="s">
        <v>327</v>
      </c>
      <c r="O40" s="18" t="n">
        <v>491.16464222</v>
      </c>
      <c r="P40" s="20" t="n">
        <v>2.5540442</v>
      </c>
      <c r="Q40" s="18" t="s">
        <v>327</v>
      </c>
      <c r="R40" s="20" t="s">
        <v>327</v>
      </c>
      <c r="S40" s="18" t="n">
        <v>451.07115698</v>
      </c>
      <c r="T40" s="20" t="n">
        <v>6.93299948</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(291.0/B47*100)</f>
        <v/>
      </c>
      <c r="D47" s="19" t="n">
        <v>5637</v>
      </c>
      <c r="E47" s="18" t="n">
        <v>422.33876722</v>
      </c>
      <c r="F47" s="20" t="n">
        <v>5.11508667</v>
      </c>
      <c r="G47" s="18" t="n">
        <v>461.68794572</v>
      </c>
      <c r="H47" s="20" t="n">
        <v>5.11653909</v>
      </c>
      <c r="I47" s="18" t="n">
        <v>457.80805093</v>
      </c>
      <c r="J47" s="20" t="n">
        <v>6.79555204</v>
      </c>
      <c r="K47" s="18" t="n">
        <v>440.62328076</v>
      </c>
      <c r="L47" s="20" t="n">
        <v>4.98232028</v>
      </c>
      <c r="M47" s="18" t="s">
        <v>327</v>
      </c>
      <c r="N47" s="20" t="s">
        <v>327</v>
      </c>
      <c r="O47" s="18" t="s">
        <v>327</v>
      </c>
      <c r="P47" s="20" t="s">
        <v>327</v>
      </c>
      <c r="Q47" s="18" t="s">
        <v>327</v>
      </c>
      <c r="R47" s="20" t="s">
        <v>327</v>
      </c>
      <c r="S47" s="18" t="n">
        <v>426.64602182</v>
      </c>
      <c r="T47" s="20" t="n">
        <v>4.60512926</v>
      </c>
    </row>
    <row r="48" spans="1:20">
      <c r="A48" s="15" t="s">
        <v>368</v>
      </c>
      <c r="B48" s="17" t="n">
        <v>9841</v>
      </c>
      <c r="C48" s="18">
        <f>(34.0/B48*100)</f>
        <v/>
      </c>
      <c r="D48" s="19" t="n">
        <v>9807</v>
      </c>
      <c r="E48" s="18" t="n">
        <v>510.90991824</v>
      </c>
      <c r="F48" s="20" t="n">
        <v>5.02349141</v>
      </c>
      <c r="G48" s="18" t="n">
        <v>532.42130891</v>
      </c>
      <c r="H48" s="20" t="n">
        <v>6.13898949</v>
      </c>
      <c r="I48" s="18" t="n">
        <v>518.52735329</v>
      </c>
      <c r="J48" s="20" t="n">
        <v>8.25369265</v>
      </c>
      <c r="K48" s="18" t="n">
        <v>556.08528088</v>
      </c>
      <c r="L48" s="20" t="n">
        <v>5.48022345</v>
      </c>
      <c r="M48" s="18" t="s">
        <v>327</v>
      </c>
      <c r="N48" s="20" t="s">
        <v>327</v>
      </c>
      <c r="O48" s="18" t="s">
        <v>327</v>
      </c>
      <c r="P48" s="20" t="s">
        <v>327</v>
      </c>
      <c r="Q48" s="18" t="s">
        <v>327</v>
      </c>
      <c r="R48" s="20" t="s">
        <v>327</v>
      </c>
      <c r="S48" s="18" t="n">
        <v>464.68905544</v>
      </c>
      <c r="T48" s="20" t="n">
        <v>11.40255159</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(161.0/B52*100)</f>
        <v/>
      </c>
      <c r="D52" s="19" t="n">
        <v>5648</v>
      </c>
      <c r="E52" s="18" t="n">
        <v>418.27858276</v>
      </c>
      <c r="F52" s="20" t="n">
        <v>4.57141471</v>
      </c>
      <c r="G52" s="18" t="n">
        <v>451.78204011</v>
      </c>
      <c r="H52" s="20" t="n">
        <v>3.85050001</v>
      </c>
      <c r="I52" s="18" t="n">
        <v>473.45784233</v>
      </c>
      <c r="J52" s="20" t="n">
        <v>5.54181721</v>
      </c>
      <c r="K52" s="18" t="n">
        <v>483.34741544</v>
      </c>
      <c r="L52" s="20" t="n">
        <v>2.82385032</v>
      </c>
      <c r="M52" s="18" t="s">
        <v>327</v>
      </c>
      <c r="N52" s="20" t="s">
        <v>327</v>
      </c>
      <c r="O52" s="18" t="s">
        <v>327</v>
      </c>
      <c r="P52" s="20" t="s">
        <v>327</v>
      </c>
      <c r="Q52" s="18" t="s">
        <v>327</v>
      </c>
      <c r="R52" s="20" t="s">
        <v>327</v>
      </c>
      <c r="S52" s="18" t="n">
        <v>414.68569936</v>
      </c>
      <c r="T52" s="20" t="n">
        <v>5.73509258</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529.24127132</v>
      </c>
      <c r="F56" s="20" t="n">
        <v>4.6277034</v>
      </c>
      <c r="G56" s="18" t="n">
        <v>544.97044976</v>
      </c>
      <c r="H56" s="20" t="n">
        <v>3.94342122</v>
      </c>
      <c r="I56" s="18" t="n">
        <v>559.1009622</v>
      </c>
      <c r="J56" s="20" t="n">
        <v>5.13464672</v>
      </c>
      <c r="K56" s="18" t="n">
        <v>555.40905118</v>
      </c>
      <c r="L56" s="20" t="n">
        <v>3.47825802</v>
      </c>
      <c r="M56" s="18" t="s">
        <v>327</v>
      </c>
      <c r="N56" s="20" t="s">
        <v>327</v>
      </c>
      <c r="O56" s="18" t="s">
        <v>327</v>
      </c>
      <c r="P56" s="20" t="s">
        <v>327</v>
      </c>
      <c r="Q56" s="18" t="s">
        <v>327</v>
      </c>
      <c r="R56" s="20" t="s">
        <v>327</v>
      </c>
      <c r="S56" s="18" t="n">
        <v>531.88843775</v>
      </c>
      <c r="T56" s="20" t="n">
        <v>10.8259821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(344.0/B61*100)</f>
        <v/>
      </c>
      <c r="D61" s="19" t="n">
        <v>6181</v>
      </c>
      <c r="E61" s="18" t="n">
        <v>447.39400631</v>
      </c>
      <c r="F61" s="20" t="n">
        <v>4.19865796</v>
      </c>
      <c r="G61" s="18" t="n">
        <v>473.04222193</v>
      </c>
      <c r="H61" s="20" t="n">
        <v>4.37271483</v>
      </c>
      <c r="I61" s="18" t="n">
        <v>476.37156103</v>
      </c>
      <c r="J61" s="20" t="n">
        <v>5.26013621</v>
      </c>
      <c r="K61" s="18" t="n">
        <v>497.10162999</v>
      </c>
      <c r="L61" s="20" t="n">
        <v>2.70205848</v>
      </c>
      <c r="M61" s="18" t="s">
        <v>327</v>
      </c>
      <c r="N61" s="20" t="s">
        <v>327</v>
      </c>
      <c r="O61" s="18" t="s">
        <v>327</v>
      </c>
      <c r="P61" s="20" t="s">
        <v>327</v>
      </c>
      <c r="Q61" s="18" t="s">
        <v>327</v>
      </c>
      <c r="R61" s="20" t="s">
        <v>327</v>
      </c>
      <c r="S61" s="18" t="n">
        <v>446.35857343</v>
      </c>
      <c r="T61" s="20" t="n">
        <v>6.51559869</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(390.0/B67*100)</f>
        <v/>
      </c>
      <c r="D67" s="19" t="n">
        <v>6581</v>
      </c>
      <c r="E67" s="18" t="n">
        <v>358.24811268</v>
      </c>
      <c r="F67" s="20" t="n">
        <v>2.66633541</v>
      </c>
      <c r="G67" s="18" t="n">
        <v>406.6576537</v>
      </c>
      <c r="H67" s="20" t="n">
        <v>4.83573786</v>
      </c>
      <c r="I67" s="18" t="n">
        <v>413.39823033</v>
      </c>
      <c r="J67" s="20" t="n">
        <v>6.28060931</v>
      </c>
      <c r="K67" s="18" t="n">
        <v>407.79811908</v>
      </c>
      <c r="L67" s="20" t="n">
        <v>3.5332563</v>
      </c>
      <c r="M67" s="18" t="s">
        <v>327</v>
      </c>
      <c r="N67" s="20" t="s">
        <v>327</v>
      </c>
      <c r="O67" s="18" t="s">
        <v>327</v>
      </c>
      <c r="P67" s="20" t="s">
        <v>327</v>
      </c>
      <c r="Q67" s="18" t="s">
        <v>327</v>
      </c>
      <c r="R67" s="20" t="s">
        <v>327</v>
      </c>
      <c r="S67" s="18" t="n">
        <v>337.79900556</v>
      </c>
      <c r="T67" s="20" t="n">
        <v>8.432960039999999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(428.0/B73*100)</f>
        <v/>
      </c>
      <c r="D73" s="19" t="n">
        <v>7821</v>
      </c>
      <c r="E73" s="18" t="n">
        <v>405.36088855</v>
      </c>
      <c r="F73" s="20" t="n">
        <v>3.80341676</v>
      </c>
      <c r="G73" s="18" t="n">
        <v>420.70462797</v>
      </c>
      <c r="H73" s="20" t="n">
        <v>4.08063176</v>
      </c>
      <c r="I73" s="18" t="n">
        <v>417.05118991</v>
      </c>
      <c r="J73" s="20" t="n">
        <v>5.6693517</v>
      </c>
      <c r="K73" s="18" t="n">
        <v>426.74683608</v>
      </c>
      <c r="L73" s="20" t="n">
        <v>4.0090767</v>
      </c>
      <c r="M73" s="18" t="s">
        <v>327</v>
      </c>
      <c r="N73" s="20" t="s">
        <v>327</v>
      </c>
      <c r="O73" s="18" t="s">
        <v>327</v>
      </c>
      <c r="P73" s="20" t="s">
        <v>327</v>
      </c>
      <c r="Q73" s="18" t="s">
        <v>327</v>
      </c>
      <c r="R73" s="20" t="s">
        <v>327</v>
      </c>
      <c r="S73" s="18" t="n">
        <v>407.30195907</v>
      </c>
      <c r="T73" s="20" t="n">
        <v>9.28029372</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506</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461.0545846</v>
      </c>
      <c r="F7" s="20" t="n">
        <v>4.63160068</v>
      </c>
      <c r="G7" s="18" t="n">
        <v>481.64041962</v>
      </c>
      <c r="H7" s="20" t="n">
        <v>3.45655405</v>
      </c>
      <c r="I7" s="18" t="n">
        <v>512.57907231</v>
      </c>
      <c r="J7" s="20" t="n">
        <v>4.86824343</v>
      </c>
      <c r="K7" s="18" t="n">
        <v>510.94977132</v>
      </c>
      <c r="L7" s="20" t="n">
        <v>2.21445158</v>
      </c>
      <c r="M7" s="18" t="s">
        <v>327</v>
      </c>
      <c r="N7" s="20" t="s">
        <v>327</v>
      </c>
      <c r="O7" s="18" t="s">
        <v>327</v>
      </c>
      <c r="P7" s="20" t="s">
        <v>327</v>
      </c>
      <c r="Q7" s="18" t="s">
        <v>327</v>
      </c>
      <c r="R7" s="20" t="s">
        <v>327</v>
      </c>
      <c r="S7" s="18" t="n">
        <v>477.22368433</v>
      </c>
      <c r="T7" s="20" t="n">
        <v>4.45183581</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(8058.0/B9*100)</f>
        <v/>
      </c>
      <c r="D9" s="19" t="n">
        <v>1593</v>
      </c>
      <c r="E9" s="18" t="n">
        <v>453.67824939</v>
      </c>
      <c r="F9" s="20" t="n">
        <v>6.42152376</v>
      </c>
      <c r="G9" s="18" t="n">
        <v>472.38721016</v>
      </c>
      <c r="H9" s="20" t="n">
        <v>6.44832154</v>
      </c>
      <c r="I9" s="18" t="n">
        <v>501.33784375</v>
      </c>
      <c r="J9" s="20" t="n">
        <v>8.42572539</v>
      </c>
      <c r="K9" s="18" t="s">
        <v>327</v>
      </c>
      <c r="L9" s="20" t="s">
        <v>327</v>
      </c>
      <c r="M9" s="18" t="s">
        <v>327</v>
      </c>
      <c r="N9" s="20" t="s">
        <v>327</v>
      </c>
      <c r="O9" s="18" t="n">
        <v>357.98454354</v>
      </c>
      <c r="P9" s="20" t="n">
        <v>11.51846445</v>
      </c>
      <c r="Q9" s="18" t="s">
        <v>327</v>
      </c>
      <c r="R9" s="20" t="s">
        <v>327</v>
      </c>
      <c r="S9" s="18" t="n">
        <v>463.92938444</v>
      </c>
      <c r="T9" s="20" t="n">
        <v>6.09686158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(201.0/B13*100)</f>
        <v/>
      </c>
      <c r="D13" s="19" t="n">
        <v>6960</v>
      </c>
      <c r="E13" s="18" t="n">
        <v>454.53525899</v>
      </c>
      <c r="F13" s="20" t="n">
        <v>7.41224191</v>
      </c>
      <c r="G13" s="18" t="n">
        <v>468.74684046</v>
      </c>
      <c r="H13" s="20" t="n">
        <v>6.07281365</v>
      </c>
      <c r="I13" s="18" t="n">
        <v>466.58954708</v>
      </c>
      <c r="J13" s="20" t="n">
        <v>10.55404766</v>
      </c>
      <c r="K13" s="18" t="n">
        <v>522.56791839</v>
      </c>
      <c r="L13" s="20" t="n">
        <v>2.31120279</v>
      </c>
      <c r="M13" s="18" t="s">
        <v>327</v>
      </c>
      <c r="N13" s="20" t="s">
        <v>327</v>
      </c>
      <c r="O13" s="18" t="n">
        <v>447.51533769</v>
      </c>
      <c r="P13" s="20" t="n">
        <v>5.97365007</v>
      </c>
      <c r="Q13" s="18" t="s">
        <v>327</v>
      </c>
      <c r="R13" s="20" t="s">
        <v>327</v>
      </c>
      <c r="S13" s="18" t="n">
        <v>470.13267658</v>
      </c>
      <c r="T13" s="20" t="n">
        <v>6.71007196</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(60.0/B18*100)</f>
        <v/>
      </c>
      <c r="D18" s="19" t="n">
        <v>5472</v>
      </c>
      <c r="E18" s="18" t="n">
        <v>407.20056725</v>
      </c>
      <c r="F18" s="20" t="n">
        <v>4.77113865</v>
      </c>
      <c r="G18" s="18" t="n">
        <v>460.30434184</v>
      </c>
      <c r="H18" s="20" t="n">
        <v>4.31644811</v>
      </c>
      <c r="I18" s="18" t="n">
        <v>482.58605148</v>
      </c>
      <c r="J18" s="20" t="n">
        <v>3.82216292</v>
      </c>
      <c r="K18" s="18" t="n">
        <v>447.45915179</v>
      </c>
      <c r="L18" s="20" t="n">
        <v>4.95968062</v>
      </c>
      <c r="M18" s="18" t="s">
        <v>327</v>
      </c>
      <c r="N18" s="20" t="s">
        <v>327</v>
      </c>
      <c r="O18" s="18" t="s">
        <v>327</v>
      </c>
      <c r="P18" s="20" t="s">
        <v>327</v>
      </c>
      <c r="Q18" s="18" t="s">
        <v>327</v>
      </c>
      <c r="R18" s="20" t="s">
        <v>327</v>
      </c>
      <c r="S18" s="18" t="n">
        <v>415.34006226</v>
      </c>
      <c r="T18" s="20" t="n">
        <v>6.65446157</v>
      </c>
    </row>
    <row r="19" spans="1:20">
      <c r="A19" s="15" t="s">
        <v>339</v>
      </c>
      <c r="B19" s="17" t="n">
        <v>5658</v>
      </c>
      <c r="C19" s="18">
        <f>(297.0/B19*100)</f>
        <v/>
      </c>
      <c r="D19" s="19" t="n">
        <v>5361</v>
      </c>
      <c r="E19" s="18" t="n">
        <v>423.48098767</v>
      </c>
      <c r="F19" s="20" t="n">
        <v>7.66317299</v>
      </c>
      <c r="G19" s="18" t="n">
        <v>460.43229892</v>
      </c>
      <c r="H19" s="20" t="n">
        <v>4.31945299</v>
      </c>
      <c r="I19" s="18" t="n">
        <v>470.06320222</v>
      </c>
      <c r="J19" s="20" t="n">
        <v>4.98576313</v>
      </c>
      <c r="K19" s="18" t="n">
        <v>495.4527249</v>
      </c>
      <c r="L19" s="20" t="n">
        <v>2.85477391</v>
      </c>
      <c r="M19" s="18" t="s">
        <v>327</v>
      </c>
      <c r="N19" s="20" t="s">
        <v>327</v>
      </c>
      <c r="O19" s="18" t="s">
        <v>327</v>
      </c>
      <c r="P19" s="20" t="s">
        <v>327</v>
      </c>
      <c r="Q19" s="18" t="s">
        <v>327</v>
      </c>
      <c r="R19" s="20" t="s">
        <v>327</v>
      </c>
      <c r="S19" s="18" t="n">
        <v>441.04036793</v>
      </c>
      <c r="T19" s="20" t="n">
        <v>5.64801389</v>
      </c>
    </row>
    <row r="20" spans="1:20">
      <c r="A20" s="15" t="s">
        <v>340</v>
      </c>
      <c r="B20" s="17" t="n">
        <v>3371</v>
      </c>
      <c r="C20" s="18">
        <f>(82.0/B20*100)</f>
        <v/>
      </c>
      <c r="D20" s="19" t="n">
        <v>3289</v>
      </c>
      <c r="E20" s="18" t="n">
        <v>437.47260805</v>
      </c>
      <c r="F20" s="20" t="n">
        <v>7.18064036</v>
      </c>
      <c r="G20" s="18" t="n">
        <v>480.99716471</v>
      </c>
      <c r="H20" s="20" t="n">
        <v>5.40943803</v>
      </c>
      <c r="I20" s="18" t="n">
        <v>465.82496743</v>
      </c>
      <c r="J20" s="20" t="n">
        <v>9.301064419999999</v>
      </c>
      <c r="K20" s="18" t="n">
        <v>502.25768978</v>
      </c>
      <c r="L20" s="20" t="n">
        <v>2.53284194</v>
      </c>
      <c r="M20" s="18" t="s">
        <v>327</v>
      </c>
      <c r="N20" s="20" t="s">
        <v>327</v>
      </c>
      <c r="O20" s="18" t="s">
        <v>327</v>
      </c>
      <c r="P20" s="20" t="s">
        <v>327</v>
      </c>
      <c r="Q20" s="18" t="s">
        <v>327</v>
      </c>
      <c r="R20" s="20" t="s">
        <v>327</v>
      </c>
      <c r="S20" s="18" t="n">
        <v>444.49635223</v>
      </c>
      <c r="T20" s="20" t="n">
        <v>5.85935299</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(701.0/B23*100)</f>
        <v/>
      </c>
      <c r="D23" s="19" t="n">
        <v>10882</v>
      </c>
      <c r="E23" s="18" t="n">
        <v>442.10711458</v>
      </c>
      <c r="F23" s="20" t="n">
        <v>6.14608574</v>
      </c>
      <c r="G23" s="18" t="n">
        <v>469.29003634</v>
      </c>
      <c r="H23" s="20" t="n">
        <v>4.59434634</v>
      </c>
      <c r="I23" s="18" t="n">
        <v>495.81531577</v>
      </c>
      <c r="J23" s="20" t="n">
        <v>6.16787654</v>
      </c>
      <c r="K23" s="18" t="n">
        <v>512.1678359799999</v>
      </c>
      <c r="L23" s="20" t="n">
        <v>3.04903559</v>
      </c>
      <c r="M23" s="18" t="s">
        <v>327</v>
      </c>
      <c r="N23" s="20" t="s">
        <v>327</v>
      </c>
      <c r="O23" s="18" t="s">
        <v>327</v>
      </c>
      <c r="P23" s="20" t="s">
        <v>327</v>
      </c>
      <c r="Q23" s="18" t="s">
        <v>327</v>
      </c>
      <c r="R23" s="20" t="s">
        <v>327</v>
      </c>
      <c r="S23" s="18" t="n">
        <v>443.12186151</v>
      </c>
      <c r="T23" s="20" t="n">
        <v>6.25953835</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(37.0/B25*100)</f>
        <v/>
      </c>
      <c r="D25" s="19" t="n">
        <v>5544</v>
      </c>
      <c r="E25" s="18" t="n">
        <v>502.64411258</v>
      </c>
      <c r="F25" s="20" t="n">
        <v>5.93946245</v>
      </c>
      <c r="G25" s="18" t="n">
        <v>524.7742796799999</v>
      </c>
      <c r="H25" s="20" t="n">
        <v>4.74449488</v>
      </c>
      <c r="I25" s="18" t="n">
        <v>565.00512573</v>
      </c>
      <c r="J25" s="20" t="n">
        <v>4.00009142</v>
      </c>
      <c r="K25" s="18" t="n">
        <v>492.87551288</v>
      </c>
      <c r="L25" s="20" t="n">
        <v>5.82565276</v>
      </c>
      <c r="M25" s="18" t="s">
        <v>327</v>
      </c>
      <c r="N25" s="20" t="s">
        <v>327</v>
      </c>
      <c r="O25" s="18" t="s">
        <v>327</v>
      </c>
      <c r="P25" s="20" t="s">
        <v>327</v>
      </c>
      <c r="Q25" s="18" t="s">
        <v>327</v>
      </c>
      <c r="R25" s="20" t="s">
        <v>327</v>
      </c>
      <c r="S25" s="18" t="n">
        <v>479.26372493</v>
      </c>
      <c r="T25" s="20" t="n">
        <v>10.72482996</v>
      </c>
    </row>
    <row r="26" spans="1:20">
      <c r="A26" s="15" t="s">
        <v>346</v>
      </c>
      <c r="B26" s="17" t="n">
        <v>4869</v>
      </c>
      <c r="C26" s="18">
        <f>(198.0/B26*100)</f>
        <v/>
      </c>
      <c r="D26" s="19" t="n">
        <v>4671</v>
      </c>
      <c r="E26" s="18" t="n">
        <v>457.12137817</v>
      </c>
      <c r="F26" s="20" t="n">
        <v>4.19033516</v>
      </c>
      <c r="G26" s="18" t="n">
        <v>473.98104577</v>
      </c>
      <c r="H26" s="20" t="n">
        <v>3.0751214</v>
      </c>
      <c r="I26" s="18" t="n">
        <v>480.54060398</v>
      </c>
      <c r="J26" s="20" t="n">
        <v>3.76582235</v>
      </c>
      <c r="K26" s="18" t="n">
        <v>500.43221496</v>
      </c>
      <c r="L26" s="20" t="n">
        <v>2.54414412</v>
      </c>
      <c r="M26" s="18" t="s">
        <v>327</v>
      </c>
      <c r="N26" s="20" t="s">
        <v>327</v>
      </c>
      <c r="O26" s="18" t="s">
        <v>327</v>
      </c>
      <c r="P26" s="20" t="s">
        <v>327</v>
      </c>
      <c r="Q26" s="18" t="s">
        <v>327</v>
      </c>
      <c r="R26" s="20" t="s">
        <v>327</v>
      </c>
      <c r="S26" s="18" t="n">
        <v>459.12834419</v>
      </c>
      <c r="T26" s="20" t="n">
        <v>6.53702269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(40.0/B32*100)</f>
        <v/>
      </c>
      <c r="D32" s="19" t="n">
        <v>4438</v>
      </c>
      <c r="E32" s="18" t="n">
        <v>470.33300227</v>
      </c>
      <c r="F32" s="20" t="n">
        <v>3.8370782</v>
      </c>
      <c r="G32" s="18" t="n">
        <v>494.27032661</v>
      </c>
      <c r="H32" s="20" t="n">
        <v>3.78694653</v>
      </c>
      <c r="I32" s="18" t="n">
        <v>503.73686165</v>
      </c>
      <c r="J32" s="20" t="n">
        <v>4.54675078</v>
      </c>
      <c r="K32" s="18" t="n">
        <v>527.7020237200001</v>
      </c>
      <c r="L32" s="20" t="n">
        <v>3.31998165</v>
      </c>
      <c r="M32" s="18" t="s">
        <v>327</v>
      </c>
      <c r="N32" s="20" t="s">
        <v>327</v>
      </c>
      <c r="O32" s="18" t="s">
        <v>327</v>
      </c>
      <c r="P32" s="20" t="s">
        <v>327</v>
      </c>
      <c r="Q32" s="18" t="s">
        <v>327</v>
      </c>
      <c r="R32" s="20" t="s">
        <v>327</v>
      </c>
      <c r="S32" s="18" t="n">
        <v>459.67347413</v>
      </c>
      <c r="T32" s="20" t="n">
        <v>7.18328769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(151.0/B34*100)</f>
        <v/>
      </c>
      <c r="D34" s="19" t="n">
        <v>6199</v>
      </c>
      <c r="E34" s="18" t="n">
        <v>449.61673874</v>
      </c>
      <c r="F34" s="20" t="n">
        <v>4.13479121</v>
      </c>
      <c r="G34" s="18" t="n">
        <v>473.30768194</v>
      </c>
      <c r="H34" s="20" t="n">
        <v>3.35599897</v>
      </c>
      <c r="I34" s="18" t="n">
        <v>478.61781557</v>
      </c>
      <c r="J34" s="20" t="n">
        <v>6.12379302</v>
      </c>
      <c r="K34" s="18" t="n">
        <v>499.20552852</v>
      </c>
      <c r="L34" s="20" t="n">
        <v>3.24320315</v>
      </c>
      <c r="M34" s="18" t="s">
        <v>327</v>
      </c>
      <c r="N34" s="20" t="s">
        <v>327</v>
      </c>
      <c r="O34" s="18" t="n">
        <v>336.51078337</v>
      </c>
      <c r="P34" s="20" t="n">
        <v>12.24828707</v>
      </c>
      <c r="Q34" s="18" t="s">
        <v>327</v>
      </c>
      <c r="R34" s="20" t="s">
        <v>327</v>
      </c>
      <c r="S34" s="18" t="n">
        <v>447.22501928</v>
      </c>
      <c r="T34" s="20" t="n">
        <v>5.87379348</v>
      </c>
    </row>
    <row r="35" spans="1:20">
      <c r="A35" s="15" t="s">
        <v>355</v>
      </c>
      <c r="B35" s="17" t="n">
        <v>6406</v>
      </c>
      <c r="C35" s="18">
        <f>(126.0/B35*100)</f>
        <v/>
      </c>
      <c r="D35" s="19" t="n">
        <v>6280</v>
      </c>
      <c r="E35" s="18" t="n">
        <v>484.68825161</v>
      </c>
      <c r="F35" s="20" t="n">
        <v>3.6619219</v>
      </c>
      <c r="G35" s="18" t="n">
        <v>507.35468867</v>
      </c>
      <c r="H35" s="20" t="n">
        <v>3.04023223</v>
      </c>
      <c r="I35" s="18" t="n">
        <v>521.01063339</v>
      </c>
      <c r="J35" s="20" t="n">
        <v>4.0209707</v>
      </c>
      <c r="K35" s="18" t="n">
        <v>523.81975586</v>
      </c>
      <c r="L35" s="20" t="n">
        <v>3.2013733</v>
      </c>
      <c r="M35" s="18" t="s">
        <v>327</v>
      </c>
      <c r="N35" s="20" t="s">
        <v>327</v>
      </c>
      <c r="O35" s="18" t="n">
        <v>349.78970242</v>
      </c>
      <c r="P35" s="20" t="n">
        <v>6.90672373</v>
      </c>
      <c r="Q35" s="18" t="s">
        <v>327</v>
      </c>
      <c r="R35" s="20" t="s">
        <v>327</v>
      </c>
      <c r="S35" s="18" t="n">
        <v>508.76956093</v>
      </c>
      <c r="T35" s="20" t="n">
        <v>4.39948726</v>
      </c>
    </row>
    <row r="36" spans="1:20">
      <c r="A36" s="15" t="s">
        <v>356</v>
      </c>
      <c r="B36" s="17" t="n">
        <v>6736</v>
      </c>
      <c r="C36" s="18">
        <f>(145.0/B36*100)</f>
        <v/>
      </c>
      <c r="D36" s="19" t="n">
        <v>6591</v>
      </c>
      <c r="E36" s="18" t="n">
        <v>439.72691004</v>
      </c>
      <c r="F36" s="20" t="n">
        <v>6.45821536</v>
      </c>
      <c r="G36" s="18" t="n">
        <v>465.75068811</v>
      </c>
      <c r="H36" s="20" t="n">
        <v>4.2309384</v>
      </c>
      <c r="I36" s="18" t="n">
        <v>486.54553467</v>
      </c>
      <c r="J36" s="20" t="n">
        <v>3.57923327</v>
      </c>
      <c r="K36" s="18" t="n">
        <v>500.7731941</v>
      </c>
      <c r="L36" s="20" t="n">
        <v>2.68055233</v>
      </c>
      <c r="M36" s="18" t="s">
        <v>327</v>
      </c>
      <c r="N36" s="20" t="s">
        <v>327</v>
      </c>
      <c r="O36" s="18" t="s">
        <v>327</v>
      </c>
      <c r="P36" s="20" t="s">
        <v>327</v>
      </c>
      <c r="Q36" s="18" t="s">
        <v>327</v>
      </c>
      <c r="R36" s="20" t="s">
        <v>327</v>
      </c>
      <c r="S36" s="18" t="n">
        <v>465.07806236</v>
      </c>
      <c r="T36" s="20" t="n">
        <v>4.86395109</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(5827.0/B40*100)</f>
        <v/>
      </c>
      <c r="D40" s="19" t="n">
        <v>8330</v>
      </c>
      <c r="E40" s="18" t="n">
        <v>446.58479938</v>
      </c>
      <c r="F40" s="20" t="n">
        <v>5.616524</v>
      </c>
      <c r="G40" s="18" t="n">
        <v>489.86282556</v>
      </c>
      <c r="H40" s="20" t="n">
        <v>3.64783304</v>
      </c>
      <c r="I40" s="18" t="n">
        <v>510.11874228</v>
      </c>
      <c r="J40" s="20" t="n">
        <v>7.27201082</v>
      </c>
      <c r="K40" s="18" t="n">
        <v>515.22902215</v>
      </c>
      <c r="L40" s="20" t="n">
        <v>4.14754061</v>
      </c>
      <c r="M40" s="18" t="s">
        <v>327</v>
      </c>
      <c r="N40" s="20" t="s">
        <v>327</v>
      </c>
      <c r="O40" s="18" t="n">
        <v>491.16464222</v>
      </c>
      <c r="P40" s="20" t="n">
        <v>2.5540442</v>
      </c>
      <c r="Q40" s="18" t="s">
        <v>327</v>
      </c>
      <c r="R40" s="20" t="s">
        <v>327</v>
      </c>
      <c r="S40" s="18" t="n">
        <v>449.17064951</v>
      </c>
      <c r="T40" s="20" t="n">
        <v>6.672467</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(291.0/B47*100)</f>
        <v/>
      </c>
      <c r="D47" s="19" t="n">
        <v>5637</v>
      </c>
      <c r="E47" s="18" t="n">
        <v>421.6494234</v>
      </c>
      <c r="F47" s="20" t="n">
        <v>4.92743565</v>
      </c>
      <c r="G47" s="18" t="n">
        <v>461.96898481</v>
      </c>
      <c r="H47" s="20" t="n">
        <v>4.98614466</v>
      </c>
      <c r="I47" s="18" t="n">
        <v>458.52012924</v>
      </c>
      <c r="J47" s="20" t="n">
        <v>6.44625615</v>
      </c>
      <c r="K47" s="18" t="n">
        <v>440.62328076</v>
      </c>
      <c r="L47" s="20" t="n">
        <v>4.98232028</v>
      </c>
      <c r="M47" s="18" t="s">
        <v>327</v>
      </c>
      <c r="N47" s="20" t="s">
        <v>327</v>
      </c>
      <c r="O47" s="18" t="s">
        <v>327</v>
      </c>
      <c r="P47" s="20" t="s">
        <v>327</v>
      </c>
      <c r="Q47" s="18" t="s">
        <v>327</v>
      </c>
      <c r="R47" s="20" t="s">
        <v>327</v>
      </c>
      <c r="S47" s="18" t="n">
        <v>426.47638372</v>
      </c>
      <c r="T47" s="20" t="n">
        <v>4.69593274</v>
      </c>
    </row>
    <row r="48" spans="1:20">
      <c r="A48" s="15" t="s">
        <v>368</v>
      </c>
      <c r="B48" s="17" t="n">
        <v>9841</v>
      </c>
      <c r="C48" s="18">
        <f>(34.0/B48*100)</f>
        <v/>
      </c>
      <c r="D48" s="19" t="n">
        <v>9807</v>
      </c>
      <c r="E48" s="18" t="n">
        <v>510.23407231</v>
      </c>
      <c r="F48" s="20" t="n">
        <v>4.50536151</v>
      </c>
      <c r="G48" s="18" t="n">
        <v>533.05742934</v>
      </c>
      <c r="H48" s="20" t="n">
        <v>6.15685392</v>
      </c>
      <c r="I48" s="18" t="n">
        <v>519.5062133</v>
      </c>
      <c r="J48" s="20" t="n">
        <v>9.81163482</v>
      </c>
      <c r="K48" s="18" t="n">
        <v>556.08528088</v>
      </c>
      <c r="L48" s="20" t="n">
        <v>5.48022345</v>
      </c>
      <c r="M48" s="18" t="s">
        <v>327</v>
      </c>
      <c r="N48" s="20" t="s">
        <v>327</v>
      </c>
      <c r="O48" s="18" t="s">
        <v>327</v>
      </c>
      <c r="P48" s="20" t="s">
        <v>327</v>
      </c>
      <c r="Q48" s="18" t="s">
        <v>327</v>
      </c>
      <c r="R48" s="20" t="s">
        <v>327</v>
      </c>
      <c r="S48" s="18" t="n">
        <v>459.47610987</v>
      </c>
      <c r="T48" s="20" t="n">
        <v>11.77656791</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(161.0/B52*100)</f>
        <v/>
      </c>
      <c r="D52" s="19" t="n">
        <v>5648</v>
      </c>
      <c r="E52" s="18" t="n">
        <v>418.90577444</v>
      </c>
      <c r="F52" s="20" t="n">
        <v>4.46299568</v>
      </c>
      <c r="G52" s="18" t="n">
        <v>450.15785623</v>
      </c>
      <c r="H52" s="20" t="n">
        <v>4.04995661</v>
      </c>
      <c r="I52" s="18" t="n">
        <v>475.35510904</v>
      </c>
      <c r="J52" s="20" t="n">
        <v>5.26250259</v>
      </c>
      <c r="K52" s="18" t="n">
        <v>483.34741544</v>
      </c>
      <c r="L52" s="20" t="n">
        <v>2.82385032</v>
      </c>
      <c r="M52" s="18" t="s">
        <v>327</v>
      </c>
      <c r="N52" s="20" t="s">
        <v>327</v>
      </c>
      <c r="O52" s="18" t="s">
        <v>327</v>
      </c>
      <c r="P52" s="20" t="s">
        <v>327</v>
      </c>
      <c r="Q52" s="18" t="s">
        <v>327</v>
      </c>
      <c r="R52" s="20" t="s">
        <v>327</v>
      </c>
      <c r="S52" s="18" t="n">
        <v>414.14692395</v>
      </c>
      <c r="T52" s="20" t="n">
        <v>5.44571263</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529.51220799</v>
      </c>
      <c r="F56" s="20" t="n">
        <v>4.70857758</v>
      </c>
      <c r="G56" s="18" t="n">
        <v>543.52675848</v>
      </c>
      <c r="H56" s="20" t="n">
        <v>4.15891598</v>
      </c>
      <c r="I56" s="18" t="n">
        <v>560.99731553</v>
      </c>
      <c r="J56" s="20" t="n">
        <v>4.65636119</v>
      </c>
      <c r="K56" s="18" t="n">
        <v>555.40905118</v>
      </c>
      <c r="L56" s="20" t="n">
        <v>3.47825802</v>
      </c>
      <c r="M56" s="18" t="s">
        <v>327</v>
      </c>
      <c r="N56" s="20" t="s">
        <v>327</v>
      </c>
      <c r="O56" s="18" t="s">
        <v>327</v>
      </c>
      <c r="P56" s="20" t="s">
        <v>327</v>
      </c>
      <c r="Q56" s="18" t="s">
        <v>327</v>
      </c>
      <c r="R56" s="20" t="s">
        <v>327</v>
      </c>
      <c r="S56" s="18" t="n">
        <v>530.36531667</v>
      </c>
      <c r="T56" s="20" t="n">
        <v>10.90005295</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(344.0/B61*100)</f>
        <v/>
      </c>
      <c r="D61" s="19" t="n">
        <v>6181</v>
      </c>
      <c r="E61" s="18" t="n">
        <v>438.42823206</v>
      </c>
      <c r="F61" s="20" t="n">
        <v>4.40397766</v>
      </c>
      <c r="G61" s="18" t="n">
        <v>474.73692143</v>
      </c>
      <c r="H61" s="20" t="n">
        <v>3.82315395</v>
      </c>
      <c r="I61" s="18" t="n">
        <v>476.36522284</v>
      </c>
      <c r="J61" s="20" t="n">
        <v>5.31857947</v>
      </c>
      <c r="K61" s="18" t="n">
        <v>497.10162999</v>
      </c>
      <c r="L61" s="20" t="n">
        <v>2.70205848</v>
      </c>
      <c r="M61" s="18" t="s">
        <v>327</v>
      </c>
      <c r="N61" s="20" t="s">
        <v>327</v>
      </c>
      <c r="O61" s="18" t="s">
        <v>327</v>
      </c>
      <c r="P61" s="20" t="s">
        <v>327</v>
      </c>
      <c r="Q61" s="18" t="s">
        <v>327</v>
      </c>
      <c r="R61" s="20" t="s">
        <v>327</v>
      </c>
      <c r="S61" s="18" t="n">
        <v>444.62423969</v>
      </c>
      <c r="T61" s="20" t="n">
        <v>6.73786655</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(390.0/B67*100)</f>
        <v/>
      </c>
      <c r="D67" s="19" t="n">
        <v>6581</v>
      </c>
      <c r="E67" s="18" t="n">
        <v>361.67740059</v>
      </c>
      <c r="F67" s="20" t="n">
        <v>2.57217619</v>
      </c>
      <c r="G67" s="18" t="n">
        <v>397.73480989</v>
      </c>
      <c r="H67" s="20" t="n">
        <v>4.73288761</v>
      </c>
      <c r="I67" s="18" t="n">
        <v>416.14844565</v>
      </c>
      <c r="J67" s="20" t="n">
        <v>5.60104808</v>
      </c>
      <c r="K67" s="18" t="n">
        <v>407.79811908</v>
      </c>
      <c r="L67" s="20" t="n">
        <v>3.5332563</v>
      </c>
      <c r="M67" s="18" t="s">
        <v>327</v>
      </c>
      <c r="N67" s="20" t="s">
        <v>327</v>
      </c>
      <c r="O67" s="18" t="s">
        <v>327</v>
      </c>
      <c r="P67" s="20" t="s">
        <v>327</v>
      </c>
      <c r="Q67" s="18" t="s">
        <v>327</v>
      </c>
      <c r="R67" s="20" t="s">
        <v>327</v>
      </c>
      <c r="S67" s="18" t="n">
        <v>329.54290919</v>
      </c>
      <c r="T67" s="20" t="n">
        <v>7.67634989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(428.0/B73*100)</f>
        <v/>
      </c>
      <c r="D73" s="19" t="n">
        <v>7821</v>
      </c>
      <c r="E73" s="18" t="n">
        <v>405.03388461</v>
      </c>
      <c r="F73" s="20" t="n">
        <v>3.94732275</v>
      </c>
      <c r="G73" s="18" t="n">
        <v>422.14531004</v>
      </c>
      <c r="H73" s="20" t="n">
        <v>4.03835271</v>
      </c>
      <c r="I73" s="18" t="n">
        <v>416.25013827</v>
      </c>
      <c r="J73" s="20" t="n">
        <v>5.62978178</v>
      </c>
      <c r="K73" s="18" t="n">
        <v>426.74683608</v>
      </c>
      <c r="L73" s="20" t="n">
        <v>4.0090767</v>
      </c>
      <c r="M73" s="18" t="s">
        <v>327</v>
      </c>
      <c r="N73" s="20" t="s">
        <v>327</v>
      </c>
      <c r="O73" s="18" t="s">
        <v>327</v>
      </c>
      <c r="P73" s="20" t="s">
        <v>327</v>
      </c>
      <c r="Q73" s="18" t="s">
        <v>327</v>
      </c>
      <c r="R73" s="20" t="s">
        <v>327</v>
      </c>
      <c r="S73" s="18" t="n">
        <v>397.01693374</v>
      </c>
      <c r="T73" s="20" t="n">
        <v>9.539912299999999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507</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461.92306639</v>
      </c>
      <c r="F7" s="20" t="n">
        <v>4.39477946</v>
      </c>
      <c r="G7" s="18" t="n">
        <v>480.68888789</v>
      </c>
      <c r="H7" s="20" t="n">
        <v>3.45549353</v>
      </c>
      <c r="I7" s="18" t="n">
        <v>511.67443973</v>
      </c>
      <c r="J7" s="20" t="n">
        <v>5.22486998</v>
      </c>
      <c r="K7" s="18" t="n">
        <v>510.94977132</v>
      </c>
      <c r="L7" s="20" t="n">
        <v>2.21445158</v>
      </c>
      <c r="M7" s="18" t="s">
        <v>327</v>
      </c>
      <c r="N7" s="20" t="s">
        <v>327</v>
      </c>
      <c r="O7" s="18" t="s">
        <v>327</v>
      </c>
      <c r="P7" s="20" t="s">
        <v>327</v>
      </c>
      <c r="Q7" s="18" t="s">
        <v>327</v>
      </c>
      <c r="R7" s="20" t="s">
        <v>327</v>
      </c>
      <c r="S7" s="18" t="n">
        <v>477.03416911</v>
      </c>
      <c r="T7" s="20" t="n">
        <v>4.46747782</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(8058.0/B9*100)</f>
        <v/>
      </c>
      <c r="D9" s="19" t="n">
        <v>1593</v>
      </c>
      <c r="E9" s="18" t="n">
        <v>450.68213266</v>
      </c>
      <c r="F9" s="20" t="n">
        <v>6.84324303</v>
      </c>
      <c r="G9" s="18" t="n">
        <v>473.94474509</v>
      </c>
      <c r="H9" s="20" t="n">
        <v>6.59247494</v>
      </c>
      <c r="I9" s="18" t="n">
        <v>497.04399772</v>
      </c>
      <c r="J9" s="20" t="n">
        <v>8.462816330000001</v>
      </c>
      <c r="K9" s="18" t="s">
        <v>327</v>
      </c>
      <c r="L9" s="20" t="s">
        <v>327</v>
      </c>
      <c r="M9" s="18" t="s">
        <v>327</v>
      </c>
      <c r="N9" s="20" t="s">
        <v>327</v>
      </c>
      <c r="O9" s="18" t="n">
        <v>357.98454354</v>
      </c>
      <c r="P9" s="20" t="n">
        <v>11.51846445</v>
      </c>
      <c r="Q9" s="18" t="s">
        <v>327</v>
      </c>
      <c r="R9" s="20" t="s">
        <v>327</v>
      </c>
      <c r="S9" s="18" t="n">
        <v>464.72669283</v>
      </c>
      <c r="T9" s="20" t="n">
        <v>5.91373755</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(201.0/B13*100)</f>
        <v/>
      </c>
      <c r="D13" s="19" t="n">
        <v>6960</v>
      </c>
      <c r="E13" s="18" t="n">
        <v>449.18000236</v>
      </c>
      <c r="F13" s="20" t="n">
        <v>7.17026081</v>
      </c>
      <c r="G13" s="18" t="n">
        <v>472.45005203</v>
      </c>
      <c r="H13" s="20" t="n">
        <v>7.32919923</v>
      </c>
      <c r="I13" s="18" t="n">
        <v>472.94954197</v>
      </c>
      <c r="J13" s="20" t="n">
        <v>8.195473339999999</v>
      </c>
      <c r="K13" s="18" t="n">
        <v>522.56791839</v>
      </c>
      <c r="L13" s="20" t="n">
        <v>2.31120279</v>
      </c>
      <c r="M13" s="18" t="s">
        <v>327</v>
      </c>
      <c r="N13" s="20" t="s">
        <v>327</v>
      </c>
      <c r="O13" s="18" t="n">
        <v>447.51533769</v>
      </c>
      <c r="P13" s="20" t="n">
        <v>5.97365007</v>
      </c>
      <c r="Q13" s="18" t="s">
        <v>327</v>
      </c>
      <c r="R13" s="20" t="s">
        <v>327</v>
      </c>
      <c r="S13" s="18" t="n">
        <v>467.43646579</v>
      </c>
      <c r="T13" s="20" t="n">
        <v>6.69593819</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(60.0/B18*100)</f>
        <v/>
      </c>
      <c r="D18" s="19" t="n">
        <v>5472</v>
      </c>
      <c r="E18" s="18" t="n">
        <v>410.84049003</v>
      </c>
      <c r="F18" s="20" t="n">
        <v>5.27008856</v>
      </c>
      <c r="G18" s="18" t="n">
        <v>458.90695129</v>
      </c>
      <c r="H18" s="20" t="n">
        <v>4.09889549</v>
      </c>
      <c r="I18" s="18" t="n">
        <v>481.45186836</v>
      </c>
      <c r="J18" s="20" t="n">
        <v>4.01248735</v>
      </c>
      <c r="K18" s="18" t="n">
        <v>447.45915179</v>
      </c>
      <c r="L18" s="20" t="n">
        <v>4.95968062</v>
      </c>
      <c r="M18" s="18" t="s">
        <v>327</v>
      </c>
      <c r="N18" s="20" t="s">
        <v>327</v>
      </c>
      <c r="O18" s="18" t="s">
        <v>327</v>
      </c>
      <c r="P18" s="20" t="s">
        <v>327</v>
      </c>
      <c r="Q18" s="18" t="s">
        <v>327</v>
      </c>
      <c r="R18" s="20" t="s">
        <v>327</v>
      </c>
      <c r="S18" s="18" t="n">
        <v>415.90068718</v>
      </c>
      <c r="T18" s="20" t="n">
        <v>6.6672893</v>
      </c>
    </row>
    <row r="19" spans="1:20">
      <c r="A19" s="15" t="s">
        <v>339</v>
      </c>
      <c r="B19" s="17" t="n">
        <v>5658</v>
      </c>
      <c r="C19" s="18">
        <f>(297.0/B19*100)</f>
        <v/>
      </c>
      <c r="D19" s="19" t="n">
        <v>5361</v>
      </c>
      <c r="E19" s="18" t="n">
        <v>423.51977481</v>
      </c>
      <c r="F19" s="20" t="n">
        <v>7.94137641</v>
      </c>
      <c r="G19" s="18" t="n">
        <v>449.90500431</v>
      </c>
      <c r="H19" s="20" t="n">
        <v>4.63086506</v>
      </c>
      <c r="I19" s="18" t="n">
        <v>479.07035452</v>
      </c>
      <c r="J19" s="20" t="n">
        <v>4.50650548</v>
      </c>
      <c r="K19" s="18" t="n">
        <v>495.4527249</v>
      </c>
      <c r="L19" s="20" t="n">
        <v>2.85477391</v>
      </c>
      <c r="M19" s="18" t="s">
        <v>327</v>
      </c>
      <c r="N19" s="20" t="s">
        <v>327</v>
      </c>
      <c r="O19" s="18" t="s">
        <v>327</v>
      </c>
      <c r="P19" s="20" t="s">
        <v>327</v>
      </c>
      <c r="Q19" s="18" t="s">
        <v>327</v>
      </c>
      <c r="R19" s="20" t="s">
        <v>327</v>
      </c>
      <c r="S19" s="18" t="n">
        <v>442.0870118</v>
      </c>
      <c r="T19" s="20" t="n">
        <v>6.24305449</v>
      </c>
    </row>
    <row r="20" spans="1:20">
      <c r="A20" s="15" t="s">
        <v>340</v>
      </c>
      <c r="B20" s="17" t="n">
        <v>3371</v>
      </c>
      <c r="C20" s="18">
        <f>(82.0/B20*100)</f>
        <v/>
      </c>
      <c r="D20" s="19" t="n">
        <v>3289</v>
      </c>
      <c r="E20" s="18" t="n">
        <v>441.28036708</v>
      </c>
      <c r="F20" s="20" t="n">
        <v>7.62666305</v>
      </c>
      <c r="G20" s="18" t="n">
        <v>479.95007136</v>
      </c>
      <c r="H20" s="20" t="n">
        <v>5.6510913</v>
      </c>
      <c r="I20" s="18" t="n">
        <v>464.69783484</v>
      </c>
      <c r="J20" s="20" t="n">
        <v>8.34248843</v>
      </c>
      <c r="K20" s="18" t="n">
        <v>502.25768978</v>
      </c>
      <c r="L20" s="20" t="n">
        <v>2.53284194</v>
      </c>
      <c r="M20" s="18" t="s">
        <v>327</v>
      </c>
      <c r="N20" s="20" t="s">
        <v>327</v>
      </c>
      <c r="O20" s="18" t="s">
        <v>327</v>
      </c>
      <c r="P20" s="20" t="s">
        <v>327</v>
      </c>
      <c r="Q20" s="18" t="s">
        <v>327</v>
      </c>
      <c r="R20" s="20" t="s">
        <v>327</v>
      </c>
      <c r="S20" s="18" t="n">
        <v>443.76598869</v>
      </c>
      <c r="T20" s="20" t="n">
        <v>5.89304692</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(701.0/B23*100)</f>
        <v/>
      </c>
      <c r="D23" s="19" t="n">
        <v>10882</v>
      </c>
      <c r="E23" s="18" t="n">
        <v>438.80340891</v>
      </c>
      <c r="F23" s="20" t="n">
        <v>6.63158534</v>
      </c>
      <c r="G23" s="18" t="n">
        <v>471.65666035</v>
      </c>
      <c r="H23" s="20" t="n">
        <v>5.16277169</v>
      </c>
      <c r="I23" s="18" t="n">
        <v>490.24315076</v>
      </c>
      <c r="J23" s="20" t="n">
        <v>5.97588829</v>
      </c>
      <c r="K23" s="18" t="n">
        <v>512.1678359799999</v>
      </c>
      <c r="L23" s="20" t="n">
        <v>3.04903559</v>
      </c>
      <c r="M23" s="18" t="s">
        <v>327</v>
      </c>
      <c r="N23" s="20" t="s">
        <v>327</v>
      </c>
      <c r="O23" s="18" t="s">
        <v>327</v>
      </c>
      <c r="P23" s="20" t="s">
        <v>327</v>
      </c>
      <c r="Q23" s="18" t="s">
        <v>327</v>
      </c>
      <c r="R23" s="20" t="s">
        <v>327</v>
      </c>
      <c r="S23" s="18" t="n">
        <v>444.82439892</v>
      </c>
      <c r="T23" s="20" t="n">
        <v>6.07182186</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(37.0/B25*100)</f>
        <v/>
      </c>
      <c r="D25" s="19" t="n">
        <v>5544</v>
      </c>
      <c r="E25" s="18" t="n">
        <v>495.49749214</v>
      </c>
      <c r="F25" s="20" t="n">
        <v>5.49530906</v>
      </c>
      <c r="G25" s="18" t="n">
        <v>526.34455345</v>
      </c>
      <c r="H25" s="20" t="n">
        <v>4.69898252</v>
      </c>
      <c r="I25" s="18" t="n">
        <v>565.38110067</v>
      </c>
      <c r="J25" s="20" t="n">
        <v>4.04914366</v>
      </c>
      <c r="K25" s="18" t="n">
        <v>492.87551288</v>
      </c>
      <c r="L25" s="20" t="n">
        <v>5.82565276</v>
      </c>
      <c r="M25" s="18" t="s">
        <v>327</v>
      </c>
      <c r="N25" s="20" t="s">
        <v>327</v>
      </c>
      <c r="O25" s="18" t="s">
        <v>327</v>
      </c>
      <c r="P25" s="20" t="s">
        <v>327</v>
      </c>
      <c r="Q25" s="18" t="s">
        <v>327</v>
      </c>
      <c r="R25" s="20" t="s">
        <v>327</v>
      </c>
      <c r="S25" s="18" t="n">
        <v>480.02698069</v>
      </c>
      <c r="T25" s="20" t="n">
        <v>10.98777826</v>
      </c>
    </row>
    <row r="26" spans="1:20">
      <c r="A26" s="15" t="s">
        <v>346</v>
      </c>
      <c r="B26" s="17" t="n">
        <v>4869</v>
      </c>
      <c r="C26" s="18">
        <f>(198.0/B26*100)</f>
        <v/>
      </c>
      <c r="D26" s="19" t="n">
        <v>4671</v>
      </c>
      <c r="E26" s="18" t="n">
        <v>458.98319833</v>
      </c>
      <c r="F26" s="20" t="n">
        <v>4.69524513</v>
      </c>
      <c r="G26" s="18" t="n">
        <v>471.5858339</v>
      </c>
      <c r="H26" s="20" t="n">
        <v>2.74517318</v>
      </c>
      <c r="I26" s="18" t="n">
        <v>483.75372971</v>
      </c>
      <c r="J26" s="20" t="n">
        <v>3.72572814</v>
      </c>
      <c r="K26" s="18" t="n">
        <v>500.43221496</v>
      </c>
      <c r="L26" s="20" t="n">
        <v>2.54414412</v>
      </c>
      <c r="M26" s="18" t="s">
        <v>327</v>
      </c>
      <c r="N26" s="20" t="s">
        <v>327</v>
      </c>
      <c r="O26" s="18" t="s">
        <v>327</v>
      </c>
      <c r="P26" s="20" t="s">
        <v>327</v>
      </c>
      <c r="Q26" s="18" t="s">
        <v>327</v>
      </c>
      <c r="R26" s="20" t="s">
        <v>327</v>
      </c>
      <c r="S26" s="18" t="n">
        <v>459.48136109</v>
      </c>
      <c r="T26" s="20" t="n">
        <v>6.62402756</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(40.0/B32*100)</f>
        <v/>
      </c>
      <c r="D32" s="19" t="n">
        <v>4438</v>
      </c>
      <c r="E32" s="18" t="n">
        <v>469.08804195</v>
      </c>
      <c r="F32" s="20" t="n">
        <v>3.69178563</v>
      </c>
      <c r="G32" s="18" t="n">
        <v>490.99396529</v>
      </c>
      <c r="H32" s="20" t="n">
        <v>3.70273609</v>
      </c>
      <c r="I32" s="18" t="n">
        <v>505.97776677</v>
      </c>
      <c r="J32" s="20" t="n">
        <v>3.43791292</v>
      </c>
      <c r="K32" s="18" t="n">
        <v>527.7020237200001</v>
      </c>
      <c r="L32" s="20" t="n">
        <v>3.31998165</v>
      </c>
      <c r="M32" s="18" t="s">
        <v>327</v>
      </c>
      <c r="N32" s="20" t="s">
        <v>327</v>
      </c>
      <c r="O32" s="18" t="s">
        <v>327</v>
      </c>
      <c r="P32" s="20" t="s">
        <v>327</v>
      </c>
      <c r="Q32" s="18" t="s">
        <v>327</v>
      </c>
      <c r="R32" s="20" t="s">
        <v>327</v>
      </c>
      <c r="S32" s="18" t="n">
        <v>460.45279116</v>
      </c>
      <c r="T32" s="20" t="n">
        <v>7.77356122</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(151.0/B34*100)</f>
        <v/>
      </c>
      <c r="D34" s="19" t="n">
        <v>6199</v>
      </c>
      <c r="E34" s="18" t="n">
        <v>445.47486789</v>
      </c>
      <c r="F34" s="20" t="n">
        <v>4.54297664</v>
      </c>
      <c r="G34" s="18" t="n">
        <v>469.48869694</v>
      </c>
      <c r="H34" s="20" t="n">
        <v>3.38227014</v>
      </c>
      <c r="I34" s="18" t="n">
        <v>483.81828461</v>
      </c>
      <c r="J34" s="20" t="n">
        <v>4.72806699</v>
      </c>
      <c r="K34" s="18" t="n">
        <v>499.20552852</v>
      </c>
      <c r="L34" s="20" t="n">
        <v>3.24320315</v>
      </c>
      <c r="M34" s="18" t="s">
        <v>327</v>
      </c>
      <c r="N34" s="20" t="s">
        <v>327</v>
      </c>
      <c r="O34" s="18" t="n">
        <v>336.51078337</v>
      </c>
      <c r="P34" s="20" t="n">
        <v>12.24828707</v>
      </c>
      <c r="Q34" s="18" t="s">
        <v>327</v>
      </c>
      <c r="R34" s="20" t="s">
        <v>327</v>
      </c>
      <c r="S34" s="18" t="n">
        <v>449.63978843</v>
      </c>
      <c r="T34" s="20" t="n">
        <v>5.8872605</v>
      </c>
    </row>
    <row r="35" spans="1:20">
      <c r="A35" s="15" t="s">
        <v>355</v>
      </c>
      <c r="B35" s="17" t="n">
        <v>6406</v>
      </c>
      <c r="C35" s="18">
        <f>(126.0/B35*100)</f>
        <v/>
      </c>
      <c r="D35" s="19" t="n">
        <v>6280</v>
      </c>
      <c r="E35" s="18" t="n">
        <v>482.57605136</v>
      </c>
      <c r="F35" s="20" t="n">
        <v>4.07451995</v>
      </c>
      <c r="G35" s="18" t="n">
        <v>502.8504701</v>
      </c>
      <c r="H35" s="20" t="n">
        <v>3.02417831</v>
      </c>
      <c r="I35" s="18" t="n">
        <v>524.37945314</v>
      </c>
      <c r="J35" s="20" t="n">
        <v>3.65091274</v>
      </c>
      <c r="K35" s="18" t="n">
        <v>523.81975586</v>
      </c>
      <c r="L35" s="20" t="n">
        <v>3.2013733</v>
      </c>
      <c r="M35" s="18" t="s">
        <v>327</v>
      </c>
      <c r="N35" s="20" t="s">
        <v>327</v>
      </c>
      <c r="O35" s="18" t="n">
        <v>349.78970242</v>
      </c>
      <c r="P35" s="20" t="n">
        <v>6.90672373</v>
      </c>
      <c r="Q35" s="18" t="s">
        <v>327</v>
      </c>
      <c r="R35" s="20" t="s">
        <v>327</v>
      </c>
      <c r="S35" s="18" t="n">
        <v>508.89518084</v>
      </c>
      <c r="T35" s="20" t="n">
        <v>4.29385218</v>
      </c>
    </row>
    <row r="36" spans="1:20">
      <c r="A36" s="15" t="s">
        <v>356</v>
      </c>
      <c r="B36" s="17" t="n">
        <v>6736</v>
      </c>
      <c r="C36" s="18">
        <f>(145.0/B36*100)</f>
        <v/>
      </c>
      <c r="D36" s="19" t="n">
        <v>6591</v>
      </c>
      <c r="E36" s="18" t="n">
        <v>442.7765978</v>
      </c>
      <c r="F36" s="20" t="n">
        <v>5.91044042</v>
      </c>
      <c r="G36" s="18" t="n">
        <v>466.44045423</v>
      </c>
      <c r="H36" s="20" t="n">
        <v>4.00354603</v>
      </c>
      <c r="I36" s="18" t="n">
        <v>485.04300163</v>
      </c>
      <c r="J36" s="20" t="n">
        <v>3.41869584</v>
      </c>
      <c r="K36" s="18" t="n">
        <v>500.7731941</v>
      </c>
      <c r="L36" s="20" t="n">
        <v>2.68055233</v>
      </c>
      <c r="M36" s="18" t="s">
        <v>327</v>
      </c>
      <c r="N36" s="20" t="s">
        <v>327</v>
      </c>
      <c r="O36" s="18" t="s">
        <v>327</v>
      </c>
      <c r="P36" s="20" t="s">
        <v>327</v>
      </c>
      <c r="Q36" s="18" t="s">
        <v>327</v>
      </c>
      <c r="R36" s="20" t="s">
        <v>327</v>
      </c>
      <c r="S36" s="18" t="n">
        <v>464.42370938</v>
      </c>
      <c r="T36" s="20" t="n">
        <v>5.07718493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(5827.0/B40*100)</f>
        <v/>
      </c>
      <c r="D40" s="19" t="n">
        <v>8330</v>
      </c>
      <c r="E40" s="18" t="n">
        <v>447.08763362</v>
      </c>
      <c r="F40" s="20" t="n">
        <v>5.50934321</v>
      </c>
      <c r="G40" s="18" t="n">
        <v>489.16742764</v>
      </c>
      <c r="H40" s="20" t="n">
        <v>3.87984066</v>
      </c>
      <c r="I40" s="18" t="n">
        <v>506.24712434</v>
      </c>
      <c r="J40" s="20" t="n">
        <v>5.95663488</v>
      </c>
      <c r="K40" s="18" t="n">
        <v>515.22902215</v>
      </c>
      <c r="L40" s="20" t="n">
        <v>4.14754061</v>
      </c>
      <c r="M40" s="18" t="s">
        <v>327</v>
      </c>
      <c r="N40" s="20" t="s">
        <v>327</v>
      </c>
      <c r="O40" s="18" t="n">
        <v>491.16464222</v>
      </c>
      <c r="P40" s="20" t="n">
        <v>2.5540442</v>
      </c>
      <c r="Q40" s="18" t="s">
        <v>327</v>
      </c>
      <c r="R40" s="20" t="s">
        <v>327</v>
      </c>
      <c r="S40" s="18" t="n">
        <v>447.46607132</v>
      </c>
      <c r="T40" s="20" t="n">
        <v>6.52026862</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(291.0/B47*100)</f>
        <v/>
      </c>
      <c r="D47" s="19" t="n">
        <v>5637</v>
      </c>
      <c r="E47" s="18" t="n">
        <v>424.06266898</v>
      </c>
      <c r="F47" s="20" t="n">
        <v>4.82885612</v>
      </c>
      <c r="G47" s="18" t="n">
        <v>463.08083022</v>
      </c>
      <c r="H47" s="20" t="n">
        <v>5.16420152</v>
      </c>
      <c r="I47" s="18" t="n">
        <v>450.14732517</v>
      </c>
      <c r="J47" s="20" t="n">
        <v>6.13732086</v>
      </c>
      <c r="K47" s="18" t="n">
        <v>440.62328076</v>
      </c>
      <c r="L47" s="20" t="n">
        <v>4.98232028</v>
      </c>
      <c r="M47" s="18" t="s">
        <v>327</v>
      </c>
      <c r="N47" s="20" t="s">
        <v>327</v>
      </c>
      <c r="O47" s="18" t="s">
        <v>327</v>
      </c>
      <c r="P47" s="20" t="s">
        <v>327</v>
      </c>
      <c r="Q47" s="18" t="s">
        <v>327</v>
      </c>
      <c r="R47" s="20" t="s">
        <v>327</v>
      </c>
      <c r="S47" s="18" t="n">
        <v>427.6261398</v>
      </c>
      <c r="T47" s="20" t="n">
        <v>4.75795592</v>
      </c>
    </row>
    <row r="48" spans="1:20">
      <c r="A48" s="15" t="s">
        <v>368</v>
      </c>
      <c r="B48" s="17" t="n">
        <v>9841</v>
      </c>
      <c r="C48" s="18">
        <f>(34.0/B48*100)</f>
        <v/>
      </c>
      <c r="D48" s="19" t="n">
        <v>9807</v>
      </c>
      <c r="E48" s="18" t="n">
        <v>507.40431402</v>
      </c>
      <c r="F48" s="20" t="n">
        <v>5.20338509</v>
      </c>
      <c r="G48" s="18" t="n">
        <v>526.04541001</v>
      </c>
      <c r="H48" s="20" t="n">
        <v>5.28820353</v>
      </c>
      <c r="I48" s="18" t="n">
        <v>537.1521977899999</v>
      </c>
      <c r="J48" s="20" t="n">
        <v>8.967588490000001</v>
      </c>
      <c r="K48" s="18" t="n">
        <v>556.08528088</v>
      </c>
      <c r="L48" s="20" t="n">
        <v>5.48022345</v>
      </c>
      <c r="M48" s="18" t="s">
        <v>327</v>
      </c>
      <c r="N48" s="20" t="s">
        <v>327</v>
      </c>
      <c r="O48" s="18" t="s">
        <v>327</v>
      </c>
      <c r="P48" s="20" t="s">
        <v>327</v>
      </c>
      <c r="Q48" s="18" t="s">
        <v>327</v>
      </c>
      <c r="R48" s="20" t="s">
        <v>327</v>
      </c>
      <c r="S48" s="18" t="n">
        <v>461.85057353</v>
      </c>
      <c r="T48" s="20" t="n">
        <v>9.96936294</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(161.0/B52*100)</f>
        <v/>
      </c>
      <c r="D52" s="19" t="n">
        <v>5648</v>
      </c>
      <c r="E52" s="18" t="n">
        <v>418.22945008</v>
      </c>
      <c r="F52" s="20" t="n">
        <v>4.48951094</v>
      </c>
      <c r="G52" s="18" t="n">
        <v>448.87951081</v>
      </c>
      <c r="H52" s="20" t="n">
        <v>4.03247683</v>
      </c>
      <c r="I52" s="18" t="n">
        <v>472.78479245</v>
      </c>
      <c r="J52" s="20" t="n">
        <v>4.69771071</v>
      </c>
      <c r="K52" s="18" t="n">
        <v>483.34741544</v>
      </c>
      <c r="L52" s="20" t="n">
        <v>2.82385032</v>
      </c>
      <c r="M52" s="18" t="s">
        <v>327</v>
      </c>
      <c r="N52" s="20" t="s">
        <v>327</v>
      </c>
      <c r="O52" s="18" t="s">
        <v>327</v>
      </c>
      <c r="P52" s="20" t="s">
        <v>327</v>
      </c>
      <c r="Q52" s="18" t="s">
        <v>327</v>
      </c>
      <c r="R52" s="20" t="s">
        <v>327</v>
      </c>
      <c r="S52" s="18" t="n">
        <v>415.05494839</v>
      </c>
      <c r="T52" s="20" t="n">
        <v>5.82718948</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528.46046101</v>
      </c>
      <c r="F56" s="20" t="n">
        <v>4.6205816</v>
      </c>
      <c r="G56" s="18" t="n">
        <v>541.2888685200001</v>
      </c>
      <c r="H56" s="20" t="n">
        <v>3.65757362</v>
      </c>
      <c r="I56" s="18" t="n">
        <v>564.23670196</v>
      </c>
      <c r="J56" s="20" t="n">
        <v>4.40276053</v>
      </c>
      <c r="K56" s="18" t="n">
        <v>555.40905118</v>
      </c>
      <c r="L56" s="20" t="n">
        <v>3.47825802</v>
      </c>
      <c r="M56" s="18" t="s">
        <v>327</v>
      </c>
      <c r="N56" s="20" t="s">
        <v>327</v>
      </c>
      <c r="O56" s="18" t="s">
        <v>327</v>
      </c>
      <c r="P56" s="20" t="s">
        <v>327</v>
      </c>
      <c r="Q56" s="18" t="s">
        <v>327</v>
      </c>
      <c r="R56" s="20" t="s">
        <v>327</v>
      </c>
      <c r="S56" s="18" t="n">
        <v>522.31822735</v>
      </c>
      <c r="T56" s="20" t="n">
        <v>11.25660411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(344.0/B61*100)</f>
        <v/>
      </c>
      <c r="D61" s="19" t="n">
        <v>6181</v>
      </c>
      <c r="E61" s="18" t="n">
        <v>441.05252685</v>
      </c>
      <c r="F61" s="20" t="n">
        <v>4.67675666</v>
      </c>
      <c r="G61" s="18" t="n">
        <v>472.90066795</v>
      </c>
      <c r="H61" s="20" t="n">
        <v>4.30119499</v>
      </c>
      <c r="I61" s="18" t="n">
        <v>478.39742354</v>
      </c>
      <c r="J61" s="20" t="n">
        <v>4.68887259</v>
      </c>
      <c r="K61" s="18" t="n">
        <v>497.10162999</v>
      </c>
      <c r="L61" s="20" t="n">
        <v>2.70205848</v>
      </c>
      <c r="M61" s="18" t="s">
        <v>327</v>
      </c>
      <c r="N61" s="20" t="s">
        <v>327</v>
      </c>
      <c r="O61" s="18" t="s">
        <v>327</v>
      </c>
      <c r="P61" s="20" t="s">
        <v>327</v>
      </c>
      <c r="Q61" s="18" t="s">
        <v>327</v>
      </c>
      <c r="R61" s="20" t="s">
        <v>327</v>
      </c>
      <c r="S61" s="18" t="n">
        <v>446.28155523</v>
      </c>
      <c r="T61" s="20" t="n">
        <v>6.50422959</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(390.0/B67*100)</f>
        <v/>
      </c>
      <c r="D67" s="19" t="n">
        <v>6581</v>
      </c>
      <c r="E67" s="18" t="n">
        <v>360.14203936</v>
      </c>
      <c r="F67" s="20" t="n">
        <v>2.77244436</v>
      </c>
      <c r="G67" s="18" t="n">
        <v>405.87818876</v>
      </c>
      <c r="H67" s="20" t="n">
        <v>4.75428167</v>
      </c>
      <c r="I67" s="18" t="n">
        <v>407.17253187</v>
      </c>
      <c r="J67" s="20" t="n">
        <v>5.99570599</v>
      </c>
      <c r="K67" s="18" t="n">
        <v>407.79811908</v>
      </c>
      <c r="L67" s="20" t="n">
        <v>3.5332563</v>
      </c>
      <c r="M67" s="18" t="s">
        <v>327</v>
      </c>
      <c r="N67" s="20" t="s">
        <v>327</v>
      </c>
      <c r="O67" s="18" t="s">
        <v>327</v>
      </c>
      <c r="P67" s="20" t="s">
        <v>327</v>
      </c>
      <c r="Q67" s="18" t="s">
        <v>327</v>
      </c>
      <c r="R67" s="20" t="s">
        <v>327</v>
      </c>
      <c r="S67" s="18" t="n">
        <v>333.59340995</v>
      </c>
      <c r="T67" s="20" t="n">
        <v>7.15346798</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(428.0/B73*100)</f>
        <v/>
      </c>
      <c r="D73" s="19" t="n">
        <v>7821</v>
      </c>
      <c r="E73" s="18" t="n">
        <v>402.99079119</v>
      </c>
      <c r="F73" s="20" t="n">
        <v>3.65512414</v>
      </c>
      <c r="G73" s="18" t="n">
        <v>422.01430852</v>
      </c>
      <c r="H73" s="20" t="n">
        <v>4.10431964</v>
      </c>
      <c r="I73" s="18" t="n">
        <v>419.6259193</v>
      </c>
      <c r="J73" s="20" t="n">
        <v>6.04881054</v>
      </c>
      <c r="K73" s="18" t="n">
        <v>426.74683608</v>
      </c>
      <c r="L73" s="20" t="n">
        <v>4.0090767</v>
      </c>
      <c r="M73" s="18" t="s">
        <v>327</v>
      </c>
      <c r="N73" s="20" t="s">
        <v>327</v>
      </c>
      <c r="O73" s="18" t="s">
        <v>327</v>
      </c>
      <c r="P73" s="20" t="s">
        <v>327</v>
      </c>
      <c r="Q73" s="18" t="s">
        <v>327</v>
      </c>
      <c r="R73" s="20" t="s">
        <v>327</v>
      </c>
      <c r="S73" s="18" t="n">
        <v>396.54186958</v>
      </c>
      <c r="T73" s="20" t="n">
        <v>9.15790857</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508</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463.29153394</v>
      </c>
      <c r="F7" s="20" t="n">
        <v>4.65233143</v>
      </c>
      <c r="G7" s="18" t="n">
        <v>488.4159997</v>
      </c>
      <c r="H7" s="20" t="n">
        <v>2.97711781</v>
      </c>
      <c r="I7" s="18" t="n">
        <v>466.38089135</v>
      </c>
      <c r="J7" s="20" t="n">
        <v>8.506924270000001</v>
      </c>
      <c r="K7" s="18" t="n">
        <v>510.94977132</v>
      </c>
      <c r="L7" s="20" t="n">
        <v>2.21445158</v>
      </c>
      <c r="M7" s="18" t="s">
        <v>327</v>
      </c>
      <c r="N7" s="20" t="s">
        <v>327</v>
      </c>
      <c r="O7" s="18" t="s">
        <v>327</v>
      </c>
      <c r="P7" s="20" t="s">
        <v>327</v>
      </c>
      <c r="Q7" s="18" t="s">
        <v>327</v>
      </c>
      <c r="R7" s="20" t="s">
        <v>327</v>
      </c>
      <c r="S7" s="18" t="n">
        <v>478.20236887</v>
      </c>
      <c r="T7" s="20" t="n">
        <v>4.25155726</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(8065.0/B9*100)</f>
        <v/>
      </c>
      <c r="D9" s="19" t="n">
        <v>1586</v>
      </c>
      <c r="E9" s="18" t="n">
        <v>457.93452503</v>
      </c>
      <c r="F9" s="20" t="n">
        <v>6.8767896</v>
      </c>
      <c r="G9" s="18" t="n">
        <v>489.73638946</v>
      </c>
      <c r="H9" s="20" t="n">
        <v>5.89079774</v>
      </c>
      <c r="I9" s="18" t="n">
        <v>462.14291089</v>
      </c>
      <c r="J9" s="20" t="n">
        <v>11.87568405</v>
      </c>
      <c r="K9" s="18" t="s">
        <v>327</v>
      </c>
      <c r="L9" s="20" t="s">
        <v>327</v>
      </c>
      <c r="M9" s="18" t="s">
        <v>327</v>
      </c>
      <c r="N9" s="20" t="s">
        <v>327</v>
      </c>
      <c r="O9" s="18" t="n">
        <v>357.98454354</v>
      </c>
      <c r="P9" s="20" t="n">
        <v>11.51846445</v>
      </c>
      <c r="Q9" s="18" t="s">
        <v>327</v>
      </c>
      <c r="R9" s="20" t="s">
        <v>327</v>
      </c>
      <c r="S9" s="18" t="n">
        <v>461.79907262</v>
      </c>
      <c r="T9" s="20" t="n">
        <v>6.58708909</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(203.0/B13*100)</f>
        <v/>
      </c>
      <c r="D13" s="19" t="n">
        <v>6958</v>
      </c>
      <c r="E13" s="18" t="n">
        <v>459.53539027</v>
      </c>
      <c r="F13" s="20" t="n">
        <v>6.86012417</v>
      </c>
      <c r="G13" s="18" t="n">
        <v>467.31512525</v>
      </c>
      <c r="H13" s="20" t="n">
        <v>6.52681857</v>
      </c>
      <c r="I13" s="18" t="n">
        <v>466.83196897</v>
      </c>
      <c r="J13" s="20" t="n">
        <v>18.79689335</v>
      </c>
      <c r="K13" s="18" t="n">
        <v>522.56791839</v>
      </c>
      <c r="L13" s="20" t="n">
        <v>2.31120279</v>
      </c>
      <c r="M13" s="18" t="s">
        <v>327</v>
      </c>
      <c r="N13" s="20" t="s">
        <v>327</v>
      </c>
      <c r="O13" s="18" t="n">
        <v>447.51533769</v>
      </c>
      <c r="P13" s="20" t="n">
        <v>5.97365007</v>
      </c>
      <c r="Q13" s="18" t="s">
        <v>327</v>
      </c>
      <c r="R13" s="20" t="s">
        <v>327</v>
      </c>
      <c r="S13" s="18" t="n">
        <v>467.24973002</v>
      </c>
      <c r="T13" s="20" t="n">
        <v>6.76701596</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(61.0/B18*100)</f>
        <v/>
      </c>
      <c r="D18" s="19" t="n">
        <v>5471</v>
      </c>
      <c r="E18" s="18" t="n">
        <v>442.97008414</v>
      </c>
      <c r="F18" s="20" t="n">
        <v>4.39756157</v>
      </c>
      <c r="G18" s="18" t="n">
        <v>473.17919663</v>
      </c>
      <c r="H18" s="20" t="n">
        <v>3.77393508</v>
      </c>
      <c r="I18" s="18" t="n">
        <v>470.20747652</v>
      </c>
      <c r="J18" s="20" t="n">
        <v>5.47542316</v>
      </c>
      <c r="K18" s="18" t="n">
        <v>447.45915179</v>
      </c>
      <c r="L18" s="20" t="n">
        <v>4.95968062</v>
      </c>
      <c r="M18" s="18" t="s">
        <v>327</v>
      </c>
      <c r="N18" s="20" t="s">
        <v>327</v>
      </c>
      <c r="O18" s="18" t="s">
        <v>327</v>
      </c>
      <c r="P18" s="20" t="s">
        <v>327</v>
      </c>
      <c r="Q18" s="18" t="s">
        <v>327</v>
      </c>
      <c r="R18" s="20" t="s">
        <v>327</v>
      </c>
      <c r="S18" s="18" t="n">
        <v>419.0967046</v>
      </c>
      <c r="T18" s="20" t="n">
        <v>7.19212374</v>
      </c>
    </row>
    <row r="19" spans="1:20">
      <c r="A19" s="15" t="s">
        <v>339</v>
      </c>
      <c r="B19" s="17" t="n">
        <v>5658</v>
      </c>
      <c r="C19" s="18">
        <f>(303.0/B19*100)</f>
        <v/>
      </c>
      <c r="D19" s="19" t="n">
        <v>5355</v>
      </c>
      <c r="E19" s="18" t="n">
        <v>439.40815757</v>
      </c>
      <c r="F19" s="20" t="n">
        <v>5.98163615</v>
      </c>
      <c r="G19" s="18" t="n">
        <v>469.53331104</v>
      </c>
      <c r="H19" s="20" t="n">
        <v>4.09970099</v>
      </c>
      <c r="I19" s="18" t="n">
        <v>435.32036678</v>
      </c>
      <c r="J19" s="20" t="n">
        <v>11.08139741</v>
      </c>
      <c r="K19" s="18" t="n">
        <v>495.4527249</v>
      </c>
      <c r="L19" s="20" t="n">
        <v>2.85477391</v>
      </c>
      <c r="M19" s="18" t="s">
        <v>327</v>
      </c>
      <c r="N19" s="20" t="s">
        <v>327</v>
      </c>
      <c r="O19" s="18" t="s">
        <v>327</v>
      </c>
      <c r="P19" s="20" t="s">
        <v>327</v>
      </c>
      <c r="Q19" s="18" t="s">
        <v>327</v>
      </c>
      <c r="R19" s="20" t="s">
        <v>327</v>
      </c>
      <c r="S19" s="18" t="n">
        <v>440.64663414</v>
      </c>
      <c r="T19" s="20" t="n">
        <v>6.20746834</v>
      </c>
    </row>
    <row r="20" spans="1:20">
      <c r="A20" s="15" t="s">
        <v>340</v>
      </c>
      <c r="B20" s="17" t="n">
        <v>3371</v>
      </c>
      <c r="C20" s="18">
        <f>(82.0/B20*100)</f>
        <v/>
      </c>
      <c r="D20" s="19" t="n">
        <v>3289</v>
      </c>
      <c r="E20" s="18" t="n">
        <v>444.67904747</v>
      </c>
      <c r="F20" s="20" t="n">
        <v>6.76902342</v>
      </c>
      <c r="G20" s="18" t="n">
        <v>477.46778201</v>
      </c>
      <c r="H20" s="20" t="n">
        <v>5.31417693</v>
      </c>
      <c r="I20" s="18" t="n">
        <v>472.49107637</v>
      </c>
      <c r="J20" s="20" t="n">
        <v>21.24874617</v>
      </c>
      <c r="K20" s="18" t="n">
        <v>502.25768978</v>
      </c>
      <c r="L20" s="20" t="n">
        <v>2.53284194</v>
      </c>
      <c r="M20" s="18" t="s">
        <v>327</v>
      </c>
      <c r="N20" s="20" t="s">
        <v>327</v>
      </c>
      <c r="O20" s="18" t="s">
        <v>327</v>
      </c>
      <c r="P20" s="20" t="s">
        <v>327</v>
      </c>
      <c r="Q20" s="18" t="s">
        <v>327</v>
      </c>
      <c r="R20" s="20" t="s">
        <v>327</v>
      </c>
      <c r="S20" s="18" t="n">
        <v>443.65685841</v>
      </c>
      <c r="T20" s="20" t="n">
        <v>6.3212608</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(705.0/B23*100)</f>
        <v/>
      </c>
      <c r="D23" s="19" t="n">
        <v>10878</v>
      </c>
      <c r="E23" s="18" t="n">
        <v>453.02224796</v>
      </c>
      <c r="F23" s="20" t="n">
        <v>5.06128278</v>
      </c>
      <c r="G23" s="18" t="n">
        <v>483.89182827</v>
      </c>
      <c r="H23" s="20" t="n">
        <v>4.68082929</v>
      </c>
      <c r="I23" s="18" t="n">
        <v>456.70541041</v>
      </c>
      <c r="J23" s="20" t="n">
        <v>9.23379113</v>
      </c>
      <c r="K23" s="18" t="n">
        <v>512.1678359799999</v>
      </c>
      <c r="L23" s="20" t="n">
        <v>3.04903559</v>
      </c>
      <c r="M23" s="18" t="s">
        <v>327</v>
      </c>
      <c r="N23" s="20" t="s">
        <v>327</v>
      </c>
      <c r="O23" s="18" t="s">
        <v>327</v>
      </c>
      <c r="P23" s="20" t="s">
        <v>327</v>
      </c>
      <c r="Q23" s="18" t="s">
        <v>327</v>
      </c>
      <c r="R23" s="20" t="s">
        <v>327</v>
      </c>
      <c r="S23" s="18" t="n">
        <v>443.65337639</v>
      </c>
      <c r="T23" s="20" t="n">
        <v>6.27461565</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(37.0/B25*100)</f>
        <v/>
      </c>
      <c r="D25" s="19" t="n">
        <v>5544</v>
      </c>
      <c r="E25" s="18" t="n">
        <v>504.06151444</v>
      </c>
      <c r="F25" s="20" t="n">
        <v>6.24625098</v>
      </c>
      <c r="G25" s="18" t="n">
        <v>535.34514128</v>
      </c>
      <c r="H25" s="20" t="n">
        <v>4.06279466</v>
      </c>
      <c r="I25" s="18" t="n">
        <v>562.43734005</v>
      </c>
      <c r="J25" s="20" t="n">
        <v>5.75191125</v>
      </c>
      <c r="K25" s="18" t="n">
        <v>492.87551288</v>
      </c>
      <c r="L25" s="20" t="n">
        <v>5.82565276</v>
      </c>
      <c r="M25" s="18" t="s">
        <v>327</v>
      </c>
      <c r="N25" s="20" t="s">
        <v>327</v>
      </c>
      <c r="O25" s="18" t="s">
        <v>327</v>
      </c>
      <c r="P25" s="20" t="s">
        <v>327</v>
      </c>
      <c r="Q25" s="18" t="s">
        <v>327</v>
      </c>
      <c r="R25" s="20" t="s">
        <v>327</v>
      </c>
      <c r="S25" s="18" t="n">
        <v>488.78874285</v>
      </c>
      <c r="T25" s="20" t="n">
        <v>10.77496709</v>
      </c>
    </row>
    <row r="26" spans="1:20">
      <c r="A26" s="15" t="s">
        <v>346</v>
      </c>
      <c r="B26" s="17" t="n">
        <v>4869</v>
      </c>
      <c r="C26" s="18">
        <f>(202.0/B26*100)</f>
        <v/>
      </c>
      <c r="D26" s="19" t="n">
        <v>4667</v>
      </c>
      <c r="E26" s="18" t="n">
        <v>458.98317096</v>
      </c>
      <c r="F26" s="20" t="n">
        <v>3.83347891</v>
      </c>
      <c r="G26" s="18" t="n">
        <v>477.69045722</v>
      </c>
      <c r="H26" s="20" t="n">
        <v>2.84574038</v>
      </c>
      <c r="I26" s="18" t="n">
        <v>461.76795012</v>
      </c>
      <c r="J26" s="20" t="n">
        <v>6.57463229</v>
      </c>
      <c r="K26" s="18" t="n">
        <v>500.43221496</v>
      </c>
      <c r="L26" s="20" t="n">
        <v>2.54414412</v>
      </c>
      <c r="M26" s="18" t="s">
        <v>327</v>
      </c>
      <c r="N26" s="20" t="s">
        <v>327</v>
      </c>
      <c r="O26" s="18" t="s">
        <v>327</v>
      </c>
      <c r="P26" s="20" t="s">
        <v>327</v>
      </c>
      <c r="Q26" s="18" t="s">
        <v>327</v>
      </c>
      <c r="R26" s="20" t="s">
        <v>327</v>
      </c>
      <c r="S26" s="18" t="n">
        <v>466.22767172</v>
      </c>
      <c r="T26" s="20" t="n">
        <v>6.66167384</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(43.0/B32*100)</f>
        <v/>
      </c>
      <c r="D32" s="19" t="n">
        <v>4435</v>
      </c>
      <c r="E32" s="18" t="n">
        <v>478.04214025</v>
      </c>
      <c r="F32" s="20" t="n">
        <v>3.90720076</v>
      </c>
      <c r="G32" s="18" t="n">
        <v>496.71746668</v>
      </c>
      <c r="H32" s="20" t="n">
        <v>3.10626837</v>
      </c>
      <c r="I32" s="18" t="n">
        <v>483.99002047</v>
      </c>
      <c r="J32" s="20" t="n">
        <v>7.24590342</v>
      </c>
      <c r="K32" s="18" t="n">
        <v>527.7020237200001</v>
      </c>
      <c r="L32" s="20" t="n">
        <v>3.31998165</v>
      </c>
      <c r="M32" s="18" t="s">
        <v>327</v>
      </c>
      <c r="N32" s="20" t="s">
        <v>327</v>
      </c>
      <c r="O32" s="18" t="s">
        <v>327</v>
      </c>
      <c r="P32" s="20" t="s">
        <v>327</v>
      </c>
      <c r="Q32" s="18" t="s">
        <v>327</v>
      </c>
      <c r="R32" s="20" t="s">
        <v>327</v>
      </c>
      <c r="S32" s="18" t="n">
        <v>468.24398423</v>
      </c>
      <c r="T32" s="20" t="n">
        <v>8.34195106</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(153.0/B34*100)</f>
        <v/>
      </c>
      <c r="D34" s="19" t="n">
        <v>6197</v>
      </c>
      <c r="E34" s="18" t="n">
        <v>447.06948424</v>
      </c>
      <c r="F34" s="20" t="n">
        <v>3.73256825</v>
      </c>
      <c r="G34" s="18" t="n">
        <v>478.53357933</v>
      </c>
      <c r="H34" s="20" t="n">
        <v>3.20663303</v>
      </c>
      <c r="I34" s="18" t="n">
        <v>447.92730757</v>
      </c>
      <c r="J34" s="20" t="n">
        <v>7.99478013</v>
      </c>
      <c r="K34" s="18" t="n">
        <v>499.20552852</v>
      </c>
      <c r="L34" s="20" t="n">
        <v>3.24320315</v>
      </c>
      <c r="M34" s="18" t="s">
        <v>327</v>
      </c>
      <c r="N34" s="20" t="s">
        <v>327</v>
      </c>
      <c r="O34" s="18" t="n">
        <v>336.51078337</v>
      </c>
      <c r="P34" s="20" t="n">
        <v>12.24828707</v>
      </c>
      <c r="Q34" s="18" t="s">
        <v>327</v>
      </c>
      <c r="R34" s="20" t="s">
        <v>327</v>
      </c>
      <c r="S34" s="18" t="n">
        <v>457.2283366</v>
      </c>
      <c r="T34" s="20" t="n">
        <v>5.46714902</v>
      </c>
    </row>
    <row r="35" spans="1:20">
      <c r="A35" s="15" t="s">
        <v>355</v>
      </c>
      <c r="B35" s="17" t="n">
        <v>6406</v>
      </c>
      <c r="C35" s="18">
        <f>(132.0/B35*100)</f>
        <v/>
      </c>
      <c r="D35" s="19" t="n">
        <v>6274</v>
      </c>
      <c r="E35" s="18" t="n">
        <v>490.51367679</v>
      </c>
      <c r="F35" s="20" t="n">
        <v>3.48036015</v>
      </c>
      <c r="G35" s="18" t="n">
        <v>510.24870134</v>
      </c>
      <c r="H35" s="20" t="n">
        <v>3.02032836</v>
      </c>
      <c r="I35" s="18" t="n">
        <v>520.31308283</v>
      </c>
      <c r="J35" s="20" t="n">
        <v>6.02815988</v>
      </c>
      <c r="K35" s="18" t="n">
        <v>523.81975586</v>
      </c>
      <c r="L35" s="20" t="n">
        <v>3.2013733</v>
      </c>
      <c r="M35" s="18" t="s">
        <v>327</v>
      </c>
      <c r="N35" s="20" t="s">
        <v>327</v>
      </c>
      <c r="O35" s="18" t="n">
        <v>349.78970242</v>
      </c>
      <c r="P35" s="20" t="n">
        <v>6.90672373</v>
      </c>
      <c r="Q35" s="18" t="s">
        <v>327</v>
      </c>
      <c r="R35" s="20" t="s">
        <v>327</v>
      </c>
      <c r="S35" s="18" t="n">
        <v>508.52549224</v>
      </c>
      <c r="T35" s="20" t="n">
        <v>4.26368975</v>
      </c>
    </row>
    <row r="36" spans="1:20">
      <c r="A36" s="15" t="s">
        <v>356</v>
      </c>
      <c r="B36" s="17" t="n">
        <v>6736</v>
      </c>
      <c r="C36" s="18">
        <f>(147.0/B36*100)</f>
        <v/>
      </c>
      <c r="D36" s="19" t="n">
        <v>6589</v>
      </c>
      <c r="E36" s="18" t="n">
        <v>463.6722644</v>
      </c>
      <c r="F36" s="20" t="n">
        <v>3.99677093</v>
      </c>
      <c r="G36" s="18" t="n">
        <v>476.67263317</v>
      </c>
      <c r="H36" s="20" t="n">
        <v>3.31581998</v>
      </c>
      <c r="I36" s="18" t="n">
        <v>451.96854049</v>
      </c>
      <c r="J36" s="20" t="n">
        <v>6.96563746</v>
      </c>
      <c r="K36" s="18" t="n">
        <v>500.7731941</v>
      </c>
      <c r="L36" s="20" t="n">
        <v>2.68055233</v>
      </c>
      <c r="M36" s="18" t="s">
        <v>327</v>
      </c>
      <c r="N36" s="20" t="s">
        <v>327</v>
      </c>
      <c r="O36" s="18" t="s">
        <v>327</v>
      </c>
      <c r="P36" s="20" t="s">
        <v>327</v>
      </c>
      <c r="Q36" s="18" t="s">
        <v>327</v>
      </c>
      <c r="R36" s="20" t="s">
        <v>327</v>
      </c>
      <c r="S36" s="18" t="n">
        <v>463.31339293</v>
      </c>
      <c r="T36" s="20" t="n">
        <v>4.76658864</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(5830.0/B40*100)</f>
        <v/>
      </c>
      <c r="D40" s="19" t="n">
        <v>8327</v>
      </c>
      <c r="E40" s="18" t="n">
        <v>462.26113368</v>
      </c>
      <c r="F40" s="20" t="n">
        <v>5.65033869</v>
      </c>
      <c r="G40" s="18" t="n">
        <v>491.13374166</v>
      </c>
      <c r="H40" s="20" t="n">
        <v>3.62798683</v>
      </c>
      <c r="I40" s="18" t="n">
        <v>472.76661319</v>
      </c>
      <c r="J40" s="20" t="n">
        <v>10.21594966</v>
      </c>
      <c r="K40" s="18" t="n">
        <v>515.22902215</v>
      </c>
      <c r="L40" s="20" t="n">
        <v>4.14754061</v>
      </c>
      <c r="M40" s="18" t="s">
        <v>327</v>
      </c>
      <c r="N40" s="20" t="s">
        <v>327</v>
      </c>
      <c r="O40" s="18" t="n">
        <v>491.16464222</v>
      </c>
      <c r="P40" s="20" t="n">
        <v>2.5540442</v>
      </c>
      <c r="Q40" s="18" t="s">
        <v>327</v>
      </c>
      <c r="R40" s="20" t="s">
        <v>327</v>
      </c>
      <c r="S40" s="18" t="n">
        <v>452.75723145</v>
      </c>
      <c r="T40" s="20" t="n">
        <v>6.73851752</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(296.0/B47*100)</f>
        <v/>
      </c>
      <c r="D47" s="19" t="n">
        <v>5632</v>
      </c>
      <c r="E47" s="18" t="n">
        <v>417.27456554</v>
      </c>
      <c r="F47" s="20" t="n">
        <v>4.73374275</v>
      </c>
      <c r="G47" s="18" t="n">
        <v>471.59089726</v>
      </c>
      <c r="H47" s="20" t="n">
        <v>4.75912199</v>
      </c>
      <c r="I47" s="18" t="n">
        <v>434.36781639</v>
      </c>
      <c r="J47" s="20" t="n">
        <v>6.74175822</v>
      </c>
      <c r="K47" s="18" t="n">
        <v>440.62328076</v>
      </c>
      <c r="L47" s="20" t="n">
        <v>4.98232028</v>
      </c>
      <c r="M47" s="18" t="s">
        <v>327</v>
      </c>
      <c r="N47" s="20" t="s">
        <v>327</v>
      </c>
      <c r="O47" s="18" t="s">
        <v>327</v>
      </c>
      <c r="P47" s="20" t="s">
        <v>327</v>
      </c>
      <c r="Q47" s="18" t="s">
        <v>327</v>
      </c>
      <c r="R47" s="20" t="s">
        <v>327</v>
      </c>
      <c r="S47" s="18" t="n">
        <v>433.65807654</v>
      </c>
      <c r="T47" s="20" t="n">
        <v>5.21943026</v>
      </c>
    </row>
    <row r="48" spans="1:20">
      <c r="A48" s="15" t="s">
        <v>368</v>
      </c>
      <c r="B48" s="17" t="n">
        <v>9841</v>
      </c>
      <c r="C48" s="18">
        <f>(35.0/B48*100)</f>
        <v/>
      </c>
      <c r="D48" s="19" t="n">
        <v>9806</v>
      </c>
      <c r="E48" s="18" t="n">
        <v>507.94338642</v>
      </c>
      <c r="F48" s="20" t="n">
        <v>5.42875779</v>
      </c>
      <c r="G48" s="18" t="n">
        <v>534.30106951</v>
      </c>
      <c r="H48" s="20" t="n">
        <v>5.9205188</v>
      </c>
      <c r="I48" s="18" t="n">
        <v>509.713976</v>
      </c>
      <c r="J48" s="20" t="n">
        <v>8.562610129999999</v>
      </c>
      <c r="K48" s="18" t="n">
        <v>556.08528088</v>
      </c>
      <c r="L48" s="20" t="n">
        <v>5.48022345</v>
      </c>
      <c r="M48" s="18" t="s">
        <v>327</v>
      </c>
      <c r="N48" s="20" t="s">
        <v>327</v>
      </c>
      <c r="O48" s="18" t="s">
        <v>327</v>
      </c>
      <c r="P48" s="20" t="s">
        <v>327</v>
      </c>
      <c r="Q48" s="18" t="s">
        <v>327</v>
      </c>
      <c r="R48" s="20" t="s">
        <v>327</v>
      </c>
      <c r="S48" s="18" t="n">
        <v>484.11442684</v>
      </c>
      <c r="T48" s="20" t="n">
        <v>11.95643499</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(165.0/B52*100)</f>
        <v/>
      </c>
      <c r="D52" s="19" t="n">
        <v>5644</v>
      </c>
      <c r="E52" s="18" t="n">
        <v>435.90998598</v>
      </c>
      <c r="F52" s="20" t="n">
        <v>4.687546</v>
      </c>
      <c r="G52" s="18" t="n">
        <v>454.32182868</v>
      </c>
      <c r="H52" s="20" t="n">
        <v>4.00931748</v>
      </c>
      <c r="I52" s="18" t="n">
        <v>448.11996038</v>
      </c>
      <c r="J52" s="20" t="n">
        <v>8.768316990000001</v>
      </c>
      <c r="K52" s="18" t="n">
        <v>483.34741544</v>
      </c>
      <c r="L52" s="20" t="n">
        <v>2.82385032</v>
      </c>
      <c r="M52" s="18" t="s">
        <v>327</v>
      </c>
      <c r="N52" s="20" t="s">
        <v>327</v>
      </c>
      <c r="O52" s="18" t="s">
        <v>327</v>
      </c>
      <c r="P52" s="20" t="s">
        <v>327</v>
      </c>
      <c r="Q52" s="18" t="s">
        <v>327</v>
      </c>
      <c r="R52" s="20" t="s">
        <v>327</v>
      </c>
      <c r="S52" s="18" t="n">
        <v>419.52151044</v>
      </c>
      <c r="T52" s="20" t="n">
        <v>6.28882912</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527.18454712</v>
      </c>
      <c r="F56" s="20" t="n">
        <v>5.92004338</v>
      </c>
      <c r="G56" s="18" t="n">
        <v>549.2371931599999</v>
      </c>
      <c r="H56" s="20" t="n">
        <v>3.16924846</v>
      </c>
      <c r="I56" s="18" t="n">
        <v>541.04767144</v>
      </c>
      <c r="J56" s="20" t="n">
        <v>8.726463649999999</v>
      </c>
      <c r="K56" s="18" t="n">
        <v>555.40905118</v>
      </c>
      <c r="L56" s="20" t="n">
        <v>3.47825802</v>
      </c>
      <c r="M56" s="18" t="s">
        <v>327</v>
      </c>
      <c r="N56" s="20" t="s">
        <v>327</v>
      </c>
      <c r="O56" s="18" t="s">
        <v>327</v>
      </c>
      <c r="P56" s="20" t="s">
        <v>327</v>
      </c>
      <c r="Q56" s="18" t="s">
        <v>327</v>
      </c>
      <c r="R56" s="20" t="s">
        <v>327</v>
      </c>
      <c r="S56" s="18" t="n">
        <v>525.94569766</v>
      </c>
      <c r="T56" s="20" t="n">
        <v>12.00927284</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(345.0/B61*100)</f>
        <v/>
      </c>
      <c r="D61" s="19" t="n">
        <v>6180</v>
      </c>
      <c r="E61" s="18" t="n">
        <v>450.47884249</v>
      </c>
      <c r="F61" s="20" t="n">
        <v>3.8227848</v>
      </c>
      <c r="G61" s="18" t="n">
        <v>477.19619312</v>
      </c>
      <c r="H61" s="20" t="n">
        <v>4.26360556</v>
      </c>
      <c r="I61" s="18" t="n">
        <v>443.37064729</v>
      </c>
      <c r="J61" s="20" t="n">
        <v>8.182906109999999</v>
      </c>
      <c r="K61" s="18" t="n">
        <v>497.10162999</v>
      </c>
      <c r="L61" s="20" t="n">
        <v>2.70205848</v>
      </c>
      <c r="M61" s="18" t="s">
        <v>327</v>
      </c>
      <c r="N61" s="20" t="s">
        <v>327</v>
      </c>
      <c r="O61" s="18" t="s">
        <v>327</v>
      </c>
      <c r="P61" s="20" t="s">
        <v>327</v>
      </c>
      <c r="Q61" s="18" t="s">
        <v>327</v>
      </c>
      <c r="R61" s="20" t="s">
        <v>327</v>
      </c>
      <c r="S61" s="18" t="n">
        <v>447.26720794</v>
      </c>
      <c r="T61" s="20" t="n">
        <v>6.74659984</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(449.0/B67*100)</f>
        <v/>
      </c>
      <c r="D67" s="19" t="n">
        <v>6522</v>
      </c>
      <c r="E67" s="18" t="n">
        <v>365.2755702</v>
      </c>
      <c r="F67" s="20" t="n">
        <v>3.68705257</v>
      </c>
      <c r="G67" s="18" t="n">
        <v>396.18870314</v>
      </c>
      <c r="H67" s="20" t="n">
        <v>3.55393368</v>
      </c>
      <c r="I67" s="18" t="n">
        <v>374.09363628</v>
      </c>
      <c r="J67" s="20" t="n">
        <v>5.69760546</v>
      </c>
      <c r="K67" s="18" t="n">
        <v>407.79811908</v>
      </c>
      <c r="L67" s="20" t="n">
        <v>3.5332563</v>
      </c>
      <c r="M67" s="18" t="s">
        <v>327</v>
      </c>
      <c r="N67" s="20" t="s">
        <v>327</v>
      </c>
      <c r="O67" s="18" t="s">
        <v>327</v>
      </c>
      <c r="P67" s="20" t="s">
        <v>327</v>
      </c>
      <c r="Q67" s="18" t="s">
        <v>327</v>
      </c>
      <c r="R67" s="20" t="s">
        <v>327</v>
      </c>
      <c r="S67" s="18" t="n">
        <v>354.29343353</v>
      </c>
      <c r="T67" s="20" t="n">
        <v>7.25917119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(432.0/B73*100)</f>
        <v/>
      </c>
      <c r="D73" s="19" t="n">
        <v>7817</v>
      </c>
      <c r="E73" s="18" t="n">
        <v>398.24280529</v>
      </c>
      <c r="F73" s="20" t="n">
        <v>3.45150896</v>
      </c>
      <c r="G73" s="18" t="n">
        <v>429.75515171</v>
      </c>
      <c r="H73" s="20" t="n">
        <v>4.10987197</v>
      </c>
      <c r="I73" s="18" t="n">
        <v>401.19923188</v>
      </c>
      <c r="J73" s="20" t="n">
        <v>5.21081283</v>
      </c>
      <c r="K73" s="18" t="n">
        <v>426.74683608</v>
      </c>
      <c r="L73" s="20" t="n">
        <v>4.0090767</v>
      </c>
      <c r="M73" s="18" t="s">
        <v>327</v>
      </c>
      <c r="N73" s="20" t="s">
        <v>327</v>
      </c>
      <c r="O73" s="18" t="s">
        <v>327</v>
      </c>
      <c r="P73" s="20" t="s">
        <v>327</v>
      </c>
      <c r="Q73" s="18" t="s">
        <v>327</v>
      </c>
      <c r="R73" s="20" t="s">
        <v>327</v>
      </c>
      <c r="S73" s="18" t="n">
        <v>398.1570721</v>
      </c>
      <c r="T73" s="20" t="n">
        <v>9.98085144</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474.96186029</v>
      </c>
      <c r="F7" s="20" t="n">
        <v>5.12048938</v>
      </c>
      <c r="G7" s="18" t="n">
        <v>481.19963583</v>
      </c>
      <c r="H7" s="20" t="n">
        <v>3.19925651</v>
      </c>
      <c r="I7" s="18" t="n">
        <v>493.54542183</v>
      </c>
      <c r="J7" s="20" t="n">
        <v>7.8334364</v>
      </c>
      <c r="K7" s="18" t="n">
        <v>510.94977132</v>
      </c>
      <c r="L7" s="20" t="n">
        <v>2.21445158</v>
      </c>
      <c r="M7" s="18" t="s">
        <v>327</v>
      </c>
      <c r="N7" s="20" t="s">
        <v>327</v>
      </c>
      <c r="O7" s="18" t="s">
        <v>327</v>
      </c>
      <c r="P7" s="20" t="s">
        <v>327</v>
      </c>
      <c r="Q7" s="18" t="s">
        <v>327</v>
      </c>
      <c r="R7" s="20" t="s">
        <v>327</v>
      </c>
      <c r="S7" s="18" t="n">
        <v>476.39436072</v>
      </c>
      <c r="T7" s="20" t="n">
        <v>4.3464896</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(8065.0/B9*100)</f>
        <v/>
      </c>
      <c r="D9" s="19" t="n">
        <v>1586</v>
      </c>
      <c r="E9" s="18" t="n">
        <v>475.94124162</v>
      </c>
      <c r="F9" s="20" t="n">
        <v>6.98448539</v>
      </c>
      <c r="G9" s="18" t="n">
        <v>476.55647405</v>
      </c>
      <c r="H9" s="20" t="n">
        <v>6.23155914</v>
      </c>
      <c r="I9" s="18" t="n">
        <v>490.2719637</v>
      </c>
      <c r="J9" s="20" t="n">
        <v>12.03250814</v>
      </c>
      <c r="K9" s="18" t="s">
        <v>327</v>
      </c>
      <c r="L9" s="20" t="s">
        <v>327</v>
      </c>
      <c r="M9" s="18" t="s">
        <v>327</v>
      </c>
      <c r="N9" s="20" t="s">
        <v>327</v>
      </c>
      <c r="O9" s="18" t="n">
        <v>357.98454354</v>
      </c>
      <c r="P9" s="20" t="n">
        <v>11.51846445</v>
      </c>
      <c r="Q9" s="18" t="s">
        <v>327</v>
      </c>
      <c r="R9" s="20" t="s">
        <v>327</v>
      </c>
      <c r="S9" s="18" t="n">
        <v>460.80488271</v>
      </c>
      <c r="T9" s="20" t="n">
        <v>6.41351286</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(203.0/B13*100)</f>
        <v/>
      </c>
      <c r="D13" s="19" t="n">
        <v>6958</v>
      </c>
      <c r="E13" s="18" t="n">
        <v>465.27540638</v>
      </c>
      <c r="F13" s="20" t="n">
        <v>6.52078801</v>
      </c>
      <c r="G13" s="18" t="n">
        <v>459.80230247</v>
      </c>
      <c r="H13" s="20" t="n">
        <v>6.47927563</v>
      </c>
      <c r="I13" s="18" t="n">
        <v>478.91914937</v>
      </c>
      <c r="J13" s="20" t="n">
        <v>13.32965008</v>
      </c>
      <c r="K13" s="18" t="n">
        <v>522.56791839</v>
      </c>
      <c r="L13" s="20" t="n">
        <v>2.31120279</v>
      </c>
      <c r="M13" s="18" t="s">
        <v>327</v>
      </c>
      <c r="N13" s="20" t="s">
        <v>327</v>
      </c>
      <c r="O13" s="18" t="n">
        <v>447.51533769</v>
      </c>
      <c r="P13" s="20" t="n">
        <v>5.97365007</v>
      </c>
      <c r="Q13" s="18" t="s">
        <v>327</v>
      </c>
      <c r="R13" s="20" t="s">
        <v>327</v>
      </c>
      <c r="S13" s="18" t="n">
        <v>467.85169281</v>
      </c>
      <c r="T13" s="20" t="n">
        <v>6.82716797</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(61.0/B18*100)</f>
        <v/>
      </c>
      <c r="D18" s="19" t="n">
        <v>5471</v>
      </c>
      <c r="E18" s="18" t="n">
        <v>459.2919148</v>
      </c>
      <c r="F18" s="20" t="n">
        <v>4.32219974</v>
      </c>
      <c r="G18" s="18" t="n">
        <v>458.77465057</v>
      </c>
      <c r="H18" s="20" t="n">
        <v>4.01975889</v>
      </c>
      <c r="I18" s="18" t="n">
        <v>474.60443348</v>
      </c>
      <c r="J18" s="20" t="n">
        <v>5.31982777</v>
      </c>
      <c r="K18" s="18" t="n">
        <v>447.45915179</v>
      </c>
      <c r="L18" s="20" t="n">
        <v>4.95968062</v>
      </c>
      <c r="M18" s="18" t="s">
        <v>327</v>
      </c>
      <c r="N18" s="20" t="s">
        <v>327</v>
      </c>
      <c r="O18" s="18" t="s">
        <v>327</v>
      </c>
      <c r="P18" s="20" t="s">
        <v>327</v>
      </c>
      <c r="Q18" s="18" t="s">
        <v>327</v>
      </c>
      <c r="R18" s="20" t="s">
        <v>327</v>
      </c>
      <c r="S18" s="18" t="n">
        <v>419.93473487</v>
      </c>
      <c r="T18" s="20" t="n">
        <v>6.9693846</v>
      </c>
    </row>
    <row r="19" spans="1:20">
      <c r="A19" s="15" t="s">
        <v>339</v>
      </c>
      <c r="B19" s="17" t="n">
        <v>5658</v>
      </c>
      <c r="C19" s="18">
        <f>(303.0/B19*100)</f>
        <v/>
      </c>
      <c r="D19" s="19" t="n">
        <v>5355</v>
      </c>
      <c r="E19" s="18" t="n">
        <v>442.57611535</v>
      </c>
      <c r="F19" s="20" t="n">
        <v>6.84506141</v>
      </c>
      <c r="G19" s="18" t="n">
        <v>460.21606736</v>
      </c>
      <c r="H19" s="20" t="n">
        <v>4.24298988</v>
      </c>
      <c r="I19" s="18" t="n">
        <v>471.55686873</v>
      </c>
      <c r="J19" s="20" t="n">
        <v>7.40236044</v>
      </c>
      <c r="K19" s="18" t="n">
        <v>495.4527249</v>
      </c>
      <c r="L19" s="20" t="n">
        <v>2.85477391</v>
      </c>
      <c r="M19" s="18" t="s">
        <v>327</v>
      </c>
      <c r="N19" s="20" t="s">
        <v>327</v>
      </c>
      <c r="O19" s="18" t="s">
        <v>327</v>
      </c>
      <c r="P19" s="20" t="s">
        <v>327</v>
      </c>
      <c r="Q19" s="18" t="s">
        <v>327</v>
      </c>
      <c r="R19" s="20" t="s">
        <v>327</v>
      </c>
      <c r="S19" s="18" t="n">
        <v>439.6611475</v>
      </c>
      <c r="T19" s="20" t="n">
        <v>5.81121773</v>
      </c>
    </row>
    <row r="20" spans="1:20">
      <c r="A20" s="15" t="s">
        <v>340</v>
      </c>
      <c r="B20" s="17" t="n">
        <v>3371</v>
      </c>
      <c r="C20" s="18">
        <f>(82.0/B20*100)</f>
        <v/>
      </c>
      <c r="D20" s="19" t="n">
        <v>3289</v>
      </c>
      <c r="E20" s="18" t="n">
        <v>460.14640319</v>
      </c>
      <c r="F20" s="20" t="n">
        <v>6.96946359</v>
      </c>
      <c r="G20" s="18" t="n">
        <v>471.98828352</v>
      </c>
      <c r="H20" s="20" t="n">
        <v>5.20025523</v>
      </c>
      <c r="I20" s="18" t="n">
        <v>477.46020642</v>
      </c>
      <c r="J20" s="20" t="n">
        <v>13.75527552</v>
      </c>
      <c r="K20" s="18" t="n">
        <v>502.25768978</v>
      </c>
      <c r="L20" s="20" t="n">
        <v>2.53284194</v>
      </c>
      <c r="M20" s="18" t="s">
        <v>327</v>
      </c>
      <c r="N20" s="20" t="s">
        <v>327</v>
      </c>
      <c r="O20" s="18" t="s">
        <v>327</v>
      </c>
      <c r="P20" s="20" t="s">
        <v>327</v>
      </c>
      <c r="Q20" s="18" t="s">
        <v>327</v>
      </c>
      <c r="R20" s="20" t="s">
        <v>327</v>
      </c>
      <c r="S20" s="18" t="n">
        <v>441.70365291</v>
      </c>
      <c r="T20" s="20" t="n">
        <v>5.96546346</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(705.0/B23*100)</f>
        <v/>
      </c>
      <c r="D23" s="19" t="n">
        <v>10878</v>
      </c>
      <c r="E23" s="18" t="n">
        <v>455.60374905</v>
      </c>
      <c r="F23" s="20" t="n">
        <v>5.44124496</v>
      </c>
      <c r="G23" s="18" t="n">
        <v>475.66849332</v>
      </c>
      <c r="H23" s="20" t="n">
        <v>4.93354096</v>
      </c>
      <c r="I23" s="18" t="n">
        <v>471.33431939</v>
      </c>
      <c r="J23" s="20" t="n">
        <v>8.121804409999999</v>
      </c>
      <c r="K23" s="18" t="n">
        <v>512.1678359799999</v>
      </c>
      <c r="L23" s="20" t="n">
        <v>3.04903559</v>
      </c>
      <c r="M23" s="18" t="s">
        <v>327</v>
      </c>
      <c r="N23" s="20" t="s">
        <v>327</v>
      </c>
      <c r="O23" s="18" t="s">
        <v>327</v>
      </c>
      <c r="P23" s="20" t="s">
        <v>327</v>
      </c>
      <c r="Q23" s="18" t="s">
        <v>327</v>
      </c>
      <c r="R23" s="20" t="s">
        <v>327</v>
      </c>
      <c r="S23" s="18" t="n">
        <v>443.55761003</v>
      </c>
      <c r="T23" s="20" t="n">
        <v>6.8055854</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(37.0/B25*100)</f>
        <v/>
      </c>
      <c r="D25" s="19" t="n">
        <v>5544</v>
      </c>
      <c r="E25" s="18" t="n">
        <v>506.14777216</v>
      </c>
      <c r="F25" s="20" t="n">
        <v>6.32180535</v>
      </c>
      <c r="G25" s="18" t="n">
        <v>535.14062002</v>
      </c>
      <c r="H25" s="20" t="n">
        <v>4.23683028</v>
      </c>
      <c r="I25" s="18" t="n">
        <v>554.99906677</v>
      </c>
      <c r="J25" s="20" t="n">
        <v>4.94978405</v>
      </c>
      <c r="K25" s="18" t="n">
        <v>492.87551288</v>
      </c>
      <c r="L25" s="20" t="n">
        <v>5.82565276</v>
      </c>
      <c r="M25" s="18" t="s">
        <v>327</v>
      </c>
      <c r="N25" s="20" t="s">
        <v>327</v>
      </c>
      <c r="O25" s="18" t="s">
        <v>327</v>
      </c>
      <c r="P25" s="20" t="s">
        <v>327</v>
      </c>
      <c r="Q25" s="18" t="s">
        <v>327</v>
      </c>
      <c r="R25" s="20" t="s">
        <v>327</v>
      </c>
      <c r="S25" s="18" t="n">
        <v>495.92433965</v>
      </c>
      <c r="T25" s="20" t="n">
        <v>11.26338535</v>
      </c>
    </row>
    <row r="26" spans="1:20">
      <c r="A26" s="15" t="s">
        <v>346</v>
      </c>
      <c r="B26" s="17" t="n">
        <v>4869</v>
      </c>
      <c r="C26" s="18">
        <f>(202.0/B26*100)</f>
        <v/>
      </c>
      <c r="D26" s="19" t="n">
        <v>4667</v>
      </c>
      <c r="E26" s="18" t="n">
        <v>469.80188087</v>
      </c>
      <c r="F26" s="20" t="n">
        <v>4.2781968</v>
      </c>
      <c r="G26" s="18" t="n">
        <v>471.3030085</v>
      </c>
      <c r="H26" s="20" t="n">
        <v>2.64569805</v>
      </c>
      <c r="I26" s="18" t="n">
        <v>476.55679462</v>
      </c>
      <c r="J26" s="20" t="n">
        <v>5.57148522</v>
      </c>
      <c r="K26" s="18" t="n">
        <v>500.43221496</v>
      </c>
      <c r="L26" s="20" t="n">
        <v>2.54414412</v>
      </c>
      <c r="M26" s="18" t="s">
        <v>327</v>
      </c>
      <c r="N26" s="20" t="s">
        <v>327</v>
      </c>
      <c r="O26" s="18" t="s">
        <v>327</v>
      </c>
      <c r="P26" s="20" t="s">
        <v>327</v>
      </c>
      <c r="Q26" s="18" t="s">
        <v>327</v>
      </c>
      <c r="R26" s="20" t="s">
        <v>327</v>
      </c>
      <c r="S26" s="18" t="n">
        <v>462.41974546</v>
      </c>
      <c r="T26" s="20" t="n">
        <v>6.36702127</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(43.0/B32*100)</f>
        <v/>
      </c>
      <c r="D32" s="19" t="n">
        <v>4435</v>
      </c>
      <c r="E32" s="18" t="n">
        <v>486.79445499</v>
      </c>
      <c r="F32" s="20" t="n">
        <v>4.39548863</v>
      </c>
      <c r="G32" s="18" t="n">
        <v>489.95175832</v>
      </c>
      <c r="H32" s="20" t="n">
        <v>3.15040144</v>
      </c>
      <c r="I32" s="18" t="n">
        <v>498.73991514</v>
      </c>
      <c r="J32" s="20" t="n">
        <v>5.33390931</v>
      </c>
      <c r="K32" s="18" t="n">
        <v>527.7020237200001</v>
      </c>
      <c r="L32" s="20" t="n">
        <v>3.31998165</v>
      </c>
      <c r="M32" s="18" t="s">
        <v>327</v>
      </c>
      <c r="N32" s="20" t="s">
        <v>327</v>
      </c>
      <c r="O32" s="18" t="s">
        <v>327</v>
      </c>
      <c r="P32" s="20" t="s">
        <v>327</v>
      </c>
      <c r="Q32" s="18" t="s">
        <v>327</v>
      </c>
      <c r="R32" s="20" t="s">
        <v>327</v>
      </c>
      <c r="S32" s="18" t="n">
        <v>466.83196596</v>
      </c>
      <c r="T32" s="20" t="n">
        <v>7.57713206</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(153.0/B34*100)</f>
        <v/>
      </c>
      <c r="D34" s="19" t="n">
        <v>6197</v>
      </c>
      <c r="E34" s="18" t="n">
        <v>454.12737353</v>
      </c>
      <c r="F34" s="20" t="n">
        <v>4.54695605</v>
      </c>
      <c r="G34" s="18" t="n">
        <v>468.34210802</v>
      </c>
      <c r="H34" s="20" t="n">
        <v>2.94539037</v>
      </c>
      <c r="I34" s="18" t="n">
        <v>478.31025788</v>
      </c>
      <c r="J34" s="20" t="n">
        <v>6.44128923</v>
      </c>
      <c r="K34" s="18" t="n">
        <v>499.20552852</v>
      </c>
      <c r="L34" s="20" t="n">
        <v>3.24320315</v>
      </c>
      <c r="M34" s="18" t="s">
        <v>327</v>
      </c>
      <c r="N34" s="20" t="s">
        <v>327</v>
      </c>
      <c r="O34" s="18" t="n">
        <v>336.51078337</v>
      </c>
      <c r="P34" s="20" t="n">
        <v>12.24828707</v>
      </c>
      <c r="Q34" s="18" t="s">
        <v>327</v>
      </c>
      <c r="R34" s="20" t="s">
        <v>327</v>
      </c>
      <c r="S34" s="18" t="n">
        <v>453.16473689</v>
      </c>
      <c r="T34" s="20" t="n">
        <v>5.70262621</v>
      </c>
    </row>
    <row r="35" spans="1:20">
      <c r="A35" s="15" t="s">
        <v>355</v>
      </c>
      <c r="B35" s="17" t="n">
        <v>6406</v>
      </c>
      <c r="C35" s="18">
        <f>(132.0/B35*100)</f>
        <v/>
      </c>
      <c r="D35" s="19" t="n">
        <v>6274</v>
      </c>
      <c r="E35" s="18" t="n">
        <v>499.35833945</v>
      </c>
      <c r="F35" s="20" t="n">
        <v>4.08884291</v>
      </c>
      <c r="G35" s="18" t="n">
        <v>504.00104518</v>
      </c>
      <c r="H35" s="20" t="n">
        <v>2.59603707</v>
      </c>
      <c r="I35" s="18" t="n">
        <v>519.55964806</v>
      </c>
      <c r="J35" s="20" t="n">
        <v>5.42232599</v>
      </c>
      <c r="K35" s="18" t="n">
        <v>523.81975586</v>
      </c>
      <c r="L35" s="20" t="n">
        <v>3.2013733</v>
      </c>
      <c r="M35" s="18" t="s">
        <v>327</v>
      </c>
      <c r="N35" s="20" t="s">
        <v>327</v>
      </c>
      <c r="O35" s="18" t="n">
        <v>349.78970242</v>
      </c>
      <c r="P35" s="20" t="n">
        <v>6.90672373</v>
      </c>
      <c r="Q35" s="18" t="s">
        <v>327</v>
      </c>
      <c r="R35" s="20" t="s">
        <v>327</v>
      </c>
      <c r="S35" s="18" t="n">
        <v>508.05493076</v>
      </c>
      <c r="T35" s="20" t="n">
        <v>4.12037587</v>
      </c>
    </row>
    <row r="36" spans="1:20">
      <c r="A36" s="15" t="s">
        <v>356</v>
      </c>
      <c r="B36" s="17" t="n">
        <v>6736</v>
      </c>
      <c r="C36" s="18">
        <f>(147.0/B36*100)</f>
        <v/>
      </c>
      <c r="D36" s="19" t="n">
        <v>6589</v>
      </c>
      <c r="E36" s="18" t="n">
        <v>465.98280988</v>
      </c>
      <c r="F36" s="20" t="n">
        <v>4.43074427</v>
      </c>
      <c r="G36" s="18" t="n">
        <v>469.96166501</v>
      </c>
      <c r="H36" s="20" t="n">
        <v>3.45497553</v>
      </c>
      <c r="I36" s="18" t="n">
        <v>480.71621446</v>
      </c>
      <c r="J36" s="20" t="n">
        <v>5.03142213</v>
      </c>
      <c r="K36" s="18" t="n">
        <v>500.7731941</v>
      </c>
      <c r="L36" s="20" t="n">
        <v>2.68055233</v>
      </c>
      <c r="M36" s="18" t="s">
        <v>327</v>
      </c>
      <c r="N36" s="20" t="s">
        <v>327</v>
      </c>
      <c r="O36" s="18" t="s">
        <v>327</v>
      </c>
      <c r="P36" s="20" t="s">
        <v>327</v>
      </c>
      <c r="Q36" s="18" t="s">
        <v>327</v>
      </c>
      <c r="R36" s="20" t="s">
        <v>327</v>
      </c>
      <c r="S36" s="18" t="n">
        <v>462.54880572</v>
      </c>
      <c r="T36" s="20" t="n">
        <v>5.03779263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(5830.0/B40*100)</f>
        <v/>
      </c>
      <c r="D40" s="19" t="n">
        <v>8327</v>
      </c>
      <c r="E40" s="18" t="n">
        <v>470.15220188</v>
      </c>
      <c r="F40" s="20" t="n">
        <v>5.59892243</v>
      </c>
      <c r="G40" s="18" t="n">
        <v>485.22112212</v>
      </c>
      <c r="H40" s="20" t="n">
        <v>3.49791724</v>
      </c>
      <c r="I40" s="18" t="n">
        <v>500.32246395</v>
      </c>
      <c r="J40" s="20" t="n">
        <v>7.31782587</v>
      </c>
      <c r="K40" s="18" t="n">
        <v>515.22902215</v>
      </c>
      <c r="L40" s="20" t="n">
        <v>4.14754061</v>
      </c>
      <c r="M40" s="18" t="s">
        <v>327</v>
      </c>
      <c r="N40" s="20" t="s">
        <v>327</v>
      </c>
      <c r="O40" s="18" t="n">
        <v>491.16464222</v>
      </c>
      <c r="P40" s="20" t="n">
        <v>2.5540442</v>
      </c>
      <c r="Q40" s="18" t="s">
        <v>327</v>
      </c>
      <c r="R40" s="20" t="s">
        <v>327</v>
      </c>
      <c r="S40" s="18" t="n">
        <v>451.12927802</v>
      </c>
      <c r="T40" s="20" t="n">
        <v>6.73519598</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(296.0/B47*100)</f>
        <v/>
      </c>
      <c r="D47" s="19" t="n">
        <v>5632</v>
      </c>
      <c r="E47" s="18" t="n">
        <v>423.75900813</v>
      </c>
      <c r="F47" s="20" t="n">
        <v>4.96510515</v>
      </c>
      <c r="G47" s="18" t="n">
        <v>459.17573995</v>
      </c>
      <c r="H47" s="20" t="n">
        <v>4.75266463</v>
      </c>
      <c r="I47" s="18" t="n">
        <v>452.63320259</v>
      </c>
      <c r="J47" s="20" t="n">
        <v>6.90799273</v>
      </c>
      <c r="K47" s="18" t="n">
        <v>440.62328076</v>
      </c>
      <c r="L47" s="20" t="n">
        <v>4.98232028</v>
      </c>
      <c r="M47" s="18" t="s">
        <v>327</v>
      </c>
      <c r="N47" s="20" t="s">
        <v>327</v>
      </c>
      <c r="O47" s="18" t="s">
        <v>327</v>
      </c>
      <c r="P47" s="20" t="s">
        <v>327</v>
      </c>
      <c r="Q47" s="18" t="s">
        <v>327</v>
      </c>
      <c r="R47" s="20" t="s">
        <v>327</v>
      </c>
      <c r="S47" s="18" t="n">
        <v>430.51382923</v>
      </c>
      <c r="T47" s="20" t="n">
        <v>5.12773182</v>
      </c>
    </row>
    <row r="48" spans="1:20">
      <c r="A48" s="15" t="s">
        <v>368</v>
      </c>
      <c r="B48" s="17" t="n">
        <v>9841</v>
      </c>
      <c r="C48" s="18">
        <f>(35.0/B48*100)</f>
        <v/>
      </c>
      <c r="D48" s="19" t="n">
        <v>9806</v>
      </c>
      <c r="E48" s="18" t="n">
        <v>501.85628454</v>
      </c>
      <c r="F48" s="20" t="n">
        <v>6.25650617</v>
      </c>
      <c r="G48" s="18" t="n">
        <v>525.28570805</v>
      </c>
      <c r="H48" s="20" t="n">
        <v>5.81652404</v>
      </c>
      <c r="I48" s="18" t="n">
        <v>534.11202192</v>
      </c>
      <c r="J48" s="20" t="n">
        <v>5.9843718</v>
      </c>
      <c r="K48" s="18" t="n">
        <v>556.08528088</v>
      </c>
      <c r="L48" s="20" t="n">
        <v>5.48022345</v>
      </c>
      <c r="M48" s="18" t="s">
        <v>327</v>
      </c>
      <c r="N48" s="20" t="s">
        <v>327</v>
      </c>
      <c r="O48" s="18" t="s">
        <v>327</v>
      </c>
      <c r="P48" s="20" t="s">
        <v>327</v>
      </c>
      <c r="Q48" s="18" t="s">
        <v>327</v>
      </c>
      <c r="R48" s="20" t="s">
        <v>327</v>
      </c>
      <c r="S48" s="18" t="n">
        <v>472.74583089</v>
      </c>
      <c r="T48" s="20" t="n">
        <v>11.43335755</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(165.0/B52*100)</f>
        <v/>
      </c>
      <c r="D52" s="19" t="n">
        <v>5644</v>
      </c>
      <c r="E52" s="18" t="n">
        <v>438.57372495</v>
      </c>
      <c r="F52" s="20" t="n">
        <v>4.99197303</v>
      </c>
      <c r="G52" s="18" t="n">
        <v>447.88538476</v>
      </c>
      <c r="H52" s="20" t="n">
        <v>4.07874332</v>
      </c>
      <c r="I52" s="18" t="n">
        <v>473.27607098</v>
      </c>
      <c r="J52" s="20" t="n">
        <v>5.15190974</v>
      </c>
      <c r="K52" s="18" t="n">
        <v>483.34741544</v>
      </c>
      <c r="L52" s="20" t="n">
        <v>2.82385032</v>
      </c>
      <c r="M52" s="18" t="s">
        <v>327</v>
      </c>
      <c r="N52" s="20" t="s">
        <v>327</v>
      </c>
      <c r="O52" s="18" t="s">
        <v>327</v>
      </c>
      <c r="P52" s="20" t="s">
        <v>327</v>
      </c>
      <c r="Q52" s="18" t="s">
        <v>327</v>
      </c>
      <c r="R52" s="20" t="s">
        <v>327</v>
      </c>
      <c r="S52" s="18" t="n">
        <v>415.79923288</v>
      </c>
      <c r="T52" s="20" t="n">
        <v>5.79548622</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533.811025</v>
      </c>
      <c r="F56" s="20" t="n">
        <v>5.05701542</v>
      </c>
      <c r="G56" s="18" t="n">
        <v>542.8854332</v>
      </c>
      <c r="H56" s="20" t="n">
        <v>3.39248997</v>
      </c>
      <c r="I56" s="18" t="n">
        <v>564.5536514200001</v>
      </c>
      <c r="J56" s="20" t="n">
        <v>6.25723076</v>
      </c>
      <c r="K56" s="18" t="n">
        <v>555.40905118</v>
      </c>
      <c r="L56" s="20" t="n">
        <v>3.47825802</v>
      </c>
      <c r="M56" s="18" t="s">
        <v>327</v>
      </c>
      <c r="N56" s="20" t="s">
        <v>327</v>
      </c>
      <c r="O56" s="18" t="s">
        <v>327</v>
      </c>
      <c r="P56" s="20" t="s">
        <v>327</v>
      </c>
      <c r="Q56" s="18" t="s">
        <v>327</v>
      </c>
      <c r="R56" s="20" t="s">
        <v>327</v>
      </c>
      <c r="S56" s="18" t="n">
        <v>525.12919887</v>
      </c>
      <c r="T56" s="20" t="n">
        <v>11.12464578</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(345.0/B61*100)</f>
        <v/>
      </c>
      <c r="D61" s="19" t="n">
        <v>6180</v>
      </c>
      <c r="E61" s="18" t="n">
        <v>449.9855445</v>
      </c>
      <c r="F61" s="20" t="n">
        <v>4.15281977</v>
      </c>
      <c r="G61" s="18" t="n">
        <v>470.38729444</v>
      </c>
      <c r="H61" s="20" t="n">
        <v>3.91931099</v>
      </c>
      <c r="I61" s="18" t="n">
        <v>477.4404951</v>
      </c>
      <c r="J61" s="20" t="n">
        <v>7.46295792</v>
      </c>
      <c r="K61" s="18" t="n">
        <v>497.10162999</v>
      </c>
      <c r="L61" s="20" t="n">
        <v>2.70205848</v>
      </c>
      <c r="M61" s="18" t="s">
        <v>327</v>
      </c>
      <c r="N61" s="20" t="s">
        <v>327</v>
      </c>
      <c r="O61" s="18" t="s">
        <v>327</v>
      </c>
      <c r="P61" s="20" t="s">
        <v>327</v>
      </c>
      <c r="Q61" s="18" t="s">
        <v>327</v>
      </c>
      <c r="R61" s="20" t="s">
        <v>327</v>
      </c>
      <c r="S61" s="18" t="n">
        <v>448.21630552</v>
      </c>
      <c r="T61" s="20" t="n">
        <v>6.37348156</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(449.0/B67*100)</f>
        <v/>
      </c>
      <c r="D67" s="19" t="n">
        <v>6522</v>
      </c>
      <c r="E67" s="18" t="n">
        <v>370.07773579</v>
      </c>
      <c r="F67" s="20" t="n">
        <v>3.51174379</v>
      </c>
      <c r="G67" s="18" t="n">
        <v>384.93742033</v>
      </c>
      <c r="H67" s="20" t="n">
        <v>3.91545068</v>
      </c>
      <c r="I67" s="18" t="n">
        <v>394.8145869</v>
      </c>
      <c r="J67" s="20" t="n">
        <v>5.30439495</v>
      </c>
      <c r="K67" s="18" t="n">
        <v>407.79811908</v>
      </c>
      <c r="L67" s="20" t="n">
        <v>3.5332563</v>
      </c>
      <c r="M67" s="18" t="s">
        <v>327</v>
      </c>
      <c r="N67" s="20" t="s">
        <v>327</v>
      </c>
      <c r="O67" s="18" t="s">
        <v>327</v>
      </c>
      <c r="P67" s="20" t="s">
        <v>327</v>
      </c>
      <c r="Q67" s="18" t="s">
        <v>327</v>
      </c>
      <c r="R67" s="20" t="s">
        <v>327</v>
      </c>
      <c r="S67" s="18" t="n">
        <v>357.28167405</v>
      </c>
      <c r="T67" s="20" t="n">
        <v>7.08643076</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(432.0/B73*100)</f>
        <v/>
      </c>
      <c r="D73" s="19" t="n">
        <v>7817</v>
      </c>
      <c r="E73" s="18" t="n">
        <v>402.43535651</v>
      </c>
      <c r="F73" s="20" t="n">
        <v>3.60121897</v>
      </c>
      <c r="G73" s="18" t="n">
        <v>425.05016186</v>
      </c>
      <c r="H73" s="20" t="n">
        <v>4.12776771</v>
      </c>
      <c r="I73" s="18" t="n">
        <v>409.83477757</v>
      </c>
      <c r="J73" s="20" t="n">
        <v>5.4741438</v>
      </c>
      <c r="K73" s="18" t="n">
        <v>426.74683608</v>
      </c>
      <c r="L73" s="20" t="n">
        <v>4.0090767</v>
      </c>
      <c r="M73" s="18" t="s">
        <v>327</v>
      </c>
      <c r="N73" s="20" t="s">
        <v>327</v>
      </c>
      <c r="O73" s="18" t="s">
        <v>327</v>
      </c>
      <c r="P73" s="20" t="s">
        <v>327</v>
      </c>
      <c r="Q73" s="18" t="s">
        <v>327</v>
      </c>
      <c r="R73" s="20" t="s">
        <v>327</v>
      </c>
      <c r="S73" s="18" t="n">
        <v>391.43840271</v>
      </c>
      <c r="T73" s="20" t="n">
        <v>8.99282889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510</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471.99420988</v>
      </c>
      <c r="F7" s="20" t="n">
        <v>4.88722263</v>
      </c>
      <c r="G7" s="18" t="n">
        <v>482.10820071</v>
      </c>
      <c r="H7" s="20" t="n">
        <v>3.05692123</v>
      </c>
      <c r="I7" s="18" t="n">
        <v>493.40075797</v>
      </c>
      <c r="J7" s="20" t="n">
        <v>6.47954959</v>
      </c>
      <c r="K7" s="18" t="n">
        <v>510.94977132</v>
      </c>
      <c r="L7" s="20" t="n">
        <v>2.21445158</v>
      </c>
      <c r="M7" s="18" t="s">
        <v>327</v>
      </c>
      <c r="N7" s="20" t="s">
        <v>327</v>
      </c>
      <c r="O7" s="18" t="s">
        <v>327</v>
      </c>
      <c r="P7" s="20" t="s">
        <v>327</v>
      </c>
      <c r="Q7" s="18" t="s">
        <v>327</v>
      </c>
      <c r="R7" s="20" t="s">
        <v>327</v>
      </c>
      <c r="S7" s="18" t="n">
        <v>476.65429813</v>
      </c>
      <c r="T7" s="20" t="n">
        <v>4.3037436</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(8065.0/B9*100)</f>
        <v/>
      </c>
      <c r="D9" s="19" t="n">
        <v>1586</v>
      </c>
      <c r="E9" s="18" t="n">
        <v>455.74935484</v>
      </c>
      <c r="F9" s="20" t="n">
        <v>7.02000327</v>
      </c>
      <c r="G9" s="18" t="n">
        <v>482.80399792</v>
      </c>
      <c r="H9" s="20" t="n">
        <v>5.62546011</v>
      </c>
      <c r="I9" s="18" t="n">
        <v>489.79314364</v>
      </c>
      <c r="J9" s="20" t="n">
        <v>10.6310675</v>
      </c>
      <c r="K9" s="18" t="s">
        <v>327</v>
      </c>
      <c r="L9" s="20" t="s">
        <v>327</v>
      </c>
      <c r="M9" s="18" t="s">
        <v>327</v>
      </c>
      <c r="N9" s="20" t="s">
        <v>327</v>
      </c>
      <c r="O9" s="18" t="n">
        <v>357.98454354</v>
      </c>
      <c r="P9" s="20" t="n">
        <v>11.51846445</v>
      </c>
      <c r="Q9" s="18" t="s">
        <v>327</v>
      </c>
      <c r="R9" s="20" t="s">
        <v>327</v>
      </c>
      <c r="S9" s="18" t="n">
        <v>461.59398875</v>
      </c>
      <c r="T9" s="20" t="n">
        <v>6.27946266</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(203.0/B13*100)</f>
        <v/>
      </c>
      <c r="D13" s="19" t="n">
        <v>6958</v>
      </c>
      <c r="E13" s="18" t="n">
        <v>460.44016822</v>
      </c>
      <c r="F13" s="20" t="n">
        <v>6.43768952</v>
      </c>
      <c r="G13" s="18" t="n">
        <v>467.53039896</v>
      </c>
      <c r="H13" s="20" t="n">
        <v>6.36095356</v>
      </c>
      <c r="I13" s="18" t="n">
        <v>461.86114026</v>
      </c>
      <c r="J13" s="20" t="n">
        <v>13.45612383</v>
      </c>
      <c r="K13" s="18" t="n">
        <v>522.56791839</v>
      </c>
      <c r="L13" s="20" t="n">
        <v>2.31120279</v>
      </c>
      <c r="M13" s="18" t="s">
        <v>327</v>
      </c>
      <c r="N13" s="20" t="s">
        <v>327</v>
      </c>
      <c r="O13" s="18" t="n">
        <v>447.51533769</v>
      </c>
      <c r="P13" s="20" t="n">
        <v>5.97365007</v>
      </c>
      <c r="Q13" s="18" t="s">
        <v>327</v>
      </c>
      <c r="R13" s="20" t="s">
        <v>327</v>
      </c>
      <c r="S13" s="18" t="n">
        <v>466.61405072</v>
      </c>
      <c r="T13" s="20" t="n">
        <v>6.8154642</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(61.0/B18*100)</f>
        <v/>
      </c>
      <c r="D18" s="19" t="n">
        <v>5471</v>
      </c>
      <c r="E18" s="18" t="n">
        <v>420.51445341</v>
      </c>
      <c r="F18" s="20" t="n">
        <v>5.39045901</v>
      </c>
      <c r="G18" s="18" t="n">
        <v>469.54960978</v>
      </c>
      <c r="H18" s="20" t="n">
        <v>3.85120134</v>
      </c>
      <c r="I18" s="18" t="n">
        <v>477.60089592</v>
      </c>
      <c r="J18" s="20" t="n">
        <v>3.84269423</v>
      </c>
      <c r="K18" s="18" t="n">
        <v>447.45915179</v>
      </c>
      <c r="L18" s="20" t="n">
        <v>4.95968062</v>
      </c>
      <c r="M18" s="18" t="s">
        <v>327</v>
      </c>
      <c r="N18" s="20" t="s">
        <v>327</v>
      </c>
      <c r="O18" s="18" t="s">
        <v>327</v>
      </c>
      <c r="P18" s="20" t="s">
        <v>327</v>
      </c>
      <c r="Q18" s="18" t="s">
        <v>327</v>
      </c>
      <c r="R18" s="20" t="s">
        <v>327</v>
      </c>
      <c r="S18" s="18" t="n">
        <v>419.20246114</v>
      </c>
      <c r="T18" s="20" t="n">
        <v>6.97494544</v>
      </c>
    </row>
    <row r="19" spans="1:20">
      <c r="A19" s="15" t="s">
        <v>339</v>
      </c>
      <c r="B19" s="17" t="n">
        <v>5658</v>
      </c>
      <c r="C19" s="18">
        <f>(303.0/B19*100)</f>
        <v/>
      </c>
      <c r="D19" s="19" t="n">
        <v>5355</v>
      </c>
      <c r="E19" s="18" t="n">
        <v>437.04685597</v>
      </c>
      <c r="F19" s="20" t="n">
        <v>6.56356641</v>
      </c>
      <c r="G19" s="18" t="n">
        <v>462.23983055</v>
      </c>
      <c r="H19" s="20" t="n">
        <v>4.33913051</v>
      </c>
      <c r="I19" s="18" t="n">
        <v>465.3820853</v>
      </c>
      <c r="J19" s="20" t="n">
        <v>6.51951536</v>
      </c>
      <c r="K19" s="18" t="n">
        <v>495.4527249</v>
      </c>
      <c r="L19" s="20" t="n">
        <v>2.85477391</v>
      </c>
      <c r="M19" s="18" t="s">
        <v>327</v>
      </c>
      <c r="N19" s="20" t="s">
        <v>327</v>
      </c>
      <c r="O19" s="18" t="s">
        <v>327</v>
      </c>
      <c r="P19" s="20" t="s">
        <v>327</v>
      </c>
      <c r="Q19" s="18" t="s">
        <v>327</v>
      </c>
      <c r="R19" s="20" t="s">
        <v>327</v>
      </c>
      <c r="S19" s="18" t="n">
        <v>439.24959314</v>
      </c>
      <c r="T19" s="20" t="n">
        <v>6.01572047</v>
      </c>
    </row>
    <row r="20" spans="1:20">
      <c r="A20" s="15" t="s">
        <v>340</v>
      </c>
      <c r="B20" s="17" t="n">
        <v>3371</v>
      </c>
      <c r="C20" s="18">
        <f>(82.0/B20*100)</f>
        <v/>
      </c>
      <c r="D20" s="19" t="n">
        <v>3289</v>
      </c>
      <c r="E20" s="18" t="n">
        <v>437.85038539</v>
      </c>
      <c r="F20" s="20" t="n">
        <v>8.00504273</v>
      </c>
      <c r="G20" s="18" t="n">
        <v>475.78855378</v>
      </c>
      <c r="H20" s="20" t="n">
        <v>5.62963506</v>
      </c>
      <c r="I20" s="18" t="n">
        <v>478.46251632</v>
      </c>
      <c r="J20" s="20" t="n">
        <v>9.13854422</v>
      </c>
      <c r="K20" s="18" t="n">
        <v>502.25768978</v>
      </c>
      <c r="L20" s="20" t="n">
        <v>2.53284194</v>
      </c>
      <c r="M20" s="18" t="s">
        <v>327</v>
      </c>
      <c r="N20" s="20" t="s">
        <v>327</v>
      </c>
      <c r="O20" s="18" t="s">
        <v>327</v>
      </c>
      <c r="P20" s="20" t="s">
        <v>327</v>
      </c>
      <c r="Q20" s="18" t="s">
        <v>327</v>
      </c>
      <c r="R20" s="20" t="s">
        <v>327</v>
      </c>
      <c r="S20" s="18" t="n">
        <v>443.05463892</v>
      </c>
      <c r="T20" s="20" t="n">
        <v>5.90787621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(705.0/B23*100)</f>
        <v/>
      </c>
      <c r="D23" s="19" t="n">
        <v>10878</v>
      </c>
      <c r="E23" s="18" t="n">
        <v>455.55330748</v>
      </c>
      <c r="F23" s="20" t="n">
        <v>5.95324808</v>
      </c>
      <c r="G23" s="18" t="n">
        <v>473.20236085</v>
      </c>
      <c r="H23" s="20" t="n">
        <v>4.87748365</v>
      </c>
      <c r="I23" s="18" t="n">
        <v>479.73685514</v>
      </c>
      <c r="J23" s="20" t="n">
        <v>6.72124481</v>
      </c>
      <c r="K23" s="18" t="n">
        <v>512.1678359799999</v>
      </c>
      <c r="L23" s="20" t="n">
        <v>3.04903559</v>
      </c>
      <c r="M23" s="18" t="s">
        <v>327</v>
      </c>
      <c r="N23" s="20" t="s">
        <v>327</v>
      </c>
      <c r="O23" s="18" t="s">
        <v>327</v>
      </c>
      <c r="P23" s="20" t="s">
        <v>327</v>
      </c>
      <c r="Q23" s="18" t="s">
        <v>327</v>
      </c>
      <c r="R23" s="20" t="s">
        <v>327</v>
      </c>
      <c r="S23" s="18" t="n">
        <v>443.63700646</v>
      </c>
      <c r="T23" s="20" t="n">
        <v>6.63733792</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(37.0/B25*100)</f>
        <v/>
      </c>
      <c r="D25" s="19" t="n">
        <v>5544</v>
      </c>
      <c r="E25" s="18" t="n">
        <v>523.46724906</v>
      </c>
      <c r="F25" s="20" t="n">
        <v>5.91705494</v>
      </c>
      <c r="G25" s="18" t="n">
        <v>533.69866675</v>
      </c>
      <c r="H25" s="20" t="n">
        <v>4.27481605</v>
      </c>
      <c r="I25" s="18" t="n">
        <v>549.4538403</v>
      </c>
      <c r="J25" s="20" t="n">
        <v>4.79446371</v>
      </c>
      <c r="K25" s="18" t="n">
        <v>492.87551288</v>
      </c>
      <c r="L25" s="20" t="n">
        <v>5.82565276</v>
      </c>
      <c r="M25" s="18" t="s">
        <v>327</v>
      </c>
      <c r="N25" s="20" t="s">
        <v>327</v>
      </c>
      <c r="O25" s="18" t="s">
        <v>327</v>
      </c>
      <c r="P25" s="20" t="s">
        <v>327</v>
      </c>
      <c r="Q25" s="18" t="s">
        <v>327</v>
      </c>
      <c r="R25" s="20" t="s">
        <v>327</v>
      </c>
      <c r="S25" s="18" t="n">
        <v>491.14297571</v>
      </c>
      <c r="T25" s="20" t="n">
        <v>10.68743832</v>
      </c>
    </row>
    <row r="26" spans="1:20">
      <c r="A26" s="15" t="s">
        <v>346</v>
      </c>
      <c r="B26" s="17" t="n">
        <v>4869</v>
      </c>
      <c r="C26" s="18">
        <f>(202.0/B26*100)</f>
        <v/>
      </c>
      <c r="D26" s="19" t="n">
        <v>4667</v>
      </c>
      <c r="E26" s="18" t="n">
        <v>463.04007389</v>
      </c>
      <c r="F26" s="20" t="n">
        <v>4.89963963</v>
      </c>
      <c r="G26" s="18" t="n">
        <v>475.64453713</v>
      </c>
      <c r="H26" s="20" t="n">
        <v>2.70857244</v>
      </c>
      <c r="I26" s="18" t="n">
        <v>469.91905814</v>
      </c>
      <c r="J26" s="20" t="n">
        <v>4.6963265</v>
      </c>
      <c r="K26" s="18" t="n">
        <v>500.43221496</v>
      </c>
      <c r="L26" s="20" t="n">
        <v>2.54414412</v>
      </c>
      <c r="M26" s="18" t="s">
        <v>327</v>
      </c>
      <c r="N26" s="20" t="s">
        <v>327</v>
      </c>
      <c r="O26" s="18" t="s">
        <v>327</v>
      </c>
      <c r="P26" s="20" t="s">
        <v>327</v>
      </c>
      <c r="Q26" s="18" t="s">
        <v>327</v>
      </c>
      <c r="R26" s="20" t="s">
        <v>327</v>
      </c>
      <c r="S26" s="18" t="n">
        <v>461.5266073</v>
      </c>
      <c r="T26" s="20" t="n">
        <v>6.87261874</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(43.0/B32*100)</f>
        <v/>
      </c>
      <c r="D32" s="19" t="n">
        <v>4435</v>
      </c>
      <c r="E32" s="18" t="n">
        <v>486.75263601</v>
      </c>
      <c r="F32" s="20" t="n">
        <v>4.28078827</v>
      </c>
      <c r="G32" s="18" t="n">
        <v>495.35187313</v>
      </c>
      <c r="H32" s="20" t="n">
        <v>3.25944786</v>
      </c>
      <c r="I32" s="18" t="n">
        <v>483.71894877</v>
      </c>
      <c r="J32" s="20" t="n">
        <v>5.24835772</v>
      </c>
      <c r="K32" s="18" t="n">
        <v>527.7020237200001</v>
      </c>
      <c r="L32" s="20" t="n">
        <v>3.31998165</v>
      </c>
      <c r="M32" s="18" t="s">
        <v>327</v>
      </c>
      <c r="N32" s="20" t="s">
        <v>327</v>
      </c>
      <c r="O32" s="18" t="s">
        <v>327</v>
      </c>
      <c r="P32" s="20" t="s">
        <v>327</v>
      </c>
      <c r="Q32" s="18" t="s">
        <v>327</v>
      </c>
      <c r="R32" s="20" t="s">
        <v>327</v>
      </c>
      <c r="S32" s="18" t="n">
        <v>461.68820598</v>
      </c>
      <c r="T32" s="20" t="n">
        <v>7.91394238</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(153.0/B34*100)</f>
        <v/>
      </c>
      <c r="D34" s="19" t="n">
        <v>6197</v>
      </c>
      <c r="E34" s="18" t="n">
        <v>463.9280365</v>
      </c>
      <c r="F34" s="20" t="n">
        <v>4.18253899</v>
      </c>
      <c r="G34" s="18" t="n">
        <v>470.20007059</v>
      </c>
      <c r="H34" s="20" t="n">
        <v>2.96776943</v>
      </c>
      <c r="I34" s="18" t="n">
        <v>456.04152778</v>
      </c>
      <c r="J34" s="20" t="n">
        <v>6.67701816</v>
      </c>
      <c r="K34" s="18" t="n">
        <v>499.20552852</v>
      </c>
      <c r="L34" s="20" t="n">
        <v>3.24320315</v>
      </c>
      <c r="M34" s="18" t="s">
        <v>327</v>
      </c>
      <c r="N34" s="20" t="s">
        <v>327</v>
      </c>
      <c r="O34" s="18" t="n">
        <v>336.51078337</v>
      </c>
      <c r="P34" s="20" t="n">
        <v>12.24828707</v>
      </c>
      <c r="Q34" s="18" t="s">
        <v>327</v>
      </c>
      <c r="R34" s="20" t="s">
        <v>327</v>
      </c>
      <c r="S34" s="18" t="n">
        <v>452.92626132</v>
      </c>
      <c r="T34" s="20" t="n">
        <v>5.61061196</v>
      </c>
    </row>
    <row r="35" spans="1:20">
      <c r="A35" s="15" t="s">
        <v>355</v>
      </c>
      <c r="B35" s="17" t="n">
        <v>6406</v>
      </c>
      <c r="C35" s="18">
        <f>(132.0/B35*100)</f>
        <v/>
      </c>
      <c r="D35" s="19" t="n">
        <v>6274</v>
      </c>
      <c r="E35" s="18" t="n">
        <v>504.97899781</v>
      </c>
      <c r="F35" s="20" t="n">
        <v>3.97570375</v>
      </c>
      <c r="G35" s="18" t="n">
        <v>508.31732365</v>
      </c>
      <c r="H35" s="20" t="n">
        <v>2.82734885</v>
      </c>
      <c r="I35" s="18" t="n">
        <v>500.83725399</v>
      </c>
      <c r="J35" s="20" t="n">
        <v>5.8248727</v>
      </c>
      <c r="K35" s="18" t="n">
        <v>523.81975586</v>
      </c>
      <c r="L35" s="20" t="n">
        <v>3.2013733</v>
      </c>
      <c r="M35" s="18" t="s">
        <v>327</v>
      </c>
      <c r="N35" s="20" t="s">
        <v>327</v>
      </c>
      <c r="O35" s="18" t="n">
        <v>349.78970242</v>
      </c>
      <c r="P35" s="20" t="n">
        <v>6.90672373</v>
      </c>
      <c r="Q35" s="18" t="s">
        <v>327</v>
      </c>
      <c r="R35" s="20" t="s">
        <v>327</v>
      </c>
      <c r="S35" s="18" t="n">
        <v>507.15824555</v>
      </c>
      <c r="T35" s="20" t="n">
        <v>4.43157031</v>
      </c>
    </row>
    <row r="36" spans="1:20">
      <c r="A36" s="15" t="s">
        <v>356</v>
      </c>
      <c r="B36" s="17" t="n">
        <v>6736</v>
      </c>
      <c r="C36" s="18">
        <f>(147.0/B36*100)</f>
        <v/>
      </c>
      <c r="D36" s="19" t="n">
        <v>6589</v>
      </c>
      <c r="E36" s="18" t="n">
        <v>456.10372911</v>
      </c>
      <c r="F36" s="20" t="n">
        <v>4.70437605</v>
      </c>
      <c r="G36" s="18" t="n">
        <v>472.14608647</v>
      </c>
      <c r="H36" s="20" t="n">
        <v>3.5372791</v>
      </c>
      <c r="I36" s="18" t="n">
        <v>485.70923937</v>
      </c>
      <c r="J36" s="20" t="n">
        <v>3.59783774</v>
      </c>
      <c r="K36" s="18" t="n">
        <v>500.7731941</v>
      </c>
      <c r="L36" s="20" t="n">
        <v>2.68055233</v>
      </c>
      <c r="M36" s="18" t="s">
        <v>327</v>
      </c>
      <c r="N36" s="20" t="s">
        <v>327</v>
      </c>
      <c r="O36" s="18" t="s">
        <v>327</v>
      </c>
      <c r="P36" s="20" t="s">
        <v>327</v>
      </c>
      <c r="Q36" s="18" t="s">
        <v>327</v>
      </c>
      <c r="R36" s="20" t="s">
        <v>327</v>
      </c>
      <c r="S36" s="18" t="n">
        <v>459.25903342</v>
      </c>
      <c r="T36" s="20" t="n">
        <v>5.08226696</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(5830.0/B40*100)</f>
        <v/>
      </c>
      <c r="D40" s="19" t="n">
        <v>8327</v>
      </c>
      <c r="E40" s="18" t="n">
        <v>467.6736995</v>
      </c>
      <c r="F40" s="20" t="n">
        <v>5.63805847</v>
      </c>
      <c r="G40" s="18" t="n">
        <v>487.77985646</v>
      </c>
      <c r="H40" s="20" t="n">
        <v>3.79017388</v>
      </c>
      <c r="I40" s="18" t="n">
        <v>489.51342913</v>
      </c>
      <c r="J40" s="20" t="n">
        <v>9.59501609</v>
      </c>
      <c r="K40" s="18" t="n">
        <v>515.22902215</v>
      </c>
      <c r="L40" s="20" t="n">
        <v>4.14754061</v>
      </c>
      <c r="M40" s="18" t="s">
        <v>327</v>
      </c>
      <c r="N40" s="20" t="s">
        <v>327</v>
      </c>
      <c r="O40" s="18" t="n">
        <v>491.16464222</v>
      </c>
      <c r="P40" s="20" t="n">
        <v>2.5540442</v>
      </c>
      <c r="Q40" s="18" t="s">
        <v>327</v>
      </c>
      <c r="R40" s="20" t="s">
        <v>327</v>
      </c>
      <c r="S40" s="18" t="n">
        <v>450.78787206</v>
      </c>
      <c r="T40" s="20" t="n">
        <v>6.60848588</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(296.0/B47*100)</f>
        <v/>
      </c>
      <c r="D47" s="19" t="n">
        <v>5632</v>
      </c>
      <c r="E47" s="18" t="n">
        <v>426.22728687</v>
      </c>
      <c r="F47" s="20" t="n">
        <v>5.34298148</v>
      </c>
      <c r="G47" s="18" t="n">
        <v>463.56145556</v>
      </c>
      <c r="H47" s="20" t="n">
        <v>5.08028282</v>
      </c>
      <c r="I47" s="18" t="n">
        <v>440.74661947</v>
      </c>
      <c r="J47" s="20" t="n">
        <v>6.05379712</v>
      </c>
      <c r="K47" s="18" t="n">
        <v>440.62328076</v>
      </c>
      <c r="L47" s="20" t="n">
        <v>4.98232028</v>
      </c>
      <c r="M47" s="18" t="s">
        <v>327</v>
      </c>
      <c r="N47" s="20" t="s">
        <v>327</v>
      </c>
      <c r="O47" s="18" t="s">
        <v>327</v>
      </c>
      <c r="P47" s="20" t="s">
        <v>327</v>
      </c>
      <c r="Q47" s="18" t="s">
        <v>327</v>
      </c>
      <c r="R47" s="20" t="s">
        <v>327</v>
      </c>
      <c r="S47" s="18" t="n">
        <v>430.61420096</v>
      </c>
      <c r="T47" s="20" t="n">
        <v>5.2261292</v>
      </c>
    </row>
    <row r="48" spans="1:20">
      <c r="A48" s="15" t="s">
        <v>368</v>
      </c>
      <c r="B48" s="17" t="n">
        <v>9841</v>
      </c>
      <c r="C48" s="18">
        <f>(35.0/B48*100)</f>
        <v/>
      </c>
      <c r="D48" s="19" t="n">
        <v>9806</v>
      </c>
      <c r="E48" s="18" t="n">
        <v>508.61848181</v>
      </c>
      <c r="F48" s="20" t="n">
        <v>4.95616243</v>
      </c>
      <c r="G48" s="18" t="n">
        <v>531.97323671</v>
      </c>
      <c r="H48" s="20" t="n">
        <v>6.46929371</v>
      </c>
      <c r="I48" s="18" t="n">
        <v>520.35864926</v>
      </c>
      <c r="J48" s="20" t="n">
        <v>9.49988007</v>
      </c>
      <c r="K48" s="18" t="n">
        <v>556.08528088</v>
      </c>
      <c r="L48" s="20" t="n">
        <v>5.48022345</v>
      </c>
      <c r="M48" s="18" t="s">
        <v>327</v>
      </c>
      <c r="N48" s="20" t="s">
        <v>327</v>
      </c>
      <c r="O48" s="18" t="s">
        <v>327</v>
      </c>
      <c r="P48" s="20" t="s">
        <v>327</v>
      </c>
      <c r="Q48" s="18" t="s">
        <v>327</v>
      </c>
      <c r="R48" s="20" t="s">
        <v>327</v>
      </c>
      <c r="S48" s="18" t="n">
        <v>468.20312889</v>
      </c>
      <c r="T48" s="20" t="n">
        <v>9.889514670000001</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(165.0/B52*100)</f>
        <v/>
      </c>
      <c r="D52" s="19" t="n">
        <v>5644</v>
      </c>
      <c r="E52" s="18" t="n">
        <v>425.51812742</v>
      </c>
      <c r="F52" s="20" t="n">
        <v>4.85401402</v>
      </c>
      <c r="G52" s="18" t="n">
        <v>455.44959688</v>
      </c>
      <c r="H52" s="20" t="n">
        <v>3.94238716</v>
      </c>
      <c r="I52" s="18" t="n">
        <v>463.47298144</v>
      </c>
      <c r="J52" s="20" t="n">
        <v>5.76921968</v>
      </c>
      <c r="K52" s="18" t="n">
        <v>483.34741544</v>
      </c>
      <c r="L52" s="20" t="n">
        <v>2.82385032</v>
      </c>
      <c r="M52" s="18" t="s">
        <v>327</v>
      </c>
      <c r="N52" s="20" t="s">
        <v>327</v>
      </c>
      <c r="O52" s="18" t="s">
        <v>327</v>
      </c>
      <c r="P52" s="20" t="s">
        <v>327</v>
      </c>
      <c r="Q52" s="18" t="s">
        <v>327</v>
      </c>
      <c r="R52" s="20" t="s">
        <v>327</v>
      </c>
      <c r="S52" s="18" t="n">
        <v>416.86933374</v>
      </c>
      <c r="T52" s="20" t="n">
        <v>5.28144159</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536.82055352</v>
      </c>
      <c r="F56" s="20" t="n">
        <v>4.73504757</v>
      </c>
      <c r="G56" s="18" t="n">
        <v>546.1118668399999</v>
      </c>
      <c r="H56" s="20" t="n">
        <v>3.54624577</v>
      </c>
      <c r="I56" s="18" t="n">
        <v>546.87087109</v>
      </c>
      <c r="J56" s="20" t="n">
        <v>6.77170321</v>
      </c>
      <c r="K56" s="18" t="n">
        <v>555.40905118</v>
      </c>
      <c r="L56" s="20" t="n">
        <v>3.47825802</v>
      </c>
      <c r="M56" s="18" t="s">
        <v>327</v>
      </c>
      <c r="N56" s="20" t="s">
        <v>327</v>
      </c>
      <c r="O56" s="18" t="s">
        <v>327</v>
      </c>
      <c r="P56" s="20" t="s">
        <v>327</v>
      </c>
      <c r="Q56" s="18" t="s">
        <v>327</v>
      </c>
      <c r="R56" s="20" t="s">
        <v>327</v>
      </c>
      <c r="S56" s="18" t="n">
        <v>524.21096655</v>
      </c>
      <c r="T56" s="20" t="n">
        <v>11.42094005</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(345.0/B61*100)</f>
        <v/>
      </c>
      <c r="D61" s="19" t="n">
        <v>6180</v>
      </c>
      <c r="E61" s="18" t="n">
        <v>458.83635224</v>
      </c>
      <c r="F61" s="20" t="n">
        <v>3.97287654</v>
      </c>
      <c r="G61" s="18" t="n">
        <v>471.92388006</v>
      </c>
      <c r="H61" s="20" t="n">
        <v>4.24427388</v>
      </c>
      <c r="I61" s="18" t="n">
        <v>462.93261957</v>
      </c>
      <c r="J61" s="20" t="n">
        <v>7.56081798</v>
      </c>
      <c r="K61" s="18" t="n">
        <v>497.10162999</v>
      </c>
      <c r="L61" s="20" t="n">
        <v>2.70205848</v>
      </c>
      <c r="M61" s="18" t="s">
        <v>327</v>
      </c>
      <c r="N61" s="20" t="s">
        <v>327</v>
      </c>
      <c r="O61" s="18" t="s">
        <v>327</v>
      </c>
      <c r="P61" s="20" t="s">
        <v>327</v>
      </c>
      <c r="Q61" s="18" t="s">
        <v>327</v>
      </c>
      <c r="R61" s="20" t="s">
        <v>327</v>
      </c>
      <c r="S61" s="18" t="n">
        <v>444.83057977</v>
      </c>
      <c r="T61" s="20" t="n">
        <v>6.73964615</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(449.0/B67*100)</f>
        <v/>
      </c>
      <c r="D67" s="19" t="n">
        <v>6522</v>
      </c>
      <c r="E67" s="18" t="n">
        <v>362.54251759</v>
      </c>
      <c r="F67" s="20" t="n">
        <v>2.62255868</v>
      </c>
      <c r="G67" s="18" t="n">
        <v>406.7397535</v>
      </c>
      <c r="H67" s="20" t="n">
        <v>4.85550025</v>
      </c>
      <c r="I67" s="18" t="n">
        <v>409.26445121</v>
      </c>
      <c r="J67" s="20" t="n">
        <v>6.83372438</v>
      </c>
      <c r="K67" s="18" t="n">
        <v>407.79811908</v>
      </c>
      <c r="L67" s="20" t="n">
        <v>3.5332563</v>
      </c>
      <c r="M67" s="18" t="s">
        <v>327</v>
      </c>
      <c r="N67" s="20" t="s">
        <v>327</v>
      </c>
      <c r="O67" s="18" t="s">
        <v>327</v>
      </c>
      <c r="P67" s="20" t="s">
        <v>327</v>
      </c>
      <c r="Q67" s="18" t="s">
        <v>327</v>
      </c>
      <c r="R67" s="20" t="s">
        <v>327</v>
      </c>
      <c r="S67" s="18" t="n">
        <v>339.61909866</v>
      </c>
      <c r="T67" s="20" t="n">
        <v>6.58474868</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(432.0/B73*100)</f>
        <v/>
      </c>
      <c r="D73" s="19" t="n">
        <v>7817</v>
      </c>
      <c r="E73" s="18" t="n">
        <v>403.22651178</v>
      </c>
      <c r="F73" s="20" t="n">
        <v>3.35260036</v>
      </c>
      <c r="G73" s="18" t="n">
        <v>423.45985837</v>
      </c>
      <c r="H73" s="20" t="n">
        <v>4.02781225</v>
      </c>
      <c r="I73" s="18" t="n">
        <v>418.54538762</v>
      </c>
      <c r="J73" s="20" t="n">
        <v>6.98626821</v>
      </c>
      <c r="K73" s="18" t="n">
        <v>426.74683608</v>
      </c>
      <c r="L73" s="20" t="n">
        <v>4.0090767</v>
      </c>
      <c r="M73" s="18" t="s">
        <v>327</v>
      </c>
      <c r="N73" s="20" t="s">
        <v>327</v>
      </c>
      <c r="O73" s="18" t="s">
        <v>327</v>
      </c>
      <c r="P73" s="20" t="s">
        <v>327</v>
      </c>
      <c r="Q73" s="18" t="s">
        <v>327</v>
      </c>
      <c r="R73" s="20" t="s">
        <v>327</v>
      </c>
      <c r="S73" s="18" t="n">
        <v>392.63445674</v>
      </c>
      <c r="T73" s="20" t="n">
        <v>8.129243110000001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511</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469.22087524</v>
      </c>
      <c r="F7" s="20" t="n">
        <v>4.59138625</v>
      </c>
      <c r="G7" s="18" t="n">
        <v>481.02715957</v>
      </c>
      <c r="H7" s="20" t="n">
        <v>3.39578227</v>
      </c>
      <c r="I7" s="18" t="n">
        <v>504.76689391</v>
      </c>
      <c r="J7" s="20" t="n">
        <v>5.81102704</v>
      </c>
      <c r="K7" s="18" t="n">
        <v>510.94977132</v>
      </c>
      <c r="L7" s="20" t="n">
        <v>2.21445158</v>
      </c>
      <c r="M7" s="18" t="s">
        <v>327</v>
      </c>
      <c r="N7" s="20" t="s">
        <v>327</v>
      </c>
      <c r="O7" s="18" t="s">
        <v>327</v>
      </c>
      <c r="P7" s="20" t="s">
        <v>327</v>
      </c>
      <c r="Q7" s="18" t="s">
        <v>327</v>
      </c>
      <c r="R7" s="20" t="s">
        <v>327</v>
      </c>
      <c r="S7" s="18" t="n">
        <v>476.63629836</v>
      </c>
      <c r="T7" s="20" t="n">
        <v>4.13952219</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(8065.0/B9*100)</f>
        <v/>
      </c>
      <c r="D9" s="19" t="n">
        <v>1586</v>
      </c>
      <c r="E9" s="18" t="n">
        <v>463.18646281</v>
      </c>
      <c r="F9" s="20" t="n">
        <v>7.18635775</v>
      </c>
      <c r="G9" s="18" t="n">
        <v>480.27493921</v>
      </c>
      <c r="H9" s="20" t="n">
        <v>5.64770924</v>
      </c>
      <c r="I9" s="18" t="n">
        <v>494.07707325</v>
      </c>
      <c r="J9" s="20" t="n">
        <v>11.29363247</v>
      </c>
      <c r="K9" s="18" t="s">
        <v>327</v>
      </c>
      <c r="L9" s="20" t="s">
        <v>327</v>
      </c>
      <c r="M9" s="18" t="s">
        <v>327</v>
      </c>
      <c r="N9" s="20" t="s">
        <v>327</v>
      </c>
      <c r="O9" s="18" t="n">
        <v>357.98454354</v>
      </c>
      <c r="P9" s="20" t="n">
        <v>11.51846445</v>
      </c>
      <c r="Q9" s="18" t="s">
        <v>327</v>
      </c>
      <c r="R9" s="20" t="s">
        <v>327</v>
      </c>
      <c r="S9" s="18" t="n">
        <v>461.11835939</v>
      </c>
      <c r="T9" s="20" t="n">
        <v>6.14973292</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(203.0/B13*100)</f>
        <v/>
      </c>
      <c r="D13" s="19" t="n">
        <v>6958</v>
      </c>
      <c r="E13" s="18" t="n">
        <v>456.81785839</v>
      </c>
      <c r="F13" s="20" t="n">
        <v>6.71206033</v>
      </c>
      <c r="G13" s="18" t="n">
        <v>468.7532463</v>
      </c>
      <c r="H13" s="20" t="n">
        <v>6.56221292</v>
      </c>
      <c r="I13" s="18" t="n">
        <v>465.23286259</v>
      </c>
      <c r="J13" s="20" t="n">
        <v>10.22890218</v>
      </c>
      <c r="K13" s="18" t="n">
        <v>522.56791839</v>
      </c>
      <c r="L13" s="20" t="n">
        <v>2.31120279</v>
      </c>
      <c r="M13" s="18" t="s">
        <v>327</v>
      </c>
      <c r="N13" s="20" t="s">
        <v>327</v>
      </c>
      <c r="O13" s="18" t="n">
        <v>447.51533769</v>
      </c>
      <c r="P13" s="20" t="n">
        <v>5.97365007</v>
      </c>
      <c r="Q13" s="18" t="s">
        <v>327</v>
      </c>
      <c r="R13" s="20" t="s">
        <v>327</v>
      </c>
      <c r="S13" s="18" t="n">
        <v>467.62558376</v>
      </c>
      <c r="T13" s="20" t="n">
        <v>6.56744045</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(61.0/B18*100)</f>
        <v/>
      </c>
      <c r="D18" s="19" t="n">
        <v>5471</v>
      </c>
      <c r="E18" s="18" t="n">
        <v>416.70411877</v>
      </c>
      <c r="F18" s="20" t="n">
        <v>4.8021435</v>
      </c>
      <c r="G18" s="18" t="n">
        <v>467.12493255</v>
      </c>
      <c r="H18" s="20" t="n">
        <v>3.88687953</v>
      </c>
      <c r="I18" s="18" t="n">
        <v>478.04134314</v>
      </c>
      <c r="J18" s="20" t="n">
        <v>4.21709308</v>
      </c>
      <c r="K18" s="18" t="n">
        <v>447.45915179</v>
      </c>
      <c r="L18" s="20" t="n">
        <v>4.95968062</v>
      </c>
      <c r="M18" s="18" t="s">
        <v>327</v>
      </c>
      <c r="N18" s="20" t="s">
        <v>327</v>
      </c>
      <c r="O18" s="18" t="s">
        <v>327</v>
      </c>
      <c r="P18" s="20" t="s">
        <v>327</v>
      </c>
      <c r="Q18" s="18" t="s">
        <v>327</v>
      </c>
      <c r="R18" s="20" t="s">
        <v>327</v>
      </c>
      <c r="S18" s="18" t="n">
        <v>418.32415963</v>
      </c>
      <c r="T18" s="20" t="n">
        <v>6.88306734</v>
      </c>
    </row>
    <row r="19" spans="1:20">
      <c r="A19" s="15" t="s">
        <v>339</v>
      </c>
      <c r="B19" s="17" t="n">
        <v>5658</v>
      </c>
      <c r="C19" s="18">
        <f>(303.0/B19*100)</f>
        <v/>
      </c>
      <c r="D19" s="19" t="n">
        <v>5355</v>
      </c>
      <c r="E19" s="18" t="n">
        <v>428.42324379</v>
      </c>
      <c r="F19" s="20" t="n">
        <v>6.99352245</v>
      </c>
      <c r="G19" s="18" t="n">
        <v>462.5672613</v>
      </c>
      <c r="H19" s="20" t="n">
        <v>4.35528884</v>
      </c>
      <c r="I19" s="18" t="n">
        <v>469.07126509</v>
      </c>
      <c r="J19" s="20" t="n">
        <v>5.46512641</v>
      </c>
      <c r="K19" s="18" t="n">
        <v>495.4527249</v>
      </c>
      <c r="L19" s="20" t="n">
        <v>2.85477391</v>
      </c>
      <c r="M19" s="18" t="s">
        <v>327</v>
      </c>
      <c r="N19" s="20" t="s">
        <v>327</v>
      </c>
      <c r="O19" s="18" t="s">
        <v>327</v>
      </c>
      <c r="P19" s="20" t="s">
        <v>327</v>
      </c>
      <c r="Q19" s="18" t="s">
        <v>327</v>
      </c>
      <c r="R19" s="20" t="s">
        <v>327</v>
      </c>
      <c r="S19" s="18" t="n">
        <v>438.37534501</v>
      </c>
      <c r="T19" s="20" t="n">
        <v>5.93564513</v>
      </c>
    </row>
    <row r="20" spans="1:20">
      <c r="A20" s="15" t="s">
        <v>340</v>
      </c>
      <c r="B20" s="17" t="n">
        <v>3371</v>
      </c>
      <c r="C20" s="18">
        <f>(82.0/B20*100)</f>
        <v/>
      </c>
      <c r="D20" s="19" t="n">
        <v>3289</v>
      </c>
      <c r="E20" s="18" t="n">
        <v>450.34057087</v>
      </c>
      <c r="F20" s="20" t="n">
        <v>8.13246885</v>
      </c>
      <c r="G20" s="18" t="n">
        <v>475.77110329</v>
      </c>
      <c r="H20" s="20" t="n">
        <v>5.68224891</v>
      </c>
      <c r="I20" s="18" t="n">
        <v>472.9510106</v>
      </c>
      <c r="J20" s="20" t="n">
        <v>9.78580773</v>
      </c>
      <c r="K20" s="18" t="n">
        <v>502.25768978</v>
      </c>
      <c r="L20" s="20" t="n">
        <v>2.53284194</v>
      </c>
      <c r="M20" s="18" t="s">
        <v>327</v>
      </c>
      <c r="N20" s="20" t="s">
        <v>327</v>
      </c>
      <c r="O20" s="18" t="s">
        <v>327</v>
      </c>
      <c r="P20" s="20" t="s">
        <v>327</v>
      </c>
      <c r="Q20" s="18" t="s">
        <v>327</v>
      </c>
      <c r="R20" s="20" t="s">
        <v>327</v>
      </c>
      <c r="S20" s="18" t="n">
        <v>440.28632752</v>
      </c>
      <c r="T20" s="20" t="n">
        <v>5.90579437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(705.0/B23*100)</f>
        <v/>
      </c>
      <c r="D23" s="19" t="n">
        <v>10878</v>
      </c>
      <c r="E23" s="18" t="n">
        <v>455.21512551</v>
      </c>
      <c r="F23" s="20" t="n">
        <v>5.83918728</v>
      </c>
      <c r="G23" s="18" t="n">
        <v>476.8126854</v>
      </c>
      <c r="H23" s="20" t="n">
        <v>5.05130029</v>
      </c>
      <c r="I23" s="18" t="n">
        <v>473.12261165</v>
      </c>
      <c r="J23" s="20" t="n">
        <v>8.256667370000001</v>
      </c>
      <c r="K23" s="18" t="n">
        <v>512.1678359799999</v>
      </c>
      <c r="L23" s="20" t="n">
        <v>3.04903559</v>
      </c>
      <c r="M23" s="18" t="s">
        <v>327</v>
      </c>
      <c r="N23" s="20" t="s">
        <v>327</v>
      </c>
      <c r="O23" s="18" t="s">
        <v>327</v>
      </c>
      <c r="P23" s="20" t="s">
        <v>327</v>
      </c>
      <c r="Q23" s="18" t="s">
        <v>327</v>
      </c>
      <c r="R23" s="20" t="s">
        <v>327</v>
      </c>
      <c r="S23" s="18" t="n">
        <v>442.83344225</v>
      </c>
      <c r="T23" s="20" t="n">
        <v>6.49455578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(37.0/B25*100)</f>
        <v/>
      </c>
      <c r="D25" s="19" t="n">
        <v>5544</v>
      </c>
      <c r="E25" s="18" t="n">
        <v>513.8336811299999</v>
      </c>
      <c r="F25" s="20" t="n">
        <v>6.14093637</v>
      </c>
      <c r="G25" s="18" t="n">
        <v>531.38748965</v>
      </c>
      <c r="H25" s="20" t="n">
        <v>4.34234668</v>
      </c>
      <c r="I25" s="18" t="n">
        <v>557.8548856800001</v>
      </c>
      <c r="J25" s="20" t="n">
        <v>4.44481281</v>
      </c>
      <c r="K25" s="18" t="n">
        <v>492.87551288</v>
      </c>
      <c r="L25" s="20" t="n">
        <v>5.82565276</v>
      </c>
      <c r="M25" s="18" t="s">
        <v>327</v>
      </c>
      <c r="N25" s="20" t="s">
        <v>327</v>
      </c>
      <c r="O25" s="18" t="s">
        <v>327</v>
      </c>
      <c r="P25" s="20" t="s">
        <v>327</v>
      </c>
      <c r="Q25" s="18" t="s">
        <v>327</v>
      </c>
      <c r="R25" s="20" t="s">
        <v>327</v>
      </c>
      <c r="S25" s="18" t="n">
        <v>490.03518332</v>
      </c>
      <c r="T25" s="20" t="n">
        <v>10.34763053</v>
      </c>
    </row>
    <row r="26" spans="1:20">
      <c r="A26" s="15" t="s">
        <v>346</v>
      </c>
      <c r="B26" s="17" t="n">
        <v>4869</v>
      </c>
      <c r="C26" s="18">
        <f>(202.0/B26*100)</f>
        <v/>
      </c>
      <c r="D26" s="19" t="n">
        <v>4667</v>
      </c>
      <c r="E26" s="18" t="n">
        <v>464.40691878</v>
      </c>
      <c r="F26" s="20" t="n">
        <v>4.21290635</v>
      </c>
      <c r="G26" s="18" t="n">
        <v>474.14541608</v>
      </c>
      <c r="H26" s="20" t="n">
        <v>2.73180274</v>
      </c>
      <c r="I26" s="18" t="n">
        <v>476.59537797</v>
      </c>
      <c r="J26" s="20" t="n">
        <v>5.26003511</v>
      </c>
      <c r="K26" s="18" t="n">
        <v>500.43221496</v>
      </c>
      <c r="L26" s="20" t="n">
        <v>2.54414412</v>
      </c>
      <c r="M26" s="18" t="s">
        <v>327</v>
      </c>
      <c r="N26" s="20" t="s">
        <v>327</v>
      </c>
      <c r="O26" s="18" t="s">
        <v>327</v>
      </c>
      <c r="P26" s="20" t="s">
        <v>327</v>
      </c>
      <c r="Q26" s="18" t="s">
        <v>327</v>
      </c>
      <c r="R26" s="20" t="s">
        <v>327</v>
      </c>
      <c r="S26" s="18" t="n">
        <v>458.54846315</v>
      </c>
      <c r="T26" s="20" t="n">
        <v>6.35638058</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(43.0/B32*100)</f>
        <v/>
      </c>
      <c r="D32" s="19" t="n">
        <v>4435</v>
      </c>
      <c r="E32" s="18" t="n">
        <v>484.02420379</v>
      </c>
      <c r="F32" s="20" t="n">
        <v>3.8709088</v>
      </c>
      <c r="G32" s="18" t="n">
        <v>494.91248208</v>
      </c>
      <c r="H32" s="20" t="n">
        <v>3.40716048</v>
      </c>
      <c r="I32" s="18" t="n">
        <v>488.09726715</v>
      </c>
      <c r="J32" s="20" t="n">
        <v>5.52588723</v>
      </c>
      <c r="K32" s="18" t="n">
        <v>527.7020237200001</v>
      </c>
      <c r="L32" s="20" t="n">
        <v>3.31998165</v>
      </c>
      <c r="M32" s="18" t="s">
        <v>327</v>
      </c>
      <c r="N32" s="20" t="s">
        <v>327</v>
      </c>
      <c r="O32" s="18" t="s">
        <v>327</v>
      </c>
      <c r="P32" s="20" t="s">
        <v>327</v>
      </c>
      <c r="Q32" s="18" t="s">
        <v>327</v>
      </c>
      <c r="R32" s="20" t="s">
        <v>327</v>
      </c>
      <c r="S32" s="18" t="n">
        <v>464.15433538</v>
      </c>
      <c r="T32" s="20" t="n">
        <v>7.36908648</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(153.0/B34*100)</f>
        <v/>
      </c>
      <c r="D34" s="19" t="n">
        <v>6197</v>
      </c>
      <c r="E34" s="18" t="n">
        <v>458.36519455</v>
      </c>
      <c r="F34" s="20" t="n">
        <v>4.20838918</v>
      </c>
      <c r="G34" s="18" t="n">
        <v>472.18719525</v>
      </c>
      <c r="H34" s="20" t="n">
        <v>3.29710112</v>
      </c>
      <c r="I34" s="18" t="n">
        <v>464.26453914</v>
      </c>
      <c r="J34" s="20" t="n">
        <v>6.64274996</v>
      </c>
      <c r="K34" s="18" t="n">
        <v>499.20552852</v>
      </c>
      <c r="L34" s="20" t="n">
        <v>3.24320315</v>
      </c>
      <c r="M34" s="18" t="s">
        <v>327</v>
      </c>
      <c r="N34" s="20" t="s">
        <v>327</v>
      </c>
      <c r="O34" s="18" t="n">
        <v>336.51078337</v>
      </c>
      <c r="P34" s="20" t="n">
        <v>12.24828707</v>
      </c>
      <c r="Q34" s="18" t="s">
        <v>327</v>
      </c>
      <c r="R34" s="20" t="s">
        <v>327</v>
      </c>
      <c r="S34" s="18" t="n">
        <v>449.80535427</v>
      </c>
      <c r="T34" s="20" t="n">
        <v>5.65186759</v>
      </c>
    </row>
    <row r="35" spans="1:20">
      <c r="A35" s="15" t="s">
        <v>355</v>
      </c>
      <c r="B35" s="17" t="n">
        <v>6406</v>
      </c>
      <c r="C35" s="18">
        <f>(132.0/B35*100)</f>
        <v/>
      </c>
      <c r="D35" s="19" t="n">
        <v>6274</v>
      </c>
      <c r="E35" s="18" t="n">
        <v>502.24295648</v>
      </c>
      <c r="F35" s="20" t="n">
        <v>3.65935636</v>
      </c>
      <c r="G35" s="18" t="n">
        <v>510.36621434</v>
      </c>
      <c r="H35" s="20" t="n">
        <v>2.58848614</v>
      </c>
      <c r="I35" s="18" t="n">
        <v>501.24439299</v>
      </c>
      <c r="J35" s="20" t="n">
        <v>6.22920348</v>
      </c>
      <c r="K35" s="18" t="n">
        <v>523.81975586</v>
      </c>
      <c r="L35" s="20" t="n">
        <v>3.2013733</v>
      </c>
      <c r="M35" s="18" t="s">
        <v>327</v>
      </c>
      <c r="N35" s="20" t="s">
        <v>327</v>
      </c>
      <c r="O35" s="18" t="n">
        <v>349.78970242</v>
      </c>
      <c r="P35" s="20" t="n">
        <v>6.90672373</v>
      </c>
      <c r="Q35" s="18" t="s">
        <v>327</v>
      </c>
      <c r="R35" s="20" t="s">
        <v>327</v>
      </c>
      <c r="S35" s="18" t="n">
        <v>505.90849773</v>
      </c>
      <c r="T35" s="20" t="n">
        <v>4.20701847</v>
      </c>
    </row>
    <row r="36" spans="1:20">
      <c r="A36" s="15" t="s">
        <v>356</v>
      </c>
      <c r="B36" s="17" t="n">
        <v>6736</v>
      </c>
      <c r="C36" s="18">
        <f>(147.0/B36*100)</f>
        <v/>
      </c>
      <c r="D36" s="19" t="n">
        <v>6589</v>
      </c>
      <c r="E36" s="18" t="n">
        <v>458.18003912</v>
      </c>
      <c r="F36" s="20" t="n">
        <v>4.42061785</v>
      </c>
      <c r="G36" s="18" t="n">
        <v>469.83042102</v>
      </c>
      <c r="H36" s="20" t="n">
        <v>3.87152301</v>
      </c>
      <c r="I36" s="18" t="n">
        <v>483.95623011</v>
      </c>
      <c r="J36" s="20" t="n">
        <v>4.10537097</v>
      </c>
      <c r="K36" s="18" t="n">
        <v>500.7731941</v>
      </c>
      <c r="L36" s="20" t="n">
        <v>2.68055233</v>
      </c>
      <c r="M36" s="18" t="s">
        <v>327</v>
      </c>
      <c r="N36" s="20" t="s">
        <v>327</v>
      </c>
      <c r="O36" s="18" t="s">
        <v>327</v>
      </c>
      <c r="P36" s="20" t="s">
        <v>327</v>
      </c>
      <c r="Q36" s="18" t="s">
        <v>327</v>
      </c>
      <c r="R36" s="20" t="s">
        <v>327</v>
      </c>
      <c r="S36" s="18" t="n">
        <v>462.20519439</v>
      </c>
      <c r="T36" s="20" t="n">
        <v>4.83810205</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(5830.0/B40*100)</f>
        <v/>
      </c>
      <c r="D40" s="19" t="n">
        <v>8327</v>
      </c>
      <c r="E40" s="18" t="n">
        <v>467.55418129</v>
      </c>
      <c r="F40" s="20" t="n">
        <v>5.30867002</v>
      </c>
      <c r="G40" s="18" t="n">
        <v>489.16962709</v>
      </c>
      <c r="H40" s="20" t="n">
        <v>3.75123481</v>
      </c>
      <c r="I40" s="18" t="n">
        <v>497.25613132</v>
      </c>
      <c r="J40" s="20" t="n">
        <v>10.17948668</v>
      </c>
      <c r="K40" s="18" t="n">
        <v>515.22902215</v>
      </c>
      <c r="L40" s="20" t="n">
        <v>4.14754061</v>
      </c>
      <c r="M40" s="18" t="s">
        <v>327</v>
      </c>
      <c r="N40" s="20" t="s">
        <v>327</v>
      </c>
      <c r="O40" s="18" t="n">
        <v>491.16464222</v>
      </c>
      <c r="P40" s="20" t="n">
        <v>2.5540442</v>
      </c>
      <c r="Q40" s="18" t="s">
        <v>327</v>
      </c>
      <c r="R40" s="20" t="s">
        <v>327</v>
      </c>
      <c r="S40" s="18" t="n">
        <v>445.30854165</v>
      </c>
      <c r="T40" s="20" t="n">
        <v>6.52702367</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(296.0/B47*100)</f>
        <v/>
      </c>
      <c r="D47" s="19" t="n">
        <v>5632</v>
      </c>
      <c r="E47" s="18" t="n">
        <v>427.67937434</v>
      </c>
      <c r="F47" s="20" t="n">
        <v>5.16347242</v>
      </c>
      <c r="G47" s="18" t="n">
        <v>461.45531496</v>
      </c>
      <c r="H47" s="20" t="n">
        <v>4.78443249</v>
      </c>
      <c r="I47" s="18" t="n">
        <v>448.4912755</v>
      </c>
      <c r="J47" s="20" t="n">
        <v>7.36003808</v>
      </c>
      <c r="K47" s="18" t="n">
        <v>440.62328076</v>
      </c>
      <c r="L47" s="20" t="n">
        <v>4.98232028</v>
      </c>
      <c r="M47" s="18" t="s">
        <v>327</v>
      </c>
      <c r="N47" s="20" t="s">
        <v>327</v>
      </c>
      <c r="O47" s="18" t="s">
        <v>327</v>
      </c>
      <c r="P47" s="20" t="s">
        <v>327</v>
      </c>
      <c r="Q47" s="18" t="s">
        <v>327</v>
      </c>
      <c r="R47" s="20" t="s">
        <v>327</v>
      </c>
      <c r="S47" s="18" t="n">
        <v>427.54404747</v>
      </c>
      <c r="T47" s="20" t="n">
        <v>5.14258033</v>
      </c>
    </row>
    <row r="48" spans="1:20">
      <c r="A48" s="15" t="s">
        <v>368</v>
      </c>
      <c r="B48" s="17" t="n">
        <v>9841</v>
      </c>
      <c r="C48" s="18">
        <f>(35.0/B48*100)</f>
        <v/>
      </c>
      <c r="D48" s="19" t="n">
        <v>9806</v>
      </c>
      <c r="E48" s="18" t="n">
        <v>511.02560693</v>
      </c>
      <c r="F48" s="20" t="n">
        <v>4.98749108</v>
      </c>
      <c r="G48" s="18" t="n">
        <v>534.45110836</v>
      </c>
      <c r="H48" s="20" t="n">
        <v>6.20576116</v>
      </c>
      <c r="I48" s="18" t="n">
        <v>513.90417296</v>
      </c>
      <c r="J48" s="20" t="n">
        <v>9.561092520000001</v>
      </c>
      <c r="K48" s="18" t="n">
        <v>556.08528088</v>
      </c>
      <c r="L48" s="20" t="n">
        <v>5.48022345</v>
      </c>
      <c r="M48" s="18" t="s">
        <v>327</v>
      </c>
      <c r="N48" s="20" t="s">
        <v>327</v>
      </c>
      <c r="O48" s="18" t="s">
        <v>327</v>
      </c>
      <c r="P48" s="20" t="s">
        <v>327</v>
      </c>
      <c r="Q48" s="18" t="s">
        <v>327</v>
      </c>
      <c r="R48" s="20" t="s">
        <v>327</v>
      </c>
      <c r="S48" s="18" t="n">
        <v>467.94966662</v>
      </c>
      <c r="T48" s="20" t="n">
        <v>10.56653142</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(165.0/B52*100)</f>
        <v/>
      </c>
      <c r="D52" s="19" t="n">
        <v>5644</v>
      </c>
      <c r="E52" s="18" t="n">
        <v>435.32293068</v>
      </c>
      <c r="F52" s="20" t="n">
        <v>4.77475988</v>
      </c>
      <c r="G52" s="18" t="n">
        <v>448.20522599</v>
      </c>
      <c r="H52" s="20" t="n">
        <v>3.84166571</v>
      </c>
      <c r="I52" s="18" t="n">
        <v>473.02583628</v>
      </c>
      <c r="J52" s="20" t="n">
        <v>4.86541471</v>
      </c>
      <c r="K52" s="18" t="n">
        <v>483.34741544</v>
      </c>
      <c r="L52" s="20" t="n">
        <v>2.82385032</v>
      </c>
      <c r="M52" s="18" t="s">
        <v>327</v>
      </c>
      <c r="N52" s="20" t="s">
        <v>327</v>
      </c>
      <c r="O52" s="18" t="s">
        <v>327</v>
      </c>
      <c r="P52" s="20" t="s">
        <v>327</v>
      </c>
      <c r="Q52" s="18" t="s">
        <v>327</v>
      </c>
      <c r="R52" s="20" t="s">
        <v>327</v>
      </c>
      <c r="S52" s="18" t="n">
        <v>416.96340281</v>
      </c>
      <c r="T52" s="20" t="n">
        <v>6.04256834</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534.5138375499999</v>
      </c>
      <c r="F56" s="20" t="n">
        <v>4.48779719</v>
      </c>
      <c r="G56" s="18" t="n">
        <v>544.46656948</v>
      </c>
      <c r="H56" s="20" t="n">
        <v>3.6837041</v>
      </c>
      <c r="I56" s="18" t="n">
        <v>557.70846918</v>
      </c>
      <c r="J56" s="20" t="n">
        <v>5.02178031</v>
      </c>
      <c r="K56" s="18" t="n">
        <v>555.40905118</v>
      </c>
      <c r="L56" s="20" t="n">
        <v>3.47825802</v>
      </c>
      <c r="M56" s="18" t="s">
        <v>327</v>
      </c>
      <c r="N56" s="20" t="s">
        <v>327</v>
      </c>
      <c r="O56" s="18" t="s">
        <v>327</v>
      </c>
      <c r="P56" s="20" t="s">
        <v>327</v>
      </c>
      <c r="Q56" s="18" t="s">
        <v>327</v>
      </c>
      <c r="R56" s="20" t="s">
        <v>327</v>
      </c>
      <c r="S56" s="18" t="n">
        <v>521.18301781</v>
      </c>
      <c r="T56" s="20" t="n">
        <v>11.43435705</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(345.0/B61*100)</f>
        <v/>
      </c>
      <c r="D61" s="19" t="n">
        <v>6180</v>
      </c>
      <c r="E61" s="18" t="n">
        <v>451.09702274</v>
      </c>
      <c r="F61" s="20" t="n">
        <v>4.20502667</v>
      </c>
      <c r="G61" s="18" t="n">
        <v>473.3724554</v>
      </c>
      <c r="H61" s="20" t="n">
        <v>4.21692408</v>
      </c>
      <c r="I61" s="18" t="n">
        <v>473.58894216</v>
      </c>
      <c r="J61" s="20" t="n">
        <v>5.9035487</v>
      </c>
      <c r="K61" s="18" t="n">
        <v>497.10162999</v>
      </c>
      <c r="L61" s="20" t="n">
        <v>2.70205848</v>
      </c>
      <c r="M61" s="18" t="s">
        <v>327</v>
      </c>
      <c r="N61" s="20" t="s">
        <v>327</v>
      </c>
      <c r="O61" s="18" t="s">
        <v>327</v>
      </c>
      <c r="P61" s="20" t="s">
        <v>327</v>
      </c>
      <c r="Q61" s="18" t="s">
        <v>327</v>
      </c>
      <c r="R61" s="20" t="s">
        <v>327</v>
      </c>
      <c r="S61" s="18" t="n">
        <v>446.64905293</v>
      </c>
      <c r="T61" s="20" t="n">
        <v>6.72566964</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(449.0/B67*100)</f>
        <v/>
      </c>
      <c r="D67" s="19" t="n">
        <v>6522</v>
      </c>
      <c r="E67" s="18" t="n">
        <v>360.99544941</v>
      </c>
      <c r="F67" s="20" t="n">
        <v>2.78409884</v>
      </c>
      <c r="G67" s="18" t="n">
        <v>412.3131075</v>
      </c>
      <c r="H67" s="20" t="n">
        <v>4.93643369</v>
      </c>
      <c r="I67" s="18" t="n">
        <v>412.4613339</v>
      </c>
      <c r="J67" s="20" t="n">
        <v>6.38885497</v>
      </c>
      <c r="K67" s="18" t="n">
        <v>407.79811908</v>
      </c>
      <c r="L67" s="20" t="n">
        <v>3.5332563</v>
      </c>
      <c r="M67" s="18" t="s">
        <v>327</v>
      </c>
      <c r="N67" s="20" t="s">
        <v>327</v>
      </c>
      <c r="O67" s="18" t="s">
        <v>327</v>
      </c>
      <c r="P67" s="20" t="s">
        <v>327</v>
      </c>
      <c r="Q67" s="18" t="s">
        <v>327</v>
      </c>
      <c r="R67" s="20" t="s">
        <v>327</v>
      </c>
      <c r="S67" s="18" t="n">
        <v>343.75032381</v>
      </c>
      <c r="T67" s="20" t="n">
        <v>6.55104092</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(432.0/B73*100)</f>
        <v/>
      </c>
      <c r="D73" s="19" t="n">
        <v>7817</v>
      </c>
      <c r="E73" s="18" t="n">
        <v>404.79673719</v>
      </c>
      <c r="F73" s="20" t="n">
        <v>3.770723</v>
      </c>
      <c r="G73" s="18" t="n">
        <v>422.59033986</v>
      </c>
      <c r="H73" s="20" t="n">
        <v>4.22864338</v>
      </c>
      <c r="I73" s="18" t="n">
        <v>414.56684668</v>
      </c>
      <c r="J73" s="20" t="n">
        <v>6.13775636</v>
      </c>
      <c r="K73" s="18" t="n">
        <v>426.74683608</v>
      </c>
      <c r="L73" s="20" t="n">
        <v>4.0090767</v>
      </c>
      <c r="M73" s="18" t="s">
        <v>327</v>
      </c>
      <c r="N73" s="20" t="s">
        <v>327</v>
      </c>
      <c r="O73" s="18" t="s">
        <v>327</v>
      </c>
      <c r="P73" s="20" t="s">
        <v>327</v>
      </c>
      <c r="Q73" s="18" t="s">
        <v>327</v>
      </c>
      <c r="R73" s="20" t="s">
        <v>327</v>
      </c>
      <c r="S73" s="18" t="n">
        <v>395.53996846</v>
      </c>
      <c r="T73" s="20" t="n">
        <v>7.75673513</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512</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473.88029172</v>
      </c>
      <c r="F7" s="20" t="n">
        <v>4.28140226</v>
      </c>
      <c r="G7" s="18" t="n">
        <v>485.45277313</v>
      </c>
      <c r="H7" s="20" t="n">
        <v>3.25366691</v>
      </c>
      <c r="I7" s="18" t="n">
        <v>466.88486769</v>
      </c>
      <c r="J7" s="20" t="n">
        <v>7.73012179</v>
      </c>
      <c r="K7" s="18" t="n">
        <v>510.94977132</v>
      </c>
      <c r="L7" s="20" t="n">
        <v>2.21445158</v>
      </c>
      <c r="M7" s="18" t="s">
        <v>327</v>
      </c>
      <c r="N7" s="20" t="s">
        <v>327</v>
      </c>
      <c r="O7" s="18" t="s">
        <v>327</v>
      </c>
      <c r="P7" s="20" t="s">
        <v>327</v>
      </c>
      <c r="Q7" s="18" t="s">
        <v>327</v>
      </c>
      <c r="R7" s="20" t="s">
        <v>327</v>
      </c>
      <c r="S7" s="18" t="n">
        <v>476.21290629</v>
      </c>
      <c r="T7" s="20" t="n">
        <v>4.17273587</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(8065.0/B9*100)</f>
        <v/>
      </c>
      <c r="D9" s="19" t="n">
        <v>1586</v>
      </c>
      <c r="E9" s="18" t="n">
        <v>481.02255573</v>
      </c>
      <c r="F9" s="20" t="n">
        <v>6.31769939</v>
      </c>
      <c r="G9" s="18" t="n">
        <v>478.57966532</v>
      </c>
      <c r="H9" s="20" t="n">
        <v>6.10813932</v>
      </c>
      <c r="I9" s="18" t="n">
        <v>451.84652025</v>
      </c>
      <c r="J9" s="20" t="n">
        <v>13.97797315</v>
      </c>
      <c r="K9" s="18" t="s">
        <v>327</v>
      </c>
      <c r="L9" s="20" t="s">
        <v>327</v>
      </c>
      <c r="M9" s="18" t="s">
        <v>327</v>
      </c>
      <c r="N9" s="20" t="s">
        <v>327</v>
      </c>
      <c r="O9" s="18" t="n">
        <v>357.98454354</v>
      </c>
      <c r="P9" s="20" t="n">
        <v>11.51846445</v>
      </c>
      <c r="Q9" s="18" t="s">
        <v>327</v>
      </c>
      <c r="R9" s="20" t="s">
        <v>327</v>
      </c>
      <c r="S9" s="18" t="n">
        <v>462.84441625</v>
      </c>
      <c r="T9" s="20" t="n">
        <v>6.02853492</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(203.0/B13*100)</f>
        <v/>
      </c>
      <c r="D13" s="19" t="n">
        <v>6958</v>
      </c>
      <c r="E13" s="18" t="n">
        <v>465.51070701</v>
      </c>
      <c r="F13" s="20" t="n">
        <v>7.01359453</v>
      </c>
      <c r="G13" s="18" t="n">
        <v>465.68018799</v>
      </c>
      <c r="H13" s="20" t="n">
        <v>6.57229</v>
      </c>
      <c r="I13" s="18" t="n">
        <v>453.89571138</v>
      </c>
      <c r="J13" s="20" t="n">
        <v>17.68958604</v>
      </c>
      <c r="K13" s="18" t="n">
        <v>522.56791839</v>
      </c>
      <c r="L13" s="20" t="n">
        <v>2.31120279</v>
      </c>
      <c r="M13" s="18" t="s">
        <v>327</v>
      </c>
      <c r="N13" s="20" t="s">
        <v>327</v>
      </c>
      <c r="O13" s="18" t="n">
        <v>447.51533769</v>
      </c>
      <c r="P13" s="20" t="n">
        <v>5.97365007</v>
      </c>
      <c r="Q13" s="18" t="s">
        <v>327</v>
      </c>
      <c r="R13" s="20" t="s">
        <v>327</v>
      </c>
      <c r="S13" s="18" t="n">
        <v>466.2461892</v>
      </c>
      <c r="T13" s="20" t="n">
        <v>6.4456428</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(61.0/B18*100)</f>
        <v/>
      </c>
      <c r="D18" s="19" t="n">
        <v>5471</v>
      </c>
      <c r="E18" s="18" t="n">
        <v>471.38479546</v>
      </c>
      <c r="F18" s="20" t="n">
        <v>3.91111685</v>
      </c>
      <c r="G18" s="18" t="n">
        <v>458.54304535</v>
      </c>
      <c r="H18" s="20" t="n">
        <v>4.84455102</v>
      </c>
      <c r="I18" s="18" t="n">
        <v>448.82232406</v>
      </c>
      <c r="J18" s="20" t="n">
        <v>5.59249429</v>
      </c>
      <c r="K18" s="18" t="n">
        <v>447.45915179</v>
      </c>
      <c r="L18" s="20" t="n">
        <v>4.95968062</v>
      </c>
      <c r="M18" s="18" t="s">
        <v>327</v>
      </c>
      <c r="N18" s="20" t="s">
        <v>327</v>
      </c>
      <c r="O18" s="18" t="s">
        <v>327</v>
      </c>
      <c r="P18" s="20" t="s">
        <v>327</v>
      </c>
      <c r="Q18" s="18" t="s">
        <v>327</v>
      </c>
      <c r="R18" s="20" t="s">
        <v>327</v>
      </c>
      <c r="S18" s="18" t="n">
        <v>419.25095316</v>
      </c>
      <c r="T18" s="20" t="n">
        <v>6.65579411</v>
      </c>
    </row>
    <row r="19" spans="1:20">
      <c r="A19" s="15" t="s">
        <v>339</v>
      </c>
      <c r="B19" s="17" t="n">
        <v>5658</v>
      </c>
      <c r="C19" s="18">
        <f>(303.0/B19*100)</f>
        <v/>
      </c>
      <c r="D19" s="19" t="n">
        <v>5355</v>
      </c>
      <c r="E19" s="18" t="n">
        <v>466.66847915</v>
      </c>
      <c r="F19" s="20" t="n">
        <v>5.1707552</v>
      </c>
      <c r="G19" s="18" t="n">
        <v>457.01778016</v>
      </c>
      <c r="H19" s="20" t="n">
        <v>4.58049339</v>
      </c>
      <c r="I19" s="18" t="n">
        <v>426.98603826</v>
      </c>
      <c r="J19" s="20" t="n">
        <v>10.5112866</v>
      </c>
      <c r="K19" s="18" t="n">
        <v>495.4527249</v>
      </c>
      <c r="L19" s="20" t="n">
        <v>2.85477391</v>
      </c>
      <c r="M19" s="18" t="s">
        <v>327</v>
      </c>
      <c r="N19" s="20" t="s">
        <v>327</v>
      </c>
      <c r="O19" s="18" t="s">
        <v>327</v>
      </c>
      <c r="P19" s="20" t="s">
        <v>327</v>
      </c>
      <c r="Q19" s="18" t="s">
        <v>327</v>
      </c>
      <c r="R19" s="20" t="s">
        <v>327</v>
      </c>
      <c r="S19" s="18" t="n">
        <v>438.70250483</v>
      </c>
      <c r="T19" s="20" t="n">
        <v>6.04260869</v>
      </c>
    </row>
    <row r="20" spans="1:20">
      <c r="A20" s="15" t="s">
        <v>340</v>
      </c>
      <c r="B20" s="17" t="n">
        <v>3371</v>
      </c>
      <c r="C20" s="18">
        <f>(82.0/B20*100)</f>
        <v/>
      </c>
      <c r="D20" s="19" t="n">
        <v>3289</v>
      </c>
      <c r="E20" s="18" t="n">
        <v>459.24043052</v>
      </c>
      <c r="F20" s="20" t="n">
        <v>6.30793775</v>
      </c>
      <c r="G20" s="18" t="n">
        <v>472.86177868</v>
      </c>
      <c r="H20" s="20" t="n">
        <v>5.49699991</v>
      </c>
      <c r="I20" s="18" t="n">
        <v>474.16612593</v>
      </c>
      <c r="J20" s="20" t="n">
        <v>13.5792142</v>
      </c>
      <c r="K20" s="18" t="n">
        <v>502.25768978</v>
      </c>
      <c r="L20" s="20" t="n">
        <v>2.53284194</v>
      </c>
      <c r="M20" s="18" t="s">
        <v>327</v>
      </c>
      <c r="N20" s="20" t="s">
        <v>327</v>
      </c>
      <c r="O20" s="18" t="s">
        <v>327</v>
      </c>
      <c r="P20" s="20" t="s">
        <v>327</v>
      </c>
      <c r="Q20" s="18" t="s">
        <v>327</v>
      </c>
      <c r="R20" s="20" t="s">
        <v>327</v>
      </c>
      <c r="S20" s="18" t="n">
        <v>442.98592151</v>
      </c>
      <c r="T20" s="20" t="n">
        <v>6.01443672</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(705.0/B23*100)</f>
        <v/>
      </c>
      <c r="D23" s="19" t="n">
        <v>10878</v>
      </c>
      <c r="E23" s="18" t="n">
        <v>475.38553763</v>
      </c>
      <c r="F23" s="20" t="n">
        <v>5.19908066</v>
      </c>
      <c r="G23" s="18" t="n">
        <v>471.22910843</v>
      </c>
      <c r="H23" s="20" t="n">
        <v>4.8427038</v>
      </c>
      <c r="I23" s="18" t="n">
        <v>445.40854139</v>
      </c>
      <c r="J23" s="20" t="n">
        <v>9.31690671</v>
      </c>
      <c r="K23" s="18" t="n">
        <v>512.1678359799999</v>
      </c>
      <c r="L23" s="20" t="n">
        <v>3.04903559</v>
      </c>
      <c r="M23" s="18" t="s">
        <v>327</v>
      </c>
      <c r="N23" s="20" t="s">
        <v>327</v>
      </c>
      <c r="O23" s="18" t="s">
        <v>327</v>
      </c>
      <c r="P23" s="20" t="s">
        <v>327</v>
      </c>
      <c r="Q23" s="18" t="s">
        <v>327</v>
      </c>
      <c r="R23" s="20" t="s">
        <v>327</v>
      </c>
      <c r="S23" s="18" t="n">
        <v>443.21054628</v>
      </c>
      <c r="T23" s="20" t="n">
        <v>6.66653015</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(37.0/B25*100)</f>
        <v/>
      </c>
      <c r="D25" s="19" t="n">
        <v>5544</v>
      </c>
      <c r="E25" s="18" t="n">
        <v>541.79367608</v>
      </c>
      <c r="F25" s="20" t="n">
        <v>4.73338479</v>
      </c>
      <c r="G25" s="18" t="n">
        <v>533.1458662</v>
      </c>
      <c r="H25" s="20" t="n">
        <v>4.42102626</v>
      </c>
      <c r="I25" s="18" t="n">
        <v>526.50812106</v>
      </c>
      <c r="J25" s="20" t="n">
        <v>6.90919075</v>
      </c>
      <c r="K25" s="18" t="n">
        <v>492.87551288</v>
      </c>
      <c r="L25" s="20" t="n">
        <v>5.82565276</v>
      </c>
      <c r="M25" s="18" t="s">
        <v>327</v>
      </c>
      <c r="N25" s="20" t="s">
        <v>327</v>
      </c>
      <c r="O25" s="18" t="s">
        <v>327</v>
      </c>
      <c r="P25" s="20" t="s">
        <v>327</v>
      </c>
      <c r="Q25" s="18" t="s">
        <v>327</v>
      </c>
      <c r="R25" s="20" t="s">
        <v>327</v>
      </c>
      <c r="S25" s="18" t="n">
        <v>491.89401847</v>
      </c>
      <c r="T25" s="20" t="n">
        <v>11.17028937</v>
      </c>
    </row>
    <row r="26" spans="1:20">
      <c r="A26" s="15" t="s">
        <v>346</v>
      </c>
      <c r="B26" s="17" t="n">
        <v>4869</v>
      </c>
      <c r="C26" s="18">
        <f>(202.0/B26*100)</f>
        <v/>
      </c>
      <c r="D26" s="19" t="n">
        <v>4667</v>
      </c>
      <c r="E26" s="18" t="n">
        <v>481.88921173</v>
      </c>
      <c r="F26" s="20" t="n">
        <v>3.41671164</v>
      </c>
      <c r="G26" s="18" t="n">
        <v>468.63663567</v>
      </c>
      <c r="H26" s="20" t="n">
        <v>2.66039651</v>
      </c>
      <c r="I26" s="18" t="n">
        <v>454.4102458</v>
      </c>
      <c r="J26" s="20" t="n">
        <v>6.9132672</v>
      </c>
      <c r="K26" s="18" t="n">
        <v>500.43221496</v>
      </c>
      <c r="L26" s="20" t="n">
        <v>2.54414412</v>
      </c>
      <c r="M26" s="18" t="s">
        <v>327</v>
      </c>
      <c r="N26" s="20" t="s">
        <v>327</v>
      </c>
      <c r="O26" s="18" t="s">
        <v>327</v>
      </c>
      <c r="P26" s="20" t="s">
        <v>327</v>
      </c>
      <c r="Q26" s="18" t="s">
        <v>327</v>
      </c>
      <c r="R26" s="20" t="s">
        <v>327</v>
      </c>
      <c r="S26" s="18" t="n">
        <v>463.37453123</v>
      </c>
      <c r="T26" s="20" t="n">
        <v>6.07895422</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(43.0/B32*100)</f>
        <v/>
      </c>
      <c r="D32" s="19" t="n">
        <v>4435</v>
      </c>
      <c r="E32" s="18" t="n">
        <v>503.85565944</v>
      </c>
      <c r="F32" s="20" t="n">
        <v>4.0685714</v>
      </c>
      <c r="G32" s="18" t="n">
        <v>487.27566587</v>
      </c>
      <c r="H32" s="20" t="n">
        <v>3.21664846</v>
      </c>
      <c r="I32" s="18" t="n">
        <v>478.35942698</v>
      </c>
      <c r="J32" s="20" t="n">
        <v>7.00014524</v>
      </c>
      <c r="K32" s="18" t="n">
        <v>527.7020237200001</v>
      </c>
      <c r="L32" s="20" t="n">
        <v>3.31998165</v>
      </c>
      <c r="M32" s="18" t="s">
        <v>327</v>
      </c>
      <c r="N32" s="20" t="s">
        <v>327</v>
      </c>
      <c r="O32" s="18" t="s">
        <v>327</v>
      </c>
      <c r="P32" s="20" t="s">
        <v>327</v>
      </c>
      <c r="Q32" s="18" t="s">
        <v>327</v>
      </c>
      <c r="R32" s="20" t="s">
        <v>327</v>
      </c>
      <c r="S32" s="18" t="n">
        <v>463.15209387</v>
      </c>
      <c r="T32" s="20" t="n">
        <v>7.05495627</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(153.0/B34*100)</f>
        <v/>
      </c>
      <c r="D34" s="19" t="n">
        <v>6197</v>
      </c>
      <c r="E34" s="18" t="n">
        <v>468.31029073</v>
      </c>
      <c r="F34" s="20" t="n">
        <v>3.89615401</v>
      </c>
      <c r="G34" s="18" t="n">
        <v>470.40172244</v>
      </c>
      <c r="H34" s="20" t="n">
        <v>3.21206417</v>
      </c>
      <c r="I34" s="18" t="n">
        <v>444.99896464</v>
      </c>
      <c r="J34" s="20" t="n">
        <v>7.00907651</v>
      </c>
      <c r="K34" s="18" t="n">
        <v>499.20552852</v>
      </c>
      <c r="L34" s="20" t="n">
        <v>3.24320315</v>
      </c>
      <c r="M34" s="18" t="s">
        <v>327</v>
      </c>
      <c r="N34" s="20" t="s">
        <v>327</v>
      </c>
      <c r="O34" s="18" t="n">
        <v>336.51078337</v>
      </c>
      <c r="P34" s="20" t="n">
        <v>12.24828707</v>
      </c>
      <c r="Q34" s="18" t="s">
        <v>327</v>
      </c>
      <c r="R34" s="20" t="s">
        <v>327</v>
      </c>
      <c r="S34" s="18" t="n">
        <v>451.05832548</v>
      </c>
      <c r="T34" s="20" t="n">
        <v>5.64916327</v>
      </c>
    </row>
    <row r="35" spans="1:20">
      <c r="A35" s="15" t="s">
        <v>355</v>
      </c>
      <c r="B35" s="17" t="n">
        <v>6406</v>
      </c>
      <c r="C35" s="18">
        <f>(132.0/B35*100)</f>
        <v/>
      </c>
      <c r="D35" s="19" t="n">
        <v>6274</v>
      </c>
      <c r="E35" s="18" t="n">
        <v>508.36874719</v>
      </c>
      <c r="F35" s="20" t="n">
        <v>3.28285754</v>
      </c>
      <c r="G35" s="18" t="n">
        <v>507.59104566</v>
      </c>
      <c r="H35" s="20" t="n">
        <v>2.91991778</v>
      </c>
      <c r="I35" s="18" t="n">
        <v>496.33302577</v>
      </c>
      <c r="J35" s="20" t="n">
        <v>6.68944054</v>
      </c>
      <c r="K35" s="18" t="n">
        <v>523.81975586</v>
      </c>
      <c r="L35" s="20" t="n">
        <v>3.2013733</v>
      </c>
      <c r="M35" s="18" t="s">
        <v>327</v>
      </c>
      <c r="N35" s="20" t="s">
        <v>327</v>
      </c>
      <c r="O35" s="18" t="n">
        <v>349.78970242</v>
      </c>
      <c r="P35" s="20" t="n">
        <v>6.90672373</v>
      </c>
      <c r="Q35" s="18" t="s">
        <v>327</v>
      </c>
      <c r="R35" s="20" t="s">
        <v>327</v>
      </c>
      <c r="S35" s="18" t="n">
        <v>504.05490075</v>
      </c>
      <c r="T35" s="20" t="n">
        <v>4.2609546</v>
      </c>
    </row>
    <row r="36" spans="1:20">
      <c r="A36" s="15" t="s">
        <v>356</v>
      </c>
      <c r="B36" s="17" t="n">
        <v>6736</v>
      </c>
      <c r="C36" s="18">
        <f>(147.0/B36*100)</f>
        <v/>
      </c>
      <c r="D36" s="19" t="n">
        <v>6589</v>
      </c>
      <c r="E36" s="18" t="n">
        <v>481.37224985</v>
      </c>
      <c r="F36" s="20" t="n">
        <v>3.82136458</v>
      </c>
      <c r="G36" s="18" t="n">
        <v>466.85049155</v>
      </c>
      <c r="H36" s="20" t="n">
        <v>3.30934946</v>
      </c>
      <c r="I36" s="18" t="n">
        <v>456.67202735</v>
      </c>
      <c r="J36" s="20" t="n">
        <v>8.81953699</v>
      </c>
      <c r="K36" s="18" t="n">
        <v>500.7731941</v>
      </c>
      <c r="L36" s="20" t="n">
        <v>2.68055233</v>
      </c>
      <c r="M36" s="18" t="s">
        <v>327</v>
      </c>
      <c r="N36" s="20" t="s">
        <v>327</v>
      </c>
      <c r="O36" s="18" t="s">
        <v>327</v>
      </c>
      <c r="P36" s="20" t="s">
        <v>327</v>
      </c>
      <c r="Q36" s="18" t="s">
        <v>327</v>
      </c>
      <c r="R36" s="20" t="s">
        <v>327</v>
      </c>
      <c r="S36" s="18" t="n">
        <v>457.82390914</v>
      </c>
      <c r="T36" s="20" t="n">
        <v>4.61436243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(5830.0/B40*100)</f>
        <v/>
      </c>
      <c r="D40" s="19" t="n">
        <v>8327</v>
      </c>
      <c r="E40" s="18" t="n">
        <v>478.22060618</v>
      </c>
      <c r="F40" s="20" t="n">
        <v>5.82150872</v>
      </c>
      <c r="G40" s="18" t="n">
        <v>486.27575544</v>
      </c>
      <c r="H40" s="20" t="n">
        <v>3.79044861</v>
      </c>
      <c r="I40" s="18" t="n">
        <v>478.55383491</v>
      </c>
      <c r="J40" s="20" t="n">
        <v>9.25545499</v>
      </c>
      <c r="K40" s="18" t="n">
        <v>515.22902215</v>
      </c>
      <c r="L40" s="20" t="n">
        <v>4.14754061</v>
      </c>
      <c r="M40" s="18" t="s">
        <v>327</v>
      </c>
      <c r="N40" s="20" t="s">
        <v>327</v>
      </c>
      <c r="O40" s="18" t="n">
        <v>491.16464222</v>
      </c>
      <c r="P40" s="20" t="n">
        <v>2.5540442</v>
      </c>
      <c r="Q40" s="18" t="s">
        <v>327</v>
      </c>
      <c r="R40" s="20" t="s">
        <v>327</v>
      </c>
      <c r="S40" s="18" t="n">
        <v>449.76184176</v>
      </c>
      <c r="T40" s="20" t="n">
        <v>6.45585035</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(296.0/B47*100)</f>
        <v/>
      </c>
      <c r="D47" s="19" t="n">
        <v>5632</v>
      </c>
      <c r="E47" s="18" t="n">
        <v>437.24966452</v>
      </c>
      <c r="F47" s="20" t="n">
        <v>5.20021921</v>
      </c>
      <c r="G47" s="18" t="n">
        <v>461.73378358</v>
      </c>
      <c r="H47" s="20" t="n">
        <v>4.65047505</v>
      </c>
      <c r="I47" s="18" t="n">
        <v>424.49297947</v>
      </c>
      <c r="J47" s="20" t="n">
        <v>6.80028589</v>
      </c>
      <c r="K47" s="18" t="n">
        <v>440.62328076</v>
      </c>
      <c r="L47" s="20" t="n">
        <v>4.98232028</v>
      </c>
      <c r="M47" s="18" t="s">
        <v>327</v>
      </c>
      <c r="N47" s="20" t="s">
        <v>327</v>
      </c>
      <c r="O47" s="18" t="s">
        <v>327</v>
      </c>
      <c r="P47" s="20" t="s">
        <v>327</v>
      </c>
      <c r="Q47" s="18" t="s">
        <v>327</v>
      </c>
      <c r="R47" s="20" t="s">
        <v>327</v>
      </c>
      <c r="S47" s="18" t="n">
        <v>429.1368188</v>
      </c>
      <c r="T47" s="20" t="n">
        <v>5.25240065</v>
      </c>
    </row>
    <row r="48" spans="1:20">
      <c r="A48" s="15" t="s">
        <v>368</v>
      </c>
      <c r="B48" s="17" t="n">
        <v>9841</v>
      </c>
      <c r="C48" s="18">
        <f>(35.0/B48*100)</f>
        <v/>
      </c>
      <c r="D48" s="19" t="n">
        <v>9806</v>
      </c>
      <c r="E48" s="18" t="n">
        <v>514.10422164</v>
      </c>
      <c r="F48" s="20" t="n">
        <v>6.64061434</v>
      </c>
      <c r="G48" s="18" t="n">
        <v>525.5067245</v>
      </c>
      <c r="H48" s="20" t="n">
        <v>5.02850149</v>
      </c>
      <c r="I48" s="18" t="n">
        <v>516.5760401799999</v>
      </c>
      <c r="J48" s="20" t="n">
        <v>7.6625452</v>
      </c>
      <c r="K48" s="18" t="n">
        <v>556.08528088</v>
      </c>
      <c r="L48" s="20" t="n">
        <v>5.48022345</v>
      </c>
      <c r="M48" s="18" t="s">
        <v>327</v>
      </c>
      <c r="N48" s="20" t="s">
        <v>327</v>
      </c>
      <c r="O48" s="18" t="s">
        <v>327</v>
      </c>
      <c r="P48" s="20" t="s">
        <v>327</v>
      </c>
      <c r="Q48" s="18" t="s">
        <v>327</v>
      </c>
      <c r="R48" s="20" t="s">
        <v>327</v>
      </c>
      <c r="S48" s="18" t="n">
        <v>468.03912336</v>
      </c>
      <c r="T48" s="20" t="n">
        <v>11.18996023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(165.0/B52*100)</f>
        <v/>
      </c>
      <c r="D52" s="19" t="n">
        <v>5644</v>
      </c>
      <c r="E52" s="18" t="n">
        <v>459.24096909</v>
      </c>
      <c r="F52" s="20" t="n">
        <v>4.74772073</v>
      </c>
      <c r="G52" s="18" t="n">
        <v>446.95815371</v>
      </c>
      <c r="H52" s="20" t="n">
        <v>3.92579108</v>
      </c>
      <c r="I52" s="18" t="n">
        <v>432.07016337</v>
      </c>
      <c r="J52" s="20" t="n">
        <v>7.64132406</v>
      </c>
      <c r="K52" s="18" t="n">
        <v>483.34741544</v>
      </c>
      <c r="L52" s="20" t="n">
        <v>2.82385032</v>
      </c>
      <c r="M52" s="18" t="s">
        <v>327</v>
      </c>
      <c r="N52" s="20" t="s">
        <v>327</v>
      </c>
      <c r="O52" s="18" t="s">
        <v>327</v>
      </c>
      <c r="P52" s="20" t="s">
        <v>327</v>
      </c>
      <c r="Q52" s="18" t="s">
        <v>327</v>
      </c>
      <c r="R52" s="20" t="s">
        <v>327</v>
      </c>
      <c r="S52" s="18" t="n">
        <v>411.48846707</v>
      </c>
      <c r="T52" s="20" t="n">
        <v>5.70521981</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541.9547037999999</v>
      </c>
      <c r="F56" s="20" t="n">
        <v>5.22606939</v>
      </c>
      <c r="G56" s="18" t="n">
        <v>545.29761063</v>
      </c>
      <c r="H56" s="20" t="n">
        <v>3.31283077</v>
      </c>
      <c r="I56" s="18" t="n">
        <v>530.10194959</v>
      </c>
      <c r="J56" s="20" t="n">
        <v>8.81897391</v>
      </c>
      <c r="K56" s="18" t="n">
        <v>555.40905118</v>
      </c>
      <c r="L56" s="20" t="n">
        <v>3.47825802</v>
      </c>
      <c r="M56" s="18" t="s">
        <v>327</v>
      </c>
      <c r="N56" s="20" t="s">
        <v>327</v>
      </c>
      <c r="O56" s="18" t="s">
        <v>327</v>
      </c>
      <c r="P56" s="20" t="s">
        <v>327</v>
      </c>
      <c r="Q56" s="18" t="s">
        <v>327</v>
      </c>
      <c r="R56" s="20" t="s">
        <v>327</v>
      </c>
      <c r="S56" s="18" t="n">
        <v>524.37307357</v>
      </c>
      <c r="T56" s="20" t="n">
        <v>11.32412369</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(345.0/B61*100)</f>
        <v/>
      </c>
      <c r="D61" s="19" t="n">
        <v>6180</v>
      </c>
      <c r="E61" s="18" t="n">
        <v>461.68125226</v>
      </c>
      <c r="F61" s="20" t="n">
        <v>4.06114254</v>
      </c>
      <c r="G61" s="18" t="n">
        <v>471.72776946</v>
      </c>
      <c r="H61" s="20" t="n">
        <v>4.08183296</v>
      </c>
      <c r="I61" s="18" t="n">
        <v>444.26766825</v>
      </c>
      <c r="J61" s="20" t="n">
        <v>7.17228796</v>
      </c>
      <c r="K61" s="18" t="n">
        <v>497.10162999</v>
      </c>
      <c r="L61" s="20" t="n">
        <v>2.70205848</v>
      </c>
      <c r="M61" s="18" t="s">
        <v>327</v>
      </c>
      <c r="N61" s="20" t="s">
        <v>327</v>
      </c>
      <c r="O61" s="18" t="s">
        <v>327</v>
      </c>
      <c r="P61" s="20" t="s">
        <v>327</v>
      </c>
      <c r="Q61" s="18" t="s">
        <v>327</v>
      </c>
      <c r="R61" s="20" t="s">
        <v>327</v>
      </c>
      <c r="S61" s="18" t="n">
        <v>446.94894638</v>
      </c>
      <c r="T61" s="20" t="n">
        <v>6.25010248</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(449.0/B67*100)</f>
        <v/>
      </c>
      <c r="D67" s="19" t="n">
        <v>6522</v>
      </c>
      <c r="E67" s="18" t="n">
        <v>380.41429144</v>
      </c>
      <c r="F67" s="20" t="n">
        <v>4.31998871</v>
      </c>
      <c r="G67" s="18" t="n">
        <v>382.36709394</v>
      </c>
      <c r="H67" s="20" t="n">
        <v>3.23690881</v>
      </c>
      <c r="I67" s="18" t="n">
        <v>378.38327967</v>
      </c>
      <c r="J67" s="20" t="n">
        <v>6.21154591</v>
      </c>
      <c r="K67" s="18" t="n">
        <v>407.79811908</v>
      </c>
      <c r="L67" s="20" t="n">
        <v>3.5332563</v>
      </c>
      <c r="M67" s="18" t="s">
        <v>327</v>
      </c>
      <c r="N67" s="20" t="s">
        <v>327</v>
      </c>
      <c r="O67" s="18" t="s">
        <v>327</v>
      </c>
      <c r="P67" s="20" t="s">
        <v>327</v>
      </c>
      <c r="Q67" s="18" t="s">
        <v>327</v>
      </c>
      <c r="R67" s="20" t="s">
        <v>327</v>
      </c>
      <c r="S67" s="18" t="n">
        <v>362.58808713</v>
      </c>
      <c r="T67" s="20" t="n">
        <v>5.39005822</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(432.0/B73*100)</f>
        <v/>
      </c>
      <c r="D73" s="19" t="n">
        <v>7817</v>
      </c>
      <c r="E73" s="18" t="n">
        <v>408.75139831</v>
      </c>
      <c r="F73" s="20" t="n">
        <v>4.07864711</v>
      </c>
      <c r="G73" s="18" t="n">
        <v>420.76839219</v>
      </c>
      <c r="H73" s="20" t="n">
        <v>3.43342212</v>
      </c>
      <c r="I73" s="18" t="n">
        <v>402.88039165</v>
      </c>
      <c r="J73" s="20" t="n">
        <v>5.78127571</v>
      </c>
      <c r="K73" s="18" t="n">
        <v>426.74683608</v>
      </c>
      <c r="L73" s="20" t="n">
        <v>4.0090767</v>
      </c>
      <c r="M73" s="18" t="s">
        <v>327</v>
      </c>
      <c r="N73" s="20" t="s">
        <v>327</v>
      </c>
      <c r="O73" s="18" t="s">
        <v>327</v>
      </c>
      <c r="P73" s="20" t="s">
        <v>327</v>
      </c>
      <c r="Q73" s="18" t="s">
        <v>327</v>
      </c>
      <c r="R73" s="20" t="s">
        <v>327</v>
      </c>
      <c r="S73" s="18" t="n">
        <v>393.87499696</v>
      </c>
      <c r="T73" s="20" t="n">
        <v>8.04352124</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513</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468.32199041</v>
      </c>
      <c r="F7" s="20" t="n">
        <v>4.89817456</v>
      </c>
      <c r="G7" s="18" t="n">
        <v>486.95013701</v>
      </c>
      <c r="H7" s="20" t="n">
        <v>3.22422098</v>
      </c>
      <c r="I7" s="18" t="n">
        <v>458.89803486</v>
      </c>
      <c r="J7" s="20" t="n">
        <v>7.66729518</v>
      </c>
      <c r="K7" s="18" t="n">
        <v>510.94977132</v>
      </c>
      <c r="L7" s="20" t="n">
        <v>2.21445158</v>
      </c>
      <c r="M7" s="18" t="s">
        <v>327</v>
      </c>
      <c r="N7" s="20" t="s">
        <v>327</v>
      </c>
      <c r="O7" s="18" t="s">
        <v>327</v>
      </c>
      <c r="P7" s="20" t="s">
        <v>327</v>
      </c>
      <c r="Q7" s="18" t="s">
        <v>327</v>
      </c>
      <c r="R7" s="20" t="s">
        <v>327</v>
      </c>
      <c r="S7" s="18" t="n">
        <v>476.18786079</v>
      </c>
      <c r="T7" s="20" t="n">
        <v>4.15280009</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(8065.0/B9*100)</f>
        <v/>
      </c>
      <c r="D9" s="19" t="n">
        <v>1586</v>
      </c>
      <c r="E9" s="18" t="n">
        <v>470.62067937</v>
      </c>
      <c r="F9" s="20" t="n">
        <v>6.32132018</v>
      </c>
      <c r="G9" s="18" t="n">
        <v>481.34400824</v>
      </c>
      <c r="H9" s="20" t="n">
        <v>6.11406392</v>
      </c>
      <c r="I9" s="18" t="n">
        <v>467.7673933</v>
      </c>
      <c r="J9" s="20" t="n">
        <v>13.99269963</v>
      </c>
      <c r="K9" s="18" t="s">
        <v>327</v>
      </c>
      <c r="L9" s="20" t="s">
        <v>327</v>
      </c>
      <c r="M9" s="18" t="s">
        <v>327</v>
      </c>
      <c r="N9" s="20" t="s">
        <v>327</v>
      </c>
      <c r="O9" s="18" t="n">
        <v>357.98454354</v>
      </c>
      <c r="P9" s="20" t="n">
        <v>11.51846445</v>
      </c>
      <c r="Q9" s="18" t="s">
        <v>327</v>
      </c>
      <c r="R9" s="20" t="s">
        <v>327</v>
      </c>
      <c r="S9" s="18" t="n">
        <v>463.11600732</v>
      </c>
      <c r="T9" s="20" t="n">
        <v>6.05085368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(203.0/B13*100)</f>
        <v/>
      </c>
      <c r="D13" s="19" t="n">
        <v>6958</v>
      </c>
      <c r="E13" s="18" t="n">
        <v>467.2203106</v>
      </c>
      <c r="F13" s="20" t="n">
        <v>6.73720625</v>
      </c>
      <c r="G13" s="18" t="n">
        <v>464.55034982</v>
      </c>
      <c r="H13" s="20" t="n">
        <v>6.02814765</v>
      </c>
      <c r="I13" s="18" t="n">
        <v>454.023887</v>
      </c>
      <c r="J13" s="20" t="n">
        <v>24.32088542</v>
      </c>
      <c r="K13" s="18" t="n">
        <v>522.56791839</v>
      </c>
      <c r="L13" s="20" t="n">
        <v>2.31120279</v>
      </c>
      <c r="M13" s="18" t="s">
        <v>327</v>
      </c>
      <c r="N13" s="20" t="s">
        <v>327</v>
      </c>
      <c r="O13" s="18" t="n">
        <v>447.51533769</v>
      </c>
      <c r="P13" s="20" t="n">
        <v>5.97365007</v>
      </c>
      <c r="Q13" s="18" t="s">
        <v>327</v>
      </c>
      <c r="R13" s="20" t="s">
        <v>327</v>
      </c>
      <c r="S13" s="18" t="n">
        <v>466.1799033</v>
      </c>
      <c r="T13" s="20" t="n">
        <v>6.59862176</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(61.0/B18*100)</f>
        <v/>
      </c>
      <c r="D18" s="19" t="n">
        <v>5471</v>
      </c>
      <c r="E18" s="18" t="n">
        <v>460.23959698</v>
      </c>
      <c r="F18" s="20" t="n">
        <v>4.00504179</v>
      </c>
      <c r="G18" s="18" t="n">
        <v>468.2352678</v>
      </c>
      <c r="H18" s="20" t="n">
        <v>4.00628589</v>
      </c>
      <c r="I18" s="18" t="n">
        <v>451.85986526</v>
      </c>
      <c r="J18" s="20" t="n">
        <v>5.53516264</v>
      </c>
      <c r="K18" s="18" t="n">
        <v>447.45915179</v>
      </c>
      <c r="L18" s="20" t="n">
        <v>4.95968062</v>
      </c>
      <c r="M18" s="18" t="s">
        <v>327</v>
      </c>
      <c r="N18" s="20" t="s">
        <v>327</v>
      </c>
      <c r="O18" s="18" t="s">
        <v>327</v>
      </c>
      <c r="P18" s="20" t="s">
        <v>327</v>
      </c>
      <c r="Q18" s="18" t="s">
        <v>327</v>
      </c>
      <c r="R18" s="20" t="s">
        <v>327</v>
      </c>
      <c r="S18" s="18" t="n">
        <v>419.34797514</v>
      </c>
      <c r="T18" s="20" t="n">
        <v>6.98160638</v>
      </c>
    </row>
    <row r="19" spans="1:20">
      <c r="A19" s="15" t="s">
        <v>339</v>
      </c>
      <c r="B19" s="17" t="n">
        <v>5658</v>
      </c>
      <c r="C19" s="18">
        <f>(303.0/B19*100)</f>
        <v/>
      </c>
      <c r="D19" s="19" t="n">
        <v>5355</v>
      </c>
      <c r="E19" s="18" t="n">
        <v>452.15866937</v>
      </c>
      <c r="F19" s="20" t="n">
        <v>6.01906135</v>
      </c>
      <c r="G19" s="18" t="n">
        <v>463.6030725</v>
      </c>
      <c r="H19" s="20" t="n">
        <v>4.49376302</v>
      </c>
      <c r="I19" s="18" t="n">
        <v>433.96129631</v>
      </c>
      <c r="J19" s="20" t="n">
        <v>10.05891837</v>
      </c>
      <c r="K19" s="18" t="n">
        <v>495.4527249</v>
      </c>
      <c r="L19" s="20" t="n">
        <v>2.85477391</v>
      </c>
      <c r="M19" s="18" t="s">
        <v>327</v>
      </c>
      <c r="N19" s="20" t="s">
        <v>327</v>
      </c>
      <c r="O19" s="18" t="s">
        <v>327</v>
      </c>
      <c r="P19" s="20" t="s">
        <v>327</v>
      </c>
      <c r="Q19" s="18" t="s">
        <v>327</v>
      </c>
      <c r="R19" s="20" t="s">
        <v>327</v>
      </c>
      <c r="S19" s="18" t="n">
        <v>440.00431157</v>
      </c>
      <c r="T19" s="20" t="n">
        <v>5.97257569</v>
      </c>
    </row>
    <row r="20" spans="1:20">
      <c r="A20" s="15" t="s">
        <v>340</v>
      </c>
      <c r="B20" s="17" t="n">
        <v>3371</v>
      </c>
      <c r="C20" s="18">
        <f>(82.0/B20*100)</f>
        <v/>
      </c>
      <c r="D20" s="19" t="n">
        <v>3289</v>
      </c>
      <c r="E20" s="18" t="n">
        <v>451.98827215</v>
      </c>
      <c r="F20" s="20" t="n">
        <v>6.12888297</v>
      </c>
      <c r="G20" s="18" t="n">
        <v>477.87723587</v>
      </c>
      <c r="H20" s="20" t="n">
        <v>5.44116258</v>
      </c>
      <c r="I20" s="18" t="n">
        <v>463.83499301</v>
      </c>
      <c r="J20" s="20" t="n">
        <v>17.65841232</v>
      </c>
      <c r="K20" s="18" t="n">
        <v>502.25768978</v>
      </c>
      <c r="L20" s="20" t="n">
        <v>2.53284194</v>
      </c>
      <c r="M20" s="18" t="s">
        <v>327</v>
      </c>
      <c r="N20" s="20" t="s">
        <v>327</v>
      </c>
      <c r="O20" s="18" t="s">
        <v>327</v>
      </c>
      <c r="P20" s="20" t="s">
        <v>327</v>
      </c>
      <c r="Q20" s="18" t="s">
        <v>327</v>
      </c>
      <c r="R20" s="20" t="s">
        <v>327</v>
      </c>
      <c r="S20" s="18" t="n">
        <v>442.67945225</v>
      </c>
      <c r="T20" s="20" t="n">
        <v>5.97535295</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(705.0/B23*100)</f>
        <v/>
      </c>
      <c r="D23" s="19" t="n">
        <v>10878</v>
      </c>
      <c r="E23" s="18" t="n">
        <v>454.65983886</v>
      </c>
      <c r="F23" s="20" t="n">
        <v>5.34342129</v>
      </c>
      <c r="G23" s="18" t="n">
        <v>481.95639107</v>
      </c>
      <c r="H23" s="20" t="n">
        <v>4.8402808</v>
      </c>
      <c r="I23" s="18" t="n">
        <v>447.71078533</v>
      </c>
      <c r="J23" s="20" t="n">
        <v>10.68392239</v>
      </c>
      <c r="K23" s="18" t="n">
        <v>512.1678359799999</v>
      </c>
      <c r="L23" s="20" t="n">
        <v>3.04903559</v>
      </c>
      <c r="M23" s="18" t="s">
        <v>327</v>
      </c>
      <c r="N23" s="20" t="s">
        <v>327</v>
      </c>
      <c r="O23" s="18" t="s">
        <v>327</v>
      </c>
      <c r="P23" s="20" t="s">
        <v>327</v>
      </c>
      <c r="Q23" s="18" t="s">
        <v>327</v>
      </c>
      <c r="R23" s="20" t="s">
        <v>327</v>
      </c>
      <c r="S23" s="18" t="n">
        <v>442.46898882</v>
      </c>
      <c r="T23" s="20" t="n">
        <v>6.21528286</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(37.0/B25*100)</f>
        <v/>
      </c>
      <c r="D25" s="19" t="n">
        <v>5544</v>
      </c>
      <c r="E25" s="18" t="n">
        <v>504.11131392</v>
      </c>
      <c r="F25" s="20" t="n">
        <v>5.66440264</v>
      </c>
      <c r="G25" s="18" t="n">
        <v>539.22874844</v>
      </c>
      <c r="H25" s="20" t="n">
        <v>4.05357187</v>
      </c>
      <c r="I25" s="18" t="n">
        <v>535.4023518499999</v>
      </c>
      <c r="J25" s="20" t="n">
        <v>7.7629589</v>
      </c>
      <c r="K25" s="18" t="n">
        <v>492.87551288</v>
      </c>
      <c r="L25" s="20" t="n">
        <v>5.82565276</v>
      </c>
      <c r="M25" s="18" t="s">
        <v>327</v>
      </c>
      <c r="N25" s="20" t="s">
        <v>327</v>
      </c>
      <c r="O25" s="18" t="s">
        <v>327</v>
      </c>
      <c r="P25" s="20" t="s">
        <v>327</v>
      </c>
      <c r="Q25" s="18" t="s">
        <v>327</v>
      </c>
      <c r="R25" s="20" t="s">
        <v>327</v>
      </c>
      <c r="S25" s="18" t="n">
        <v>492.81382077</v>
      </c>
      <c r="T25" s="20" t="n">
        <v>10.11485384</v>
      </c>
    </row>
    <row r="26" spans="1:20">
      <c r="A26" s="15" t="s">
        <v>346</v>
      </c>
      <c r="B26" s="17" t="n">
        <v>4869</v>
      </c>
      <c r="C26" s="18">
        <f>(202.0/B26*100)</f>
        <v/>
      </c>
      <c r="D26" s="19" t="n">
        <v>4667</v>
      </c>
      <c r="E26" s="18" t="n">
        <v>465.04568986</v>
      </c>
      <c r="F26" s="20" t="n">
        <v>3.7693021</v>
      </c>
      <c r="G26" s="18" t="n">
        <v>476.3060596</v>
      </c>
      <c r="H26" s="20" t="n">
        <v>2.764011</v>
      </c>
      <c r="I26" s="18" t="n">
        <v>457.21679794</v>
      </c>
      <c r="J26" s="20" t="n">
        <v>7.23815105</v>
      </c>
      <c r="K26" s="18" t="n">
        <v>500.43221496</v>
      </c>
      <c r="L26" s="20" t="n">
        <v>2.54414412</v>
      </c>
      <c r="M26" s="18" t="s">
        <v>327</v>
      </c>
      <c r="N26" s="20" t="s">
        <v>327</v>
      </c>
      <c r="O26" s="18" t="s">
        <v>327</v>
      </c>
      <c r="P26" s="20" t="s">
        <v>327</v>
      </c>
      <c r="Q26" s="18" t="s">
        <v>327</v>
      </c>
      <c r="R26" s="20" t="s">
        <v>327</v>
      </c>
      <c r="S26" s="18" t="n">
        <v>463.97988092</v>
      </c>
      <c r="T26" s="20" t="n">
        <v>6.00606986</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(43.0/B32*100)</f>
        <v/>
      </c>
      <c r="D32" s="19" t="n">
        <v>4435</v>
      </c>
      <c r="E32" s="18" t="n">
        <v>479.23307396</v>
      </c>
      <c r="F32" s="20" t="n">
        <v>4.02923148</v>
      </c>
      <c r="G32" s="18" t="n">
        <v>497.66290272</v>
      </c>
      <c r="H32" s="20" t="n">
        <v>3.31575358</v>
      </c>
      <c r="I32" s="18" t="n">
        <v>470.92033377</v>
      </c>
      <c r="J32" s="20" t="n">
        <v>8.03300282</v>
      </c>
      <c r="K32" s="18" t="n">
        <v>527.7020237200001</v>
      </c>
      <c r="L32" s="20" t="n">
        <v>3.31998165</v>
      </c>
      <c r="M32" s="18" t="s">
        <v>327</v>
      </c>
      <c r="N32" s="20" t="s">
        <v>327</v>
      </c>
      <c r="O32" s="18" t="s">
        <v>327</v>
      </c>
      <c r="P32" s="20" t="s">
        <v>327</v>
      </c>
      <c r="Q32" s="18" t="s">
        <v>327</v>
      </c>
      <c r="R32" s="20" t="s">
        <v>327</v>
      </c>
      <c r="S32" s="18" t="n">
        <v>468.01250607</v>
      </c>
      <c r="T32" s="20" t="n">
        <v>7.43697703</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(153.0/B34*100)</f>
        <v/>
      </c>
      <c r="D34" s="19" t="n">
        <v>6197</v>
      </c>
      <c r="E34" s="18" t="n">
        <v>455.90646361</v>
      </c>
      <c r="F34" s="20" t="n">
        <v>4.62176028</v>
      </c>
      <c r="G34" s="18" t="n">
        <v>475.75476529</v>
      </c>
      <c r="H34" s="20" t="n">
        <v>3.09983272</v>
      </c>
      <c r="I34" s="18" t="n">
        <v>438.61885354</v>
      </c>
      <c r="J34" s="20" t="n">
        <v>6.28266133</v>
      </c>
      <c r="K34" s="18" t="n">
        <v>499.20552852</v>
      </c>
      <c r="L34" s="20" t="n">
        <v>3.24320315</v>
      </c>
      <c r="M34" s="18" t="s">
        <v>327</v>
      </c>
      <c r="N34" s="20" t="s">
        <v>327</v>
      </c>
      <c r="O34" s="18" t="n">
        <v>336.51078337</v>
      </c>
      <c r="P34" s="20" t="n">
        <v>12.24828707</v>
      </c>
      <c r="Q34" s="18" t="s">
        <v>327</v>
      </c>
      <c r="R34" s="20" t="s">
        <v>327</v>
      </c>
      <c r="S34" s="18" t="n">
        <v>453.02567102</v>
      </c>
      <c r="T34" s="20" t="n">
        <v>5.51941263</v>
      </c>
    </row>
    <row r="35" spans="1:20">
      <c r="A35" s="15" t="s">
        <v>355</v>
      </c>
      <c r="B35" s="17" t="n">
        <v>6406</v>
      </c>
      <c r="C35" s="18">
        <f>(132.0/B35*100)</f>
        <v/>
      </c>
      <c r="D35" s="19" t="n">
        <v>6274</v>
      </c>
      <c r="E35" s="18" t="n">
        <v>498.52175752</v>
      </c>
      <c r="F35" s="20" t="n">
        <v>3.2208255</v>
      </c>
      <c r="G35" s="18" t="n">
        <v>510.79223751</v>
      </c>
      <c r="H35" s="20" t="n">
        <v>2.70478422</v>
      </c>
      <c r="I35" s="18" t="n">
        <v>508.40914115</v>
      </c>
      <c r="J35" s="20" t="n">
        <v>6.73286904</v>
      </c>
      <c r="K35" s="18" t="n">
        <v>523.81975586</v>
      </c>
      <c r="L35" s="20" t="n">
        <v>3.2013733</v>
      </c>
      <c r="M35" s="18" t="s">
        <v>327</v>
      </c>
      <c r="N35" s="20" t="s">
        <v>327</v>
      </c>
      <c r="O35" s="18" t="n">
        <v>349.78970242</v>
      </c>
      <c r="P35" s="20" t="n">
        <v>6.90672373</v>
      </c>
      <c r="Q35" s="18" t="s">
        <v>327</v>
      </c>
      <c r="R35" s="20" t="s">
        <v>327</v>
      </c>
      <c r="S35" s="18" t="n">
        <v>504.73072091</v>
      </c>
      <c r="T35" s="20" t="n">
        <v>4.38963581</v>
      </c>
    </row>
    <row r="36" spans="1:20">
      <c r="A36" s="15" t="s">
        <v>356</v>
      </c>
      <c r="B36" s="17" t="n">
        <v>6736</v>
      </c>
      <c r="C36" s="18">
        <f>(147.0/B36*100)</f>
        <v/>
      </c>
      <c r="D36" s="19" t="n">
        <v>6589</v>
      </c>
      <c r="E36" s="18" t="n">
        <v>472.63389344</v>
      </c>
      <c r="F36" s="20" t="n">
        <v>4.02303701</v>
      </c>
      <c r="G36" s="18" t="n">
        <v>473.21327601</v>
      </c>
      <c r="H36" s="20" t="n">
        <v>3.56672824</v>
      </c>
      <c r="I36" s="18" t="n">
        <v>455.86402215</v>
      </c>
      <c r="J36" s="20" t="n">
        <v>7.43251764</v>
      </c>
      <c r="K36" s="18" t="n">
        <v>500.7731941</v>
      </c>
      <c r="L36" s="20" t="n">
        <v>2.68055233</v>
      </c>
      <c r="M36" s="18" t="s">
        <v>327</v>
      </c>
      <c r="N36" s="20" t="s">
        <v>327</v>
      </c>
      <c r="O36" s="18" t="s">
        <v>327</v>
      </c>
      <c r="P36" s="20" t="s">
        <v>327</v>
      </c>
      <c r="Q36" s="18" t="s">
        <v>327</v>
      </c>
      <c r="R36" s="20" t="s">
        <v>327</v>
      </c>
      <c r="S36" s="18" t="n">
        <v>460.64326861</v>
      </c>
      <c r="T36" s="20" t="n">
        <v>4.70552253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(5830.0/B40*100)</f>
        <v/>
      </c>
      <c r="D40" s="19" t="n">
        <v>8327</v>
      </c>
      <c r="E40" s="18" t="n">
        <v>469.59299446</v>
      </c>
      <c r="F40" s="20" t="n">
        <v>5.64041126</v>
      </c>
      <c r="G40" s="18" t="n">
        <v>489.7820637</v>
      </c>
      <c r="H40" s="20" t="n">
        <v>3.72701644</v>
      </c>
      <c r="I40" s="18" t="n">
        <v>478.66861034</v>
      </c>
      <c r="J40" s="20" t="n">
        <v>10.88717773</v>
      </c>
      <c r="K40" s="18" t="n">
        <v>515.22902215</v>
      </c>
      <c r="L40" s="20" t="n">
        <v>4.14754061</v>
      </c>
      <c r="M40" s="18" t="s">
        <v>327</v>
      </c>
      <c r="N40" s="20" t="s">
        <v>327</v>
      </c>
      <c r="O40" s="18" t="n">
        <v>491.16464222</v>
      </c>
      <c r="P40" s="20" t="n">
        <v>2.5540442</v>
      </c>
      <c r="Q40" s="18" t="s">
        <v>327</v>
      </c>
      <c r="R40" s="20" t="s">
        <v>327</v>
      </c>
      <c r="S40" s="18" t="n">
        <v>448.83407541</v>
      </c>
      <c r="T40" s="20" t="n">
        <v>6.15054603</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(296.0/B47*100)</f>
        <v/>
      </c>
      <c r="D47" s="19" t="n">
        <v>5632</v>
      </c>
      <c r="E47" s="18" t="n">
        <v>429.07209387</v>
      </c>
      <c r="F47" s="20" t="n">
        <v>5.14889632</v>
      </c>
      <c r="G47" s="18" t="n">
        <v>463.38857616</v>
      </c>
      <c r="H47" s="20" t="n">
        <v>4.6368651</v>
      </c>
      <c r="I47" s="18" t="n">
        <v>427.4320751</v>
      </c>
      <c r="J47" s="20" t="n">
        <v>6.80733452</v>
      </c>
      <c r="K47" s="18" t="n">
        <v>440.62328076</v>
      </c>
      <c r="L47" s="20" t="n">
        <v>4.98232028</v>
      </c>
      <c r="M47" s="18" t="s">
        <v>327</v>
      </c>
      <c r="N47" s="20" t="s">
        <v>327</v>
      </c>
      <c r="O47" s="18" t="s">
        <v>327</v>
      </c>
      <c r="P47" s="20" t="s">
        <v>327</v>
      </c>
      <c r="Q47" s="18" t="s">
        <v>327</v>
      </c>
      <c r="R47" s="20" t="s">
        <v>327</v>
      </c>
      <c r="S47" s="18" t="n">
        <v>430.04218194</v>
      </c>
      <c r="T47" s="20" t="n">
        <v>5.30026201</v>
      </c>
    </row>
    <row r="48" spans="1:20">
      <c r="A48" s="15" t="s">
        <v>368</v>
      </c>
      <c r="B48" s="17" t="n">
        <v>9841</v>
      </c>
      <c r="C48" s="18">
        <f>(35.0/B48*100)</f>
        <v/>
      </c>
      <c r="D48" s="19" t="n">
        <v>9806</v>
      </c>
      <c r="E48" s="18" t="n">
        <v>502.26468089</v>
      </c>
      <c r="F48" s="20" t="n">
        <v>5.88249174</v>
      </c>
      <c r="G48" s="18" t="n">
        <v>534.03806047</v>
      </c>
      <c r="H48" s="20" t="n">
        <v>6.00434072</v>
      </c>
      <c r="I48" s="18" t="n">
        <v>511.49458753</v>
      </c>
      <c r="J48" s="20" t="n">
        <v>7.86003935</v>
      </c>
      <c r="K48" s="18" t="n">
        <v>556.08528088</v>
      </c>
      <c r="L48" s="20" t="n">
        <v>5.48022345</v>
      </c>
      <c r="M48" s="18" t="s">
        <v>327</v>
      </c>
      <c r="N48" s="20" t="s">
        <v>327</v>
      </c>
      <c r="O48" s="18" t="s">
        <v>327</v>
      </c>
      <c r="P48" s="20" t="s">
        <v>327</v>
      </c>
      <c r="Q48" s="18" t="s">
        <v>327</v>
      </c>
      <c r="R48" s="20" t="s">
        <v>327</v>
      </c>
      <c r="S48" s="18" t="n">
        <v>474.5958414</v>
      </c>
      <c r="T48" s="20" t="n">
        <v>10.81173144</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(165.0/B52*100)</f>
        <v/>
      </c>
      <c r="D52" s="19" t="n">
        <v>5644</v>
      </c>
      <c r="E52" s="18" t="n">
        <v>445.3746589</v>
      </c>
      <c r="F52" s="20" t="n">
        <v>4.53806416</v>
      </c>
      <c r="G52" s="18" t="n">
        <v>452.96576299</v>
      </c>
      <c r="H52" s="20" t="n">
        <v>4.09913089</v>
      </c>
      <c r="I52" s="18" t="n">
        <v>443.34541728</v>
      </c>
      <c r="J52" s="20" t="n">
        <v>7.0199051</v>
      </c>
      <c r="K52" s="18" t="n">
        <v>483.34741544</v>
      </c>
      <c r="L52" s="20" t="n">
        <v>2.82385032</v>
      </c>
      <c r="M52" s="18" t="s">
        <v>327</v>
      </c>
      <c r="N52" s="20" t="s">
        <v>327</v>
      </c>
      <c r="O52" s="18" t="s">
        <v>327</v>
      </c>
      <c r="P52" s="20" t="s">
        <v>327</v>
      </c>
      <c r="Q52" s="18" t="s">
        <v>327</v>
      </c>
      <c r="R52" s="20" t="s">
        <v>327</v>
      </c>
      <c r="S52" s="18" t="n">
        <v>414.44577062</v>
      </c>
      <c r="T52" s="20" t="n">
        <v>5.45286504</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533.29311711</v>
      </c>
      <c r="F56" s="20" t="n">
        <v>5.37689205</v>
      </c>
      <c r="G56" s="18" t="n">
        <v>547.39280989</v>
      </c>
      <c r="H56" s="20" t="n">
        <v>3.43345577</v>
      </c>
      <c r="I56" s="18" t="n">
        <v>536.5820174</v>
      </c>
      <c r="J56" s="20" t="n">
        <v>7.8279262</v>
      </c>
      <c r="K56" s="18" t="n">
        <v>555.40905118</v>
      </c>
      <c r="L56" s="20" t="n">
        <v>3.47825802</v>
      </c>
      <c r="M56" s="18" t="s">
        <v>327</v>
      </c>
      <c r="N56" s="20" t="s">
        <v>327</v>
      </c>
      <c r="O56" s="18" t="s">
        <v>327</v>
      </c>
      <c r="P56" s="20" t="s">
        <v>327</v>
      </c>
      <c r="Q56" s="18" t="s">
        <v>327</v>
      </c>
      <c r="R56" s="20" t="s">
        <v>327</v>
      </c>
      <c r="S56" s="18" t="n">
        <v>525.23027984</v>
      </c>
      <c r="T56" s="20" t="n">
        <v>11.60551216</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(345.0/B61*100)</f>
        <v/>
      </c>
      <c r="D61" s="19" t="n">
        <v>6180</v>
      </c>
      <c r="E61" s="18" t="n">
        <v>455.81120709</v>
      </c>
      <c r="F61" s="20" t="n">
        <v>3.87027519</v>
      </c>
      <c r="G61" s="18" t="n">
        <v>475.22310696</v>
      </c>
      <c r="H61" s="20" t="n">
        <v>3.89665641</v>
      </c>
      <c r="I61" s="18" t="n">
        <v>440.41866257</v>
      </c>
      <c r="J61" s="20" t="n">
        <v>8.434395350000001</v>
      </c>
      <c r="K61" s="18" t="n">
        <v>497.10162999</v>
      </c>
      <c r="L61" s="20" t="n">
        <v>2.70205848</v>
      </c>
      <c r="M61" s="18" t="s">
        <v>327</v>
      </c>
      <c r="N61" s="20" t="s">
        <v>327</v>
      </c>
      <c r="O61" s="18" t="s">
        <v>327</v>
      </c>
      <c r="P61" s="20" t="s">
        <v>327</v>
      </c>
      <c r="Q61" s="18" t="s">
        <v>327</v>
      </c>
      <c r="R61" s="20" t="s">
        <v>327</v>
      </c>
      <c r="S61" s="18" t="n">
        <v>447.22595333</v>
      </c>
      <c r="T61" s="20" t="n">
        <v>6.34767377</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(449.0/B67*100)</f>
        <v/>
      </c>
      <c r="D67" s="19" t="n">
        <v>6522</v>
      </c>
      <c r="E67" s="18" t="n">
        <v>365.78852528</v>
      </c>
      <c r="F67" s="20" t="n">
        <v>3.92157018</v>
      </c>
      <c r="G67" s="18" t="n">
        <v>394.9240705</v>
      </c>
      <c r="H67" s="20" t="n">
        <v>3.75818144</v>
      </c>
      <c r="I67" s="18" t="n">
        <v>380.21469219</v>
      </c>
      <c r="J67" s="20" t="n">
        <v>5.72503297</v>
      </c>
      <c r="K67" s="18" t="n">
        <v>407.79811908</v>
      </c>
      <c r="L67" s="20" t="n">
        <v>3.5332563</v>
      </c>
      <c r="M67" s="18" t="s">
        <v>327</v>
      </c>
      <c r="N67" s="20" t="s">
        <v>327</v>
      </c>
      <c r="O67" s="18" t="s">
        <v>327</v>
      </c>
      <c r="P67" s="20" t="s">
        <v>327</v>
      </c>
      <c r="Q67" s="18" t="s">
        <v>327</v>
      </c>
      <c r="R67" s="20" t="s">
        <v>327</v>
      </c>
      <c r="S67" s="18" t="n">
        <v>358.1675626</v>
      </c>
      <c r="T67" s="20" t="n">
        <v>5.29175535</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(432.0/B73*100)</f>
        <v/>
      </c>
      <c r="D73" s="19" t="n">
        <v>7817</v>
      </c>
      <c r="E73" s="18" t="n">
        <v>403.95579354</v>
      </c>
      <c r="F73" s="20" t="n">
        <v>3.63633677</v>
      </c>
      <c r="G73" s="18" t="n">
        <v>425.06396195</v>
      </c>
      <c r="H73" s="20" t="n">
        <v>3.93293305</v>
      </c>
      <c r="I73" s="18" t="n">
        <v>401.42564605</v>
      </c>
      <c r="J73" s="20" t="n">
        <v>5.3323172</v>
      </c>
      <c r="K73" s="18" t="n">
        <v>426.74683608</v>
      </c>
      <c r="L73" s="20" t="n">
        <v>4.0090767</v>
      </c>
      <c r="M73" s="18" t="s">
        <v>327</v>
      </c>
      <c r="N73" s="20" t="s">
        <v>327</v>
      </c>
      <c r="O73" s="18" t="s">
        <v>327</v>
      </c>
      <c r="P73" s="20" t="s">
        <v>327</v>
      </c>
      <c r="Q73" s="18" t="s">
        <v>327</v>
      </c>
      <c r="R73" s="20" t="s">
        <v>327</v>
      </c>
      <c r="S73" s="18" t="n">
        <v>397.28124264</v>
      </c>
      <c r="T73" s="20" t="n">
        <v>8.83442666</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514</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465.11221282</v>
      </c>
      <c r="F7" s="20" t="n">
        <v>4.74722273</v>
      </c>
      <c r="G7" s="18" t="n">
        <v>486.91611202</v>
      </c>
      <c r="H7" s="20" t="n">
        <v>3.08539009</v>
      </c>
      <c r="I7" s="18" t="n">
        <v>490.71758363</v>
      </c>
      <c r="J7" s="20" t="n">
        <v>6.73292002</v>
      </c>
      <c r="K7" s="18" t="n">
        <v>510.94977132</v>
      </c>
      <c r="L7" s="20" t="n">
        <v>2.21445158</v>
      </c>
      <c r="M7" s="18" t="s">
        <v>327</v>
      </c>
      <c r="N7" s="20" t="s">
        <v>327</v>
      </c>
      <c r="O7" s="18" t="s">
        <v>327</v>
      </c>
      <c r="P7" s="20" t="s">
        <v>327</v>
      </c>
      <c r="Q7" s="18" t="s">
        <v>327</v>
      </c>
      <c r="R7" s="20" t="s">
        <v>327</v>
      </c>
      <c r="S7" s="18" t="n">
        <v>474.83523953</v>
      </c>
      <c r="T7" s="20" t="n">
        <v>4.12116257</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(8065.0/B9*100)</f>
        <v/>
      </c>
      <c r="D9" s="19" t="n">
        <v>1586</v>
      </c>
      <c r="E9" s="18" t="n">
        <v>467.05655765</v>
      </c>
      <c r="F9" s="20" t="n">
        <v>6.52871133</v>
      </c>
      <c r="G9" s="18" t="n">
        <v>481.32828656</v>
      </c>
      <c r="H9" s="20" t="n">
        <v>5.43260853</v>
      </c>
      <c r="I9" s="18" t="n">
        <v>485.2736539</v>
      </c>
      <c r="J9" s="20" t="n">
        <v>12.76358526</v>
      </c>
      <c r="K9" s="18" t="s">
        <v>327</v>
      </c>
      <c r="L9" s="20" t="s">
        <v>327</v>
      </c>
      <c r="M9" s="18" t="s">
        <v>327</v>
      </c>
      <c r="N9" s="20" t="s">
        <v>327</v>
      </c>
      <c r="O9" s="18" t="n">
        <v>357.98454354</v>
      </c>
      <c r="P9" s="20" t="n">
        <v>11.51846445</v>
      </c>
      <c r="Q9" s="18" t="s">
        <v>327</v>
      </c>
      <c r="R9" s="20" t="s">
        <v>327</v>
      </c>
      <c r="S9" s="18" t="n">
        <v>461.32395651</v>
      </c>
      <c r="T9" s="20" t="n">
        <v>6.25757226</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(203.0/B13*100)</f>
        <v/>
      </c>
      <c r="D13" s="19" t="n">
        <v>6958</v>
      </c>
      <c r="E13" s="18" t="n">
        <v>462.87646252</v>
      </c>
      <c r="F13" s="20" t="n">
        <v>6.89818451</v>
      </c>
      <c r="G13" s="18" t="n">
        <v>466.45493015</v>
      </c>
      <c r="H13" s="20" t="n">
        <v>6.40547568</v>
      </c>
      <c r="I13" s="18" t="n">
        <v>459.97817054</v>
      </c>
      <c r="J13" s="20" t="n">
        <v>12.46434852</v>
      </c>
      <c r="K13" s="18" t="n">
        <v>522.56791839</v>
      </c>
      <c r="L13" s="20" t="n">
        <v>2.31120279</v>
      </c>
      <c r="M13" s="18" t="s">
        <v>327</v>
      </c>
      <c r="N13" s="20" t="s">
        <v>327</v>
      </c>
      <c r="O13" s="18" t="n">
        <v>447.51533769</v>
      </c>
      <c r="P13" s="20" t="n">
        <v>5.97365007</v>
      </c>
      <c r="Q13" s="18" t="s">
        <v>327</v>
      </c>
      <c r="R13" s="20" t="s">
        <v>327</v>
      </c>
      <c r="S13" s="18" t="n">
        <v>466.86618389</v>
      </c>
      <c r="T13" s="20" t="n">
        <v>6.48172567</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(61.0/B18*100)</f>
        <v/>
      </c>
      <c r="D18" s="19" t="n">
        <v>5471</v>
      </c>
      <c r="E18" s="18" t="n">
        <v>419.32836239</v>
      </c>
      <c r="F18" s="20" t="n">
        <v>5.12859534</v>
      </c>
      <c r="G18" s="18" t="n">
        <v>469.8329742</v>
      </c>
      <c r="H18" s="20" t="n">
        <v>4.06008253</v>
      </c>
      <c r="I18" s="18" t="n">
        <v>474.74202221</v>
      </c>
      <c r="J18" s="20" t="n">
        <v>4.32270417</v>
      </c>
      <c r="K18" s="18" t="n">
        <v>447.45915179</v>
      </c>
      <c r="L18" s="20" t="n">
        <v>4.95968062</v>
      </c>
      <c r="M18" s="18" t="s">
        <v>327</v>
      </c>
      <c r="N18" s="20" t="s">
        <v>327</v>
      </c>
      <c r="O18" s="18" t="s">
        <v>327</v>
      </c>
      <c r="P18" s="20" t="s">
        <v>327</v>
      </c>
      <c r="Q18" s="18" t="s">
        <v>327</v>
      </c>
      <c r="R18" s="20" t="s">
        <v>327</v>
      </c>
      <c r="S18" s="18" t="n">
        <v>415.39727099</v>
      </c>
      <c r="T18" s="20" t="n">
        <v>6.95077339</v>
      </c>
    </row>
    <row r="19" spans="1:20">
      <c r="A19" s="15" t="s">
        <v>339</v>
      </c>
      <c r="B19" s="17" t="n">
        <v>5658</v>
      </c>
      <c r="C19" s="18">
        <f>(303.0/B19*100)</f>
        <v/>
      </c>
      <c r="D19" s="19" t="n">
        <v>5355</v>
      </c>
      <c r="E19" s="18" t="n">
        <v>438.88048056</v>
      </c>
      <c r="F19" s="20" t="n">
        <v>7.62029756</v>
      </c>
      <c r="G19" s="18" t="n">
        <v>463.32536772</v>
      </c>
      <c r="H19" s="20" t="n">
        <v>4.29424863</v>
      </c>
      <c r="I19" s="18" t="n">
        <v>460.72215775</v>
      </c>
      <c r="J19" s="20" t="n">
        <v>6.70504321</v>
      </c>
      <c r="K19" s="18" t="n">
        <v>495.4527249</v>
      </c>
      <c r="L19" s="20" t="n">
        <v>2.85477391</v>
      </c>
      <c r="M19" s="18" t="s">
        <v>327</v>
      </c>
      <c r="N19" s="20" t="s">
        <v>327</v>
      </c>
      <c r="O19" s="18" t="s">
        <v>327</v>
      </c>
      <c r="P19" s="20" t="s">
        <v>327</v>
      </c>
      <c r="Q19" s="18" t="s">
        <v>327</v>
      </c>
      <c r="R19" s="20" t="s">
        <v>327</v>
      </c>
      <c r="S19" s="18" t="n">
        <v>438.88857611</v>
      </c>
      <c r="T19" s="20" t="n">
        <v>6.24347793</v>
      </c>
    </row>
    <row r="20" spans="1:20">
      <c r="A20" s="15" t="s">
        <v>340</v>
      </c>
      <c r="B20" s="17" t="n">
        <v>3371</v>
      </c>
      <c r="C20" s="18">
        <f>(82.0/B20*100)</f>
        <v/>
      </c>
      <c r="D20" s="19" t="n">
        <v>3289</v>
      </c>
      <c r="E20" s="18" t="n">
        <v>450.98661473</v>
      </c>
      <c r="F20" s="20" t="n">
        <v>7.91408734</v>
      </c>
      <c r="G20" s="18" t="n">
        <v>477.06385839</v>
      </c>
      <c r="H20" s="20" t="n">
        <v>5.39176947</v>
      </c>
      <c r="I20" s="18" t="n">
        <v>466.35481234</v>
      </c>
      <c r="J20" s="20" t="n">
        <v>9.131588689999999</v>
      </c>
      <c r="K20" s="18" t="n">
        <v>502.25768978</v>
      </c>
      <c r="L20" s="20" t="n">
        <v>2.53284194</v>
      </c>
      <c r="M20" s="18" t="s">
        <v>327</v>
      </c>
      <c r="N20" s="20" t="s">
        <v>327</v>
      </c>
      <c r="O20" s="18" t="s">
        <v>327</v>
      </c>
      <c r="P20" s="20" t="s">
        <v>327</v>
      </c>
      <c r="Q20" s="18" t="s">
        <v>327</v>
      </c>
      <c r="R20" s="20" t="s">
        <v>327</v>
      </c>
      <c r="S20" s="18" t="n">
        <v>440.87038663</v>
      </c>
      <c r="T20" s="20" t="n">
        <v>6.027909</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(705.0/B23*100)</f>
        <v/>
      </c>
      <c r="D23" s="19" t="n">
        <v>10878</v>
      </c>
      <c r="E23" s="18" t="n">
        <v>447.67975174</v>
      </c>
      <c r="F23" s="20" t="n">
        <v>6.69464612</v>
      </c>
      <c r="G23" s="18" t="n">
        <v>479.71848971</v>
      </c>
      <c r="H23" s="20" t="n">
        <v>4.85814059</v>
      </c>
      <c r="I23" s="18" t="n">
        <v>472.14359337</v>
      </c>
      <c r="J23" s="20" t="n">
        <v>6.95699958</v>
      </c>
      <c r="K23" s="18" t="n">
        <v>512.1678359799999</v>
      </c>
      <c r="L23" s="20" t="n">
        <v>3.04903559</v>
      </c>
      <c r="M23" s="18" t="s">
        <v>327</v>
      </c>
      <c r="N23" s="20" t="s">
        <v>327</v>
      </c>
      <c r="O23" s="18" t="s">
        <v>327</v>
      </c>
      <c r="P23" s="20" t="s">
        <v>327</v>
      </c>
      <c r="Q23" s="18" t="s">
        <v>327</v>
      </c>
      <c r="R23" s="20" t="s">
        <v>327</v>
      </c>
      <c r="S23" s="18" t="n">
        <v>442.70335596</v>
      </c>
      <c r="T23" s="20" t="n">
        <v>6.26744922</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(37.0/B25*100)</f>
        <v/>
      </c>
      <c r="D25" s="19" t="n">
        <v>5544</v>
      </c>
      <c r="E25" s="18" t="n">
        <v>511.30811651</v>
      </c>
      <c r="F25" s="20" t="n">
        <v>5.8296526</v>
      </c>
      <c r="G25" s="18" t="n">
        <v>533.11766588</v>
      </c>
      <c r="H25" s="20" t="n">
        <v>4.2941826</v>
      </c>
      <c r="I25" s="18" t="n">
        <v>557.45028988</v>
      </c>
      <c r="J25" s="20" t="n">
        <v>4.9118023</v>
      </c>
      <c r="K25" s="18" t="n">
        <v>492.87551288</v>
      </c>
      <c r="L25" s="20" t="n">
        <v>5.82565276</v>
      </c>
      <c r="M25" s="18" t="s">
        <v>327</v>
      </c>
      <c r="N25" s="20" t="s">
        <v>327</v>
      </c>
      <c r="O25" s="18" t="s">
        <v>327</v>
      </c>
      <c r="P25" s="20" t="s">
        <v>327</v>
      </c>
      <c r="Q25" s="18" t="s">
        <v>327</v>
      </c>
      <c r="R25" s="20" t="s">
        <v>327</v>
      </c>
      <c r="S25" s="18" t="n">
        <v>492.06763114</v>
      </c>
      <c r="T25" s="20" t="n">
        <v>10.47127303</v>
      </c>
    </row>
    <row r="26" spans="1:20">
      <c r="A26" s="15" t="s">
        <v>346</v>
      </c>
      <c r="B26" s="17" t="n">
        <v>4869</v>
      </c>
      <c r="C26" s="18">
        <f>(202.0/B26*100)</f>
        <v/>
      </c>
      <c r="D26" s="19" t="n">
        <v>4667</v>
      </c>
      <c r="E26" s="18" t="n">
        <v>459.69966328</v>
      </c>
      <c r="F26" s="20" t="n">
        <v>4.22998697</v>
      </c>
      <c r="G26" s="18" t="n">
        <v>476.06117994</v>
      </c>
      <c r="H26" s="20" t="n">
        <v>2.59508073</v>
      </c>
      <c r="I26" s="18" t="n">
        <v>470.7159594</v>
      </c>
      <c r="J26" s="20" t="n">
        <v>4.7674899</v>
      </c>
      <c r="K26" s="18" t="n">
        <v>500.43221496</v>
      </c>
      <c r="L26" s="20" t="n">
        <v>2.54414412</v>
      </c>
      <c r="M26" s="18" t="s">
        <v>327</v>
      </c>
      <c r="N26" s="20" t="s">
        <v>327</v>
      </c>
      <c r="O26" s="18" t="s">
        <v>327</v>
      </c>
      <c r="P26" s="20" t="s">
        <v>327</v>
      </c>
      <c r="Q26" s="18" t="s">
        <v>327</v>
      </c>
      <c r="R26" s="20" t="s">
        <v>327</v>
      </c>
      <c r="S26" s="18" t="n">
        <v>461.25537858</v>
      </c>
      <c r="T26" s="20" t="n">
        <v>6.45543925</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(43.0/B32*100)</f>
        <v/>
      </c>
      <c r="D32" s="19" t="n">
        <v>4435</v>
      </c>
      <c r="E32" s="18" t="n">
        <v>475.17076113</v>
      </c>
      <c r="F32" s="20" t="n">
        <v>4.25240326</v>
      </c>
      <c r="G32" s="18" t="n">
        <v>496.23695756</v>
      </c>
      <c r="H32" s="20" t="n">
        <v>3.45980692</v>
      </c>
      <c r="I32" s="18" t="n">
        <v>493.45976777</v>
      </c>
      <c r="J32" s="20" t="n">
        <v>4.82427968</v>
      </c>
      <c r="K32" s="18" t="n">
        <v>527.7020237200001</v>
      </c>
      <c r="L32" s="20" t="n">
        <v>3.31998165</v>
      </c>
      <c r="M32" s="18" t="s">
        <v>327</v>
      </c>
      <c r="N32" s="20" t="s">
        <v>327</v>
      </c>
      <c r="O32" s="18" t="s">
        <v>327</v>
      </c>
      <c r="P32" s="20" t="s">
        <v>327</v>
      </c>
      <c r="Q32" s="18" t="s">
        <v>327</v>
      </c>
      <c r="R32" s="20" t="s">
        <v>327</v>
      </c>
      <c r="S32" s="18" t="n">
        <v>462.67029184</v>
      </c>
      <c r="T32" s="20" t="n">
        <v>8.21507291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(153.0/B34*100)</f>
        <v/>
      </c>
      <c r="D34" s="19" t="n">
        <v>6197</v>
      </c>
      <c r="E34" s="18" t="n">
        <v>451.73579293</v>
      </c>
      <c r="F34" s="20" t="n">
        <v>4.27975963</v>
      </c>
      <c r="G34" s="18" t="n">
        <v>475.39247576</v>
      </c>
      <c r="H34" s="20" t="n">
        <v>3.37960088</v>
      </c>
      <c r="I34" s="18" t="n">
        <v>466.87511221</v>
      </c>
      <c r="J34" s="20" t="n">
        <v>6.98823563</v>
      </c>
      <c r="K34" s="18" t="n">
        <v>499.20552852</v>
      </c>
      <c r="L34" s="20" t="n">
        <v>3.24320315</v>
      </c>
      <c r="M34" s="18" t="s">
        <v>327</v>
      </c>
      <c r="N34" s="20" t="s">
        <v>327</v>
      </c>
      <c r="O34" s="18" t="n">
        <v>336.51078337</v>
      </c>
      <c r="P34" s="20" t="n">
        <v>12.24828707</v>
      </c>
      <c r="Q34" s="18" t="s">
        <v>327</v>
      </c>
      <c r="R34" s="20" t="s">
        <v>327</v>
      </c>
      <c r="S34" s="18" t="n">
        <v>448.92796621</v>
      </c>
      <c r="T34" s="20" t="n">
        <v>5.75132278</v>
      </c>
    </row>
    <row r="35" spans="1:20">
      <c r="A35" s="15" t="s">
        <v>355</v>
      </c>
      <c r="B35" s="17" t="n">
        <v>6406</v>
      </c>
      <c r="C35" s="18">
        <f>(132.0/B35*100)</f>
        <v/>
      </c>
      <c r="D35" s="19" t="n">
        <v>6274</v>
      </c>
      <c r="E35" s="18" t="n">
        <v>497.57979286</v>
      </c>
      <c r="F35" s="20" t="n">
        <v>4.15879063</v>
      </c>
      <c r="G35" s="18" t="n">
        <v>510.74490421</v>
      </c>
      <c r="H35" s="20" t="n">
        <v>2.77195966</v>
      </c>
      <c r="I35" s="18" t="n">
        <v>504.2926197</v>
      </c>
      <c r="J35" s="20" t="n">
        <v>5.14325951</v>
      </c>
      <c r="K35" s="18" t="n">
        <v>523.81975586</v>
      </c>
      <c r="L35" s="20" t="n">
        <v>3.2013733</v>
      </c>
      <c r="M35" s="18" t="s">
        <v>327</v>
      </c>
      <c r="N35" s="20" t="s">
        <v>327</v>
      </c>
      <c r="O35" s="18" t="n">
        <v>349.78970242</v>
      </c>
      <c r="P35" s="20" t="n">
        <v>6.90672373</v>
      </c>
      <c r="Q35" s="18" t="s">
        <v>327</v>
      </c>
      <c r="R35" s="20" t="s">
        <v>327</v>
      </c>
      <c r="S35" s="18" t="n">
        <v>507.96122777</v>
      </c>
      <c r="T35" s="20" t="n">
        <v>4.32054103</v>
      </c>
    </row>
    <row r="36" spans="1:20">
      <c r="A36" s="15" t="s">
        <v>356</v>
      </c>
      <c r="B36" s="17" t="n">
        <v>6736</v>
      </c>
      <c r="C36" s="18">
        <f>(147.0/B36*100)</f>
        <v/>
      </c>
      <c r="D36" s="19" t="n">
        <v>6589</v>
      </c>
      <c r="E36" s="18" t="n">
        <v>453.65141408</v>
      </c>
      <c r="F36" s="20" t="n">
        <v>5.29707351</v>
      </c>
      <c r="G36" s="18" t="n">
        <v>472.37768359</v>
      </c>
      <c r="H36" s="20" t="n">
        <v>3.63397019</v>
      </c>
      <c r="I36" s="18" t="n">
        <v>483.01380808</v>
      </c>
      <c r="J36" s="20" t="n">
        <v>3.99522705</v>
      </c>
      <c r="K36" s="18" t="n">
        <v>500.7731941</v>
      </c>
      <c r="L36" s="20" t="n">
        <v>2.68055233</v>
      </c>
      <c r="M36" s="18" t="s">
        <v>327</v>
      </c>
      <c r="N36" s="20" t="s">
        <v>327</v>
      </c>
      <c r="O36" s="18" t="s">
        <v>327</v>
      </c>
      <c r="P36" s="20" t="s">
        <v>327</v>
      </c>
      <c r="Q36" s="18" t="s">
        <v>327</v>
      </c>
      <c r="R36" s="20" t="s">
        <v>327</v>
      </c>
      <c r="S36" s="18" t="n">
        <v>458.69573579</v>
      </c>
      <c r="T36" s="20" t="n">
        <v>4.88433135</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(5830.0/B40*100)</f>
        <v/>
      </c>
      <c r="D40" s="19" t="n">
        <v>8327</v>
      </c>
      <c r="E40" s="18" t="n">
        <v>455.79632454</v>
      </c>
      <c r="F40" s="20" t="n">
        <v>5.51929849</v>
      </c>
      <c r="G40" s="18" t="n">
        <v>492.42806113</v>
      </c>
      <c r="H40" s="20" t="n">
        <v>3.51312909</v>
      </c>
      <c r="I40" s="18" t="n">
        <v>496.11901931</v>
      </c>
      <c r="J40" s="20" t="n">
        <v>8.863531529999999</v>
      </c>
      <c r="K40" s="18" t="n">
        <v>515.22902215</v>
      </c>
      <c r="L40" s="20" t="n">
        <v>4.14754061</v>
      </c>
      <c r="M40" s="18" t="s">
        <v>327</v>
      </c>
      <c r="N40" s="20" t="s">
        <v>327</v>
      </c>
      <c r="O40" s="18" t="n">
        <v>491.16464222</v>
      </c>
      <c r="P40" s="20" t="n">
        <v>2.5540442</v>
      </c>
      <c r="Q40" s="18" t="s">
        <v>327</v>
      </c>
      <c r="R40" s="20" t="s">
        <v>327</v>
      </c>
      <c r="S40" s="18" t="n">
        <v>446.49197014</v>
      </c>
      <c r="T40" s="20" t="n">
        <v>6.14607818</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(296.0/B47*100)</f>
        <v/>
      </c>
      <c r="D47" s="19" t="n">
        <v>5632</v>
      </c>
      <c r="E47" s="18" t="n">
        <v>422.69124061</v>
      </c>
      <c r="F47" s="20" t="n">
        <v>5.26673173</v>
      </c>
      <c r="G47" s="18" t="n">
        <v>464.05765001</v>
      </c>
      <c r="H47" s="20" t="n">
        <v>5.03768847</v>
      </c>
      <c r="I47" s="18" t="n">
        <v>445.50548742</v>
      </c>
      <c r="J47" s="20" t="n">
        <v>6.63834412</v>
      </c>
      <c r="K47" s="18" t="n">
        <v>440.62328076</v>
      </c>
      <c r="L47" s="20" t="n">
        <v>4.98232028</v>
      </c>
      <c r="M47" s="18" t="s">
        <v>327</v>
      </c>
      <c r="N47" s="20" t="s">
        <v>327</v>
      </c>
      <c r="O47" s="18" t="s">
        <v>327</v>
      </c>
      <c r="P47" s="20" t="s">
        <v>327</v>
      </c>
      <c r="Q47" s="18" t="s">
        <v>327</v>
      </c>
      <c r="R47" s="20" t="s">
        <v>327</v>
      </c>
      <c r="S47" s="18" t="n">
        <v>429.63191733</v>
      </c>
      <c r="T47" s="20" t="n">
        <v>5.11492867</v>
      </c>
    </row>
    <row r="48" spans="1:20">
      <c r="A48" s="15" t="s">
        <v>368</v>
      </c>
      <c r="B48" s="17" t="n">
        <v>9841</v>
      </c>
      <c r="C48" s="18">
        <f>(35.0/B48*100)</f>
        <v/>
      </c>
      <c r="D48" s="19" t="n">
        <v>9806</v>
      </c>
      <c r="E48" s="18" t="n">
        <v>510.17946071</v>
      </c>
      <c r="F48" s="20" t="n">
        <v>5.41416897</v>
      </c>
      <c r="G48" s="18" t="n">
        <v>532.42005756</v>
      </c>
      <c r="H48" s="20" t="n">
        <v>5.95458023</v>
      </c>
      <c r="I48" s="18" t="n">
        <v>517.66945815</v>
      </c>
      <c r="J48" s="20" t="n">
        <v>9.3741606</v>
      </c>
      <c r="K48" s="18" t="n">
        <v>556.08528088</v>
      </c>
      <c r="L48" s="20" t="n">
        <v>5.48022345</v>
      </c>
      <c r="M48" s="18" t="s">
        <v>327</v>
      </c>
      <c r="N48" s="20" t="s">
        <v>327</v>
      </c>
      <c r="O48" s="18" t="s">
        <v>327</v>
      </c>
      <c r="P48" s="20" t="s">
        <v>327</v>
      </c>
      <c r="Q48" s="18" t="s">
        <v>327</v>
      </c>
      <c r="R48" s="20" t="s">
        <v>327</v>
      </c>
      <c r="S48" s="18" t="n">
        <v>464.78828161</v>
      </c>
      <c r="T48" s="20" t="n">
        <v>10.36736148</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(165.0/B52*100)</f>
        <v/>
      </c>
      <c r="D52" s="19" t="n">
        <v>5644</v>
      </c>
      <c r="E52" s="18" t="n">
        <v>427.02969056</v>
      </c>
      <c r="F52" s="20" t="n">
        <v>4.59525682</v>
      </c>
      <c r="G52" s="18" t="n">
        <v>453.98701774</v>
      </c>
      <c r="H52" s="20" t="n">
        <v>3.79385911</v>
      </c>
      <c r="I52" s="18" t="n">
        <v>470.17790555</v>
      </c>
      <c r="J52" s="20" t="n">
        <v>5.56316484</v>
      </c>
      <c r="K52" s="18" t="n">
        <v>483.34741544</v>
      </c>
      <c r="L52" s="20" t="n">
        <v>2.82385032</v>
      </c>
      <c r="M52" s="18" t="s">
        <v>327</v>
      </c>
      <c r="N52" s="20" t="s">
        <v>327</v>
      </c>
      <c r="O52" s="18" t="s">
        <v>327</v>
      </c>
      <c r="P52" s="20" t="s">
        <v>327</v>
      </c>
      <c r="Q52" s="18" t="s">
        <v>327</v>
      </c>
      <c r="R52" s="20" t="s">
        <v>327</v>
      </c>
      <c r="S52" s="18" t="n">
        <v>413.03270888</v>
      </c>
      <c r="T52" s="20" t="n">
        <v>5.80374311</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531.92662718</v>
      </c>
      <c r="F56" s="20" t="n">
        <v>4.86608841</v>
      </c>
      <c r="G56" s="18" t="n">
        <v>544.31856271</v>
      </c>
      <c r="H56" s="20" t="n">
        <v>3.54836187</v>
      </c>
      <c r="I56" s="18" t="n">
        <v>561.59580052</v>
      </c>
      <c r="J56" s="20" t="n">
        <v>5.3798924</v>
      </c>
      <c r="K56" s="18" t="n">
        <v>555.40905118</v>
      </c>
      <c r="L56" s="20" t="n">
        <v>3.47825802</v>
      </c>
      <c r="M56" s="18" t="s">
        <v>327</v>
      </c>
      <c r="N56" s="20" t="s">
        <v>327</v>
      </c>
      <c r="O56" s="18" t="s">
        <v>327</v>
      </c>
      <c r="P56" s="20" t="s">
        <v>327</v>
      </c>
      <c r="Q56" s="18" t="s">
        <v>327</v>
      </c>
      <c r="R56" s="20" t="s">
        <v>327</v>
      </c>
      <c r="S56" s="18" t="n">
        <v>521.43390685</v>
      </c>
      <c r="T56" s="20" t="n">
        <v>11.40391753</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(345.0/B61*100)</f>
        <v/>
      </c>
      <c r="D61" s="19" t="n">
        <v>6180</v>
      </c>
      <c r="E61" s="18" t="n">
        <v>451.98370228</v>
      </c>
      <c r="F61" s="20" t="n">
        <v>4.33461172</v>
      </c>
      <c r="G61" s="18" t="n">
        <v>476.07929665</v>
      </c>
      <c r="H61" s="20" t="n">
        <v>4.2290297</v>
      </c>
      <c r="I61" s="18" t="n">
        <v>461.15766278</v>
      </c>
      <c r="J61" s="20" t="n">
        <v>6.8686909</v>
      </c>
      <c r="K61" s="18" t="n">
        <v>497.10162999</v>
      </c>
      <c r="L61" s="20" t="n">
        <v>2.70205848</v>
      </c>
      <c r="M61" s="18" t="s">
        <v>327</v>
      </c>
      <c r="N61" s="20" t="s">
        <v>327</v>
      </c>
      <c r="O61" s="18" t="s">
        <v>327</v>
      </c>
      <c r="P61" s="20" t="s">
        <v>327</v>
      </c>
      <c r="Q61" s="18" t="s">
        <v>327</v>
      </c>
      <c r="R61" s="20" t="s">
        <v>327</v>
      </c>
      <c r="S61" s="18" t="n">
        <v>445.03138816</v>
      </c>
      <c r="T61" s="20" t="n">
        <v>6.76691479</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(449.0/B67*100)</f>
        <v/>
      </c>
      <c r="D67" s="19" t="n">
        <v>6522</v>
      </c>
      <c r="E67" s="18" t="n">
        <v>363.30046452</v>
      </c>
      <c r="F67" s="20" t="n">
        <v>3.0238682</v>
      </c>
      <c r="G67" s="18" t="n">
        <v>404.9802183</v>
      </c>
      <c r="H67" s="20" t="n">
        <v>4.78136409</v>
      </c>
      <c r="I67" s="18" t="n">
        <v>402.25463636</v>
      </c>
      <c r="J67" s="20" t="n">
        <v>6.72058808</v>
      </c>
      <c r="K67" s="18" t="n">
        <v>407.79811908</v>
      </c>
      <c r="L67" s="20" t="n">
        <v>3.5332563</v>
      </c>
      <c r="M67" s="18" t="s">
        <v>327</v>
      </c>
      <c r="N67" s="20" t="s">
        <v>327</v>
      </c>
      <c r="O67" s="18" t="s">
        <v>327</v>
      </c>
      <c r="P67" s="20" t="s">
        <v>327</v>
      </c>
      <c r="Q67" s="18" t="s">
        <v>327</v>
      </c>
      <c r="R67" s="20" t="s">
        <v>327</v>
      </c>
      <c r="S67" s="18" t="n">
        <v>342.84570068</v>
      </c>
      <c r="T67" s="20" t="n">
        <v>6.3914967</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(432.0/B73*100)</f>
        <v/>
      </c>
      <c r="D73" s="19" t="n">
        <v>7817</v>
      </c>
      <c r="E73" s="18" t="n">
        <v>403.28723528</v>
      </c>
      <c r="F73" s="20" t="n">
        <v>3.53903738</v>
      </c>
      <c r="G73" s="18" t="n">
        <v>424.68394427</v>
      </c>
      <c r="H73" s="20" t="n">
        <v>3.95473571</v>
      </c>
      <c r="I73" s="18" t="n">
        <v>405.81650956</v>
      </c>
      <c r="J73" s="20" t="n">
        <v>5.68684853</v>
      </c>
      <c r="K73" s="18" t="n">
        <v>426.74683608</v>
      </c>
      <c r="L73" s="20" t="n">
        <v>4.0090767</v>
      </c>
      <c r="M73" s="18" t="s">
        <v>327</v>
      </c>
      <c r="N73" s="20" t="s">
        <v>327</v>
      </c>
      <c r="O73" s="18" t="s">
        <v>327</v>
      </c>
      <c r="P73" s="20" t="s">
        <v>327</v>
      </c>
      <c r="Q73" s="18" t="s">
        <v>327</v>
      </c>
      <c r="R73" s="20" t="s">
        <v>327</v>
      </c>
      <c r="S73" s="18" t="n">
        <v>397.0643086</v>
      </c>
      <c r="T73" s="20" t="n">
        <v>8.05084811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515</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470.24512703</v>
      </c>
      <c r="F7" s="20" t="n">
        <v>4.56835775</v>
      </c>
      <c r="G7" s="18" t="n">
        <v>482.44498014</v>
      </c>
      <c r="H7" s="20" t="n">
        <v>3.26850574</v>
      </c>
      <c r="I7" s="18" t="n">
        <v>502.30441079</v>
      </c>
      <c r="J7" s="20" t="n">
        <v>6.13049326</v>
      </c>
      <c r="K7" s="18" t="n">
        <v>510.94977132</v>
      </c>
      <c r="L7" s="20" t="n">
        <v>2.21445158</v>
      </c>
      <c r="M7" s="18" t="s">
        <v>327</v>
      </c>
      <c r="N7" s="20" t="s">
        <v>327</v>
      </c>
      <c r="O7" s="18" t="s">
        <v>327</v>
      </c>
      <c r="P7" s="20" t="s">
        <v>327</v>
      </c>
      <c r="Q7" s="18" t="s">
        <v>327</v>
      </c>
      <c r="R7" s="20" t="s">
        <v>327</v>
      </c>
      <c r="S7" s="18" t="n">
        <v>474.36530668</v>
      </c>
      <c r="T7" s="20" t="n">
        <v>4.11112898</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(8065.0/B9*100)</f>
        <v/>
      </c>
      <c r="D9" s="19" t="n">
        <v>1586</v>
      </c>
      <c r="E9" s="18" t="n">
        <v>462.46788449</v>
      </c>
      <c r="F9" s="20" t="n">
        <v>7.19593253</v>
      </c>
      <c r="G9" s="18" t="n">
        <v>485.6952917</v>
      </c>
      <c r="H9" s="20" t="n">
        <v>5.42278107</v>
      </c>
      <c r="I9" s="18" t="n">
        <v>470.17561817</v>
      </c>
      <c r="J9" s="20" t="n">
        <v>13.823164</v>
      </c>
      <c r="K9" s="18" t="s">
        <v>327</v>
      </c>
      <c r="L9" s="20" t="s">
        <v>327</v>
      </c>
      <c r="M9" s="18" t="s">
        <v>327</v>
      </c>
      <c r="N9" s="20" t="s">
        <v>327</v>
      </c>
      <c r="O9" s="18" t="n">
        <v>357.98454354</v>
      </c>
      <c r="P9" s="20" t="n">
        <v>11.51846445</v>
      </c>
      <c r="Q9" s="18" t="s">
        <v>327</v>
      </c>
      <c r="R9" s="20" t="s">
        <v>327</v>
      </c>
      <c r="S9" s="18" t="n">
        <v>463.71273213</v>
      </c>
      <c r="T9" s="20" t="n">
        <v>6.42544645</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(203.0/B13*100)</f>
        <v/>
      </c>
      <c r="D13" s="19" t="n">
        <v>6958</v>
      </c>
      <c r="E13" s="18" t="n">
        <v>459.78190761</v>
      </c>
      <c r="F13" s="20" t="n">
        <v>7.69962726</v>
      </c>
      <c r="G13" s="18" t="n">
        <v>467.27659681</v>
      </c>
      <c r="H13" s="20" t="n">
        <v>6.05227338</v>
      </c>
      <c r="I13" s="18" t="n">
        <v>469.01253758</v>
      </c>
      <c r="J13" s="20" t="n">
        <v>11.51256299</v>
      </c>
      <c r="K13" s="18" t="n">
        <v>522.56791839</v>
      </c>
      <c r="L13" s="20" t="n">
        <v>2.31120279</v>
      </c>
      <c r="M13" s="18" t="s">
        <v>327</v>
      </c>
      <c r="N13" s="20" t="s">
        <v>327</v>
      </c>
      <c r="O13" s="18" t="n">
        <v>447.51533769</v>
      </c>
      <c r="P13" s="20" t="n">
        <v>5.97365007</v>
      </c>
      <c r="Q13" s="18" t="s">
        <v>327</v>
      </c>
      <c r="R13" s="20" t="s">
        <v>327</v>
      </c>
      <c r="S13" s="18" t="n">
        <v>465.1353878</v>
      </c>
      <c r="T13" s="20" t="n">
        <v>6.48736175</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(61.0/B18*100)</f>
        <v/>
      </c>
      <c r="D18" s="19" t="n">
        <v>5471</v>
      </c>
      <c r="E18" s="18" t="n">
        <v>423.04265581</v>
      </c>
      <c r="F18" s="20" t="n">
        <v>5.07622737</v>
      </c>
      <c r="G18" s="18" t="n">
        <v>470.31347349</v>
      </c>
      <c r="H18" s="20" t="n">
        <v>3.72908971</v>
      </c>
      <c r="I18" s="18" t="n">
        <v>468.96661998</v>
      </c>
      <c r="J18" s="20" t="n">
        <v>4.939875</v>
      </c>
      <c r="K18" s="18" t="n">
        <v>447.45915179</v>
      </c>
      <c r="L18" s="20" t="n">
        <v>4.95968062</v>
      </c>
      <c r="M18" s="18" t="s">
        <v>327</v>
      </c>
      <c r="N18" s="20" t="s">
        <v>327</v>
      </c>
      <c r="O18" s="18" t="s">
        <v>327</v>
      </c>
      <c r="P18" s="20" t="s">
        <v>327</v>
      </c>
      <c r="Q18" s="18" t="s">
        <v>327</v>
      </c>
      <c r="R18" s="20" t="s">
        <v>327</v>
      </c>
      <c r="S18" s="18" t="n">
        <v>418.66297119</v>
      </c>
      <c r="T18" s="20" t="n">
        <v>6.52906796</v>
      </c>
    </row>
    <row r="19" spans="1:20">
      <c r="A19" s="15" t="s">
        <v>339</v>
      </c>
      <c r="B19" s="17" t="n">
        <v>5658</v>
      </c>
      <c r="C19" s="18">
        <f>(303.0/B19*100)</f>
        <v/>
      </c>
      <c r="D19" s="19" t="n">
        <v>5355</v>
      </c>
      <c r="E19" s="18" t="n">
        <v>436.44953574</v>
      </c>
      <c r="F19" s="20" t="n">
        <v>8.793312090000001</v>
      </c>
      <c r="G19" s="18" t="n">
        <v>458.67540056</v>
      </c>
      <c r="H19" s="20" t="n">
        <v>4.1843052</v>
      </c>
      <c r="I19" s="18" t="n">
        <v>469.3169403</v>
      </c>
      <c r="J19" s="20" t="n">
        <v>5.50779184</v>
      </c>
      <c r="K19" s="18" t="n">
        <v>495.4527249</v>
      </c>
      <c r="L19" s="20" t="n">
        <v>2.85477391</v>
      </c>
      <c r="M19" s="18" t="s">
        <v>327</v>
      </c>
      <c r="N19" s="20" t="s">
        <v>327</v>
      </c>
      <c r="O19" s="18" t="s">
        <v>327</v>
      </c>
      <c r="P19" s="20" t="s">
        <v>327</v>
      </c>
      <c r="Q19" s="18" t="s">
        <v>327</v>
      </c>
      <c r="R19" s="20" t="s">
        <v>327</v>
      </c>
      <c r="S19" s="18" t="n">
        <v>439.36146455</v>
      </c>
      <c r="T19" s="20" t="n">
        <v>6.27466688</v>
      </c>
    </row>
    <row r="20" spans="1:20">
      <c r="A20" s="15" t="s">
        <v>340</v>
      </c>
      <c r="B20" s="17" t="n">
        <v>3371</v>
      </c>
      <c r="C20" s="18">
        <f>(82.0/B20*100)</f>
        <v/>
      </c>
      <c r="D20" s="19" t="n">
        <v>3289</v>
      </c>
      <c r="E20" s="18" t="n">
        <v>446.79078394</v>
      </c>
      <c r="F20" s="20" t="n">
        <v>8.690637779999999</v>
      </c>
      <c r="G20" s="18" t="n">
        <v>475.52748406</v>
      </c>
      <c r="H20" s="20" t="n">
        <v>5.31946044</v>
      </c>
      <c r="I20" s="18" t="n">
        <v>468.53012311</v>
      </c>
      <c r="J20" s="20" t="n">
        <v>10.07034306</v>
      </c>
      <c r="K20" s="18" t="n">
        <v>502.25768978</v>
      </c>
      <c r="L20" s="20" t="n">
        <v>2.53284194</v>
      </c>
      <c r="M20" s="18" t="s">
        <v>327</v>
      </c>
      <c r="N20" s="20" t="s">
        <v>327</v>
      </c>
      <c r="O20" s="18" t="s">
        <v>327</v>
      </c>
      <c r="P20" s="20" t="s">
        <v>327</v>
      </c>
      <c r="Q20" s="18" t="s">
        <v>327</v>
      </c>
      <c r="R20" s="20" t="s">
        <v>327</v>
      </c>
      <c r="S20" s="18" t="n">
        <v>442.27112003</v>
      </c>
      <c r="T20" s="20" t="n">
        <v>5.7633887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(705.0/B23*100)</f>
        <v/>
      </c>
      <c r="D23" s="19" t="n">
        <v>10878</v>
      </c>
      <c r="E23" s="18" t="n">
        <v>458.00335751</v>
      </c>
      <c r="F23" s="20" t="n">
        <v>6.21616437</v>
      </c>
      <c r="G23" s="18" t="n">
        <v>476.82502461</v>
      </c>
      <c r="H23" s="20" t="n">
        <v>4.49598617</v>
      </c>
      <c r="I23" s="18" t="n">
        <v>468.87691499</v>
      </c>
      <c r="J23" s="20" t="n">
        <v>7.55708727</v>
      </c>
      <c r="K23" s="18" t="n">
        <v>512.1678359799999</v>
      </c>
      <c r="L23" s="20" t="n">
        <v>3.04903559</v>
      </c>
      <c r="M23" s="18" t="s">
        <v>327</v>
      </c>
      <c r="N23" s="20" t="s">
        <v>327</v>
      </c>
      <c r="O23" s="18" t="s">
        <v>327</v>
      </c>
      <c r="P23" s="20" t="s">
        <v>327</v>
      </c>
      <c r="Q23" s="18" t="s">
        <v>327</v>
      </c>
      <c r="R23" s="20" t="s">
        <v>327</v>
      </c>
      <c r="S23" s="18" t="n">
        <v>443.98246905</v>
      </c>
      <c r="T23" s="20" t="n">
        <v>6.20494601</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(37.0/B25*100)</f>
        <v/>
      </c>
      <c r="D25" s="19" t="n">
        <v>5544</v>
      </c>
      <c r="E25" s="18" t="n">
        <v>518.96078856</v>
      </c>
      <c r="F25" s="20" t="n">
        <v>6.57896629</v>
      </c>
      <c r="G25" s="18" t="n">
        <v>529.59946099</v>
      </c>
      <c r="H25" s="20" t="n">
        <v>4.16955126</v>
      </c>
      <c r="I25" s="18" t="n">
        <v>560.74974358</v>
      </c>
      <c r="J25" s="20" t="n">
        <v>5.07082879</v>
      </c>
      <c r="K25" s="18" t="n">
        <v>492.87551288</v>
      </c>
      <c r="L25" s="20" t="n">
        <v>5.82565276</v>
      </c>
      <c r="M25" s="18" t="s">
        <v>327</v>
      </c>
      <c r="N25" s="20" t="s">
        <v>327</v>
      </c>
      <c r="O25" s="18" t="s">
        <v>327</v>
      </c>
      <c r="P25" s="20" t="s">
        <v>327</v>
      </c>
      <c r="Q25" s="18" t="s">
        <v>327</v>
      </c>
      <c r="R25" s="20" t="s">
        <v>327</v>
      </c>
      <c r="S25" s="18" t="n">
        <v>492.82866884</v>
      </c>
      <c r="T25" s="20" t="n">
        <v>10.54464945</v>
      </c>
    </row>
    <row r="26" spans="1:20">
      <c r="A26" s="15" t="s">
        <v>346</v>
      </c>
      <c r="B26" s="17" t="n">
        <v>4869</v>
      </c>
      <c r="C26" s="18">
        <f>(202.0/B26*100)</f>
        <v/>
      </c>
      <c r="D26" s="19" t="n">
        <v>4667</v>
      </c>
      <c r="E26" s="18" t="n">
        <v>456.50671714</v>
      </c>
      <c r="F26" s="20" t="n">
        <v>4.25240272</v>
      </c>
      <c r="G26" s="18" t="n">
        <v>471.97102897</v>
      </c>
      <c r="H26" s="20" t="n">
        <v>2.82553712</v>
      </c>
      <c r="I26" s="18" t="n">
        <v>486.31155406</v>
      </c>
      <c r="J26" s="20" t="n">
        <v>4.24603261</v>
      </c>
      <c r="K26" s="18" t="n">
        <v>500.43221496</v>
      </c>
      <c r="L26" s="20" t="n">
        <v>2.54414412</v>
      </c>
      <c r="M26" s="18" t="s">
        <v>327</v>
      </c>
      <c r="N26" s="20" t="s">
        <v>327</v>
      </c>
      <c r="O26" s="18" t="s">
        <v>327</v>
      </c>
      <c r="P26" s="20" t="s">
        <v>327</v>
      </c>
      <c r="Q26" s="18" t="s">
        <v>327</v>
      </c>
      <c r="R26" s="20" t="s">
        <v>327</v>
      </c>
      <c r="S26" s="18" t="n">
        <v>460.03257763</v>
      </c>
      <c r="T26" s="20" t="n">
        <v>6.2731402</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(43.0/B32*100)</f>
        <v/>
      </c>
      <c r="D32" s="19" t="n">
        <v>4435</v>
      </c>
      <c r="E32" s="18" t="n">
        <v>476.62933204</v>
      </c>
      <c r="F32" s="20" t="n">
        <v>4.44320362</v>
      </c>
      <c r="G32" s="18" t="n">
        <v>490.61448732</v>
      </c>
      <c r="H32" s="20" t="n">
        <v>3.30883276</v>
      </c>
      <c r="I32" s="18" t="n">
        <v>508.634289</v>
      </c>
      <c r="J32" s="20" t="n">
        <v>4.89713591</v>
      </c>
      <c r="K32" s="18" t="n">
        <v>527.7020237200001</v>
      </c>
      <c r="L32" s="20" t="n">
        <v>3.31998165</v>
      </c>
      <c r="M32" s="18" t="s">
        <v>327</v>
      </c>
      <c r="N32" s="20" t="s">
        <v>327</v>
      </c>
      <c r="O32" s="18" t="s">
        <v>327</v>
      </c>
      <c r="P32" s="20" t="s">
        <v>327</v>
      </c>
      <c r="Q32" s="18" t="s">
        <v>327</v>
      </c>
      <c r="R32" s="20" t="s">
        <v>327</v>
      </c>
      <c r="S32" s="18" t="n">
        <v>459.27636199</v>
      </c>
      <c r="T32" s="20" t="n">
        <v>7.98038678</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(153.0/B34*100)</f>
        <v/>
      </c>
      <c r="D34" s="19" t="n">
        <v>6197</v>
      </c>
      <c r="E34" s="18" t="n">
        <v>454.31646297</v>
      </c>
      <c r="F34" s="20" t="n">
        <v>4.81031151</v>
      </c>
      <c r="G34" s="18" t="n">
        <v>471.25276621</v>
      </c>
      <c r="H34" s="20" t="n">
        <v>3.20704789</v>
      </c>
      <c r="I34" s="18" t="n">
        <v>473.08598369</v>
      </c>
      <c r="J34" s="20" t="n">
        <v>5.72950414</v>
      </c>
      <c r="K34" s="18" t="n">
        <v>499.20552852</v>
      </c>
      <c r="L34" s="20" t="n">
        <v>3.24320315</v>
      </c>
      <c r="M34" s="18" t="s">
        <v>327</v>
      </c>
      <c r="N34" s="20" t="s">
        <v>327</v>
      </c>
      <c r="O34" s="18" t="n">
        <v>336.51078337</v>
      </c>
      <c r="P34" s="20" t="n">
        <v>12.24828707</v>
      </c>
      <c r="Q34" s="18" t="s">
        <v>327</v>
      </c>
      <c r="R34" s="20" t="s">
        <v>327</v>
      </c>
      <c r="S34" s="18" t="n">
        <v>450.49539247</v>
      </c>
      <c r="T34" s="20" t="n">
        <v>5.55930112</v>
      </c>
    </row>
    <row r="35" spans="1:20">
      <c r="A35" s="15" t="s">
        <v>355</v>
      </c>
      <c r="B35" s="17" t="n">
        <v>6406</v>
      </c>
      <c r="C35" s="18">
        <f>(132.0/B35*100)</f>
        <v/>
      </c>
      <c r="D35" s="19" t="n">
        <v>6274</v>
      </c>
      <c r="E35" s="18" t="n">
        <v>503.27728934</v>
      </c>
      <c r="F35" s="20" t="n">
        <v>3.47779206</v>
      </c>
      <c r="G35" s="18" t="n">
        <v>505.13488054</v>
      </c>
      <c r="H35" s="20" t="n">
        <v>2.77694438</v>
      </c>
      <c r="I35" s="18" t="n">
        <v>514.7597289399999</v>
      </c>
      <c r="J35" s="20" t="n">
        <v>5.69897645</v>
      </c>
      <c r="K35" s="18" t="n">
        <v>523.81975586</v>
      </c>
      <c r="L35" s="20" t="n">
        <v>3.2013733</v>
      </c>
      <c r="M35" s="18" t="s">
        <v>327</v>
      </c>
      <c r="N35" s="20" t="s">
        <v>327</v>
      </c>
      <c r="O35" s="18" t="n">
        <v>349.78970242</v>
      </c>
      <c r="P35" s="20" t="n">
        <v>6.90672373</v>
      </c>
      <c r="Q35" s="18" t="s">
        <v>327</v>
      </c>
      <c r="R35" s="20" t="s">
        <v>327</v>
      </c>
      <c r="S35" s="18" t="n">
        <v>506.31320046</v>
      </c>
      <c r="T35" s="20" t="n">
        <v>4.34659709</v>
      </c>
    </row>
    <row r="36" spans="1:20">
      <c r="A36" s="15" t="s">
        <v>356</v>
      </c>
      <c r="B36" s="17" t="n">
        <v>6736</v>
      </c>
      <c r="C36" s="18">
        <f>(147.0/B36*100)</f>
        <v/>
      </c>
      <c r="D36" s="19" t="n">
        <v>6589</v>
      </c>
      <c r="E36" s="18" t="n">
        <v>460.10865026</v>
      </c>
      <c r="F36" s="20" t="n">
        <v>4.77904172</v>
      </c>
      <c r="G36" s="18" t="n">
        <v>470.58699107</v>
      </c>
      <c r="H36" s="20" t="n">
        <v>3.73634822</v>
      </c>
      <c r="I36" s="18" t="n">
        <v>481.20993628</v>
      </c>
      <c r="J36" s="20" t="n">
        <v>4.21257003</v>
      </c>
      <c r="K36" s="18" t="n">
        <v>500.7731941</v>
      </c>
      <c r="L36" s="20" t="n">
        <v>2.68055233</v>
      </c>
      <c r="M36" s="18" t="s">
        <v>327</v>
      </c>
      <c r="N36" s="20" t="s">
        <v>327</v>
      </c>
      <c r="O36" s="18" t="s">
        <v>327</v>
      </c>
      <c r="P36" s="20" t="s">
        <v>327</v>
      </c>
      <c r="Q36" s="18" t="s">
        <v>327</v>
      </c>
      <c r="R36" s="20" t="s">
        <v>327</v>
      </c>
      <c r="S36" s="18" t="n">
        <v>462.25818098</v>
      </c>
      <c r="T36" s="20" t="n">
        <v>4.54496301</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(5830.0/B40*100)</f>
        <v/>
      </c>
      <c r="D40" s="19" t="n">
        <v>8327</v>
      </c>
      <c r="E40" s="18" t="n">
        <v>461.85330259</v>
      </c>
      <c r="F40" s="20" t="n">
        <v>5.39099055</v>
      </c>
      <c r="G40" s="18" t="n">
        <v>489.47631832</v>
      </c>
      <c r="H40" s="20" t="n">
        <v>3.43549885</v>
      </c>
      <c r="I40" s="18" t="n">
        <v>499.03389069</v>
      </c>
      <c r="J40" s="20" t="n">
        <v>8.77134045</v>
      </c>
      <c r="K40" s="18" t="n">
        <v>515.22902215</v>
      </c>
      <c r="L40" s="20" t="n">
        <v>4.14754061</v>
      </c>
      <c r="M40" s="18" t="s">
        <v>327</v>
      </c>
      <c r="N40" s="20" t="s">
        <v>327</v>
      </c>
      <c r="O40" s="18" t="n">
        <v>491.16464222</v>
      </c>
      <c r="P40" s="20" t="n">
        <v>2.5540442</v>
      </c>
      <c r="Q40" s="18" t="s">
        <v>327</v>
      </c>
      <c r="R40" s="20" t="s">
        <v>327</v>
      </c>
      <c r="S40" s="18" t="n">
        <v>447.65465298</v>
      </c>
      <c r="T40" s="20" t="n">
        <v>6.37141982</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(296.0/B47*100)</f>
        <v/>
      </c>
      <c r="D47" s="19" t="n">
        <v>5632</v>
      </c>
      <c r="E47" s="18" t="n">
        <v>424.90362464</v>
      </c>
      <c r="F47" s="20" t="n">
        <v>5.41562485</v>
      </c>
      <c r="G47" s="18" t="n">
        <v>462.02686587</v>
      </c>
      <c r="H47" s="20" t="n">
        <v>4.88510775</v>
      </c>
      <c r="I47" s="18" t="n">
        <v>448.81562316</v>
      </c>
      <c r="J47" s="20" t="n">
        <v>6.23262182</v>
      </c>
      <c r="K47" s="18" t="n">
        <v>440.62328076</v>
      </c>
      <c r="L47" s="20" t="n">
        <v>4.98232028</v>
      </c>
      <c r="M47" s="18" t="s">
        <v>327</v>
      </c>
      <c r="N47" s="20" t="s">
        <v>327</v>
      </c>
      <c r="O47" s="18" t="s">
        <v>327</v>
      </c>
      <c r="P47" s="20" t="s">
        <v>327</v>
      </c>
      <c r="Q47" s="18" t="s">
        <v>327</v>
      </c>
      <c r="R47" s="20" t="s">
        <v>327</v>
      </c>
      <c r="S47" s="18" t="n">
        <v>427.656417</v>
      </c>
      <c r="T47" s="20" t="n">
        <v>5.13475861</v>
      </c>
    </row>
    <row r="48" spans="1:20">
      <c r="A48" s="15" t="s">
        <v>368</v>
      </c>
      <c r="B48" s="17" t="n">
        <v>9841</v>
      </c>
      <c r="C48" s="18">
        <f>(35.0/B48*100)</f>
        <v/>
      </c>
      <c r="D48" s="19" t="n">
        <v>9806</v>
      </c>
      <c r="E48" s="18" t="n">
        <v>512.7238528300001</v>
      </c>
      <c r="F48" s="20" t="n">
        <v>4.91885312</v>
      </c>
      <c r="G48" s="18" t="n">
        <v>534.6980321999999</v>
      </c>
      <c r="H48" s="20" t="n">
        <v>6.39399849</v>
      </c>
      <c r="I48" s="18" t="n">
        <v>507.12348614</v>
      </c>
      <c r="J48" s="20" t="n">
        <v>10.98553875</v>
      </c>
      <c r="K48" s="18" t="n">
        <v>556.08528088</v>
      </c>
      <c r="L48" s="20" t="n">
        <v>5.48022345</v>
      </c>
      <c r="M48" s="18" t="s">
        <v>327</v>
      </c>
      <c r="N48" s="20" t="s">
        <v>327</v>
      </c>
      <c r="O48" s="18" t="s">
        <v>327</v>
      </c>
      <c r="P48" s="20" t="s">
        <v>327</v>
      </c>
      <c r="Q48" s="18" t="s">
        <v>327</v>
      </c>
      <c r="R48" s="20" t="s">
        <v>327</v>
      </c>
      <c r="S48" s="18" t="n">
        <v>461.76254235</v>
      </c>
      <c r="T48" s="20" t="n">
        <v>10.60068138</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(165.0/B52*100)</f>
        <v/>
      </c>
      <c r="D52" s="19" t="n">
        <v>5644</v>
      </c>
      <c r="E52" s="18" t="n">
        <v>429.37963418</v>
      </c>
      <c r="F52" s="20" t="n">
        <v>4.67714491</v>
      </c>
      <c r="G52" s="18" t="n">
        <v>449.88436747</v>
      </c>
      <c r="H52" s="20" t="n">
        <v>4.16649721</v>
      </c>
      <c r="I52" s="18" t="n">
        <v>473.79320396</v>
      </c>
      <c r="J52" s="20" t="n">
        <v>5.30674587</v>
      </c>
      <c r="K52" s="18" t="n">
        <v>483.34741544</v>
      </c>
      <c r="L52" s="20" t="n">
        <v>2.82385032</v>
      </c>
      <c r="M52" s="18" t="s">
        <v>327</v>
      </c>
      <c r="N52" s="20" t="s">
        <v>327</v>
      </c>
      <c r="O52" s="18" t="s">
        <v>327</v>
      </c>
      <c r="P52" s="20" t="s">
        <v>327</v>
      </c>
      <c r="Q52" s="18" t="s">
        <v>327</v>
      </c>
      <c r="R52" s="20" t="s">
        <v>327</v>
      </c>
      <c r="S52" s="18" t="n">
        <v>413.75304698</v>
      </c>
      <c r="T52" s="20" t="n">
        <v>5.79232568</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(97.0/B56*100)</f>
        <v/>
      </c>
      <c r="D56" s="19" t="n">
        <v>5262</v>
      </c>
      <c r="E56" s="18" t="n">
        <v>533.81093617</v>
      </c>
      <c r="F56" s="20" t="n">
        <v>4.87071765</v>
      </c>
      <c r="G56" s="18" t="n">
        <v>544.94353234</v>
      </c>
      <c r="H56" s="20" t="n">
        <v>3.60066637</v>
      </c>
      <c r="I56" s="18" t="n">
        <v>553.84999108</v>
      </c>
      <c r="J56" s="20" t="n">
        <v>5.83316431</v>
      </c>
      <c r="K56" s="18" t="n">
        <v>555.40905118</v>
      </c>
      <c r="L56" s="20" t="n">
        <v>3.47825802</v>
      </c>
      <c r="M56" s="18" t="s">
        <v>327</v>
      </c>
      <c r="N56" s="20" t="s">
        <v>327</v>
      </c>
      <c r="O56" s="18" t="s">
        <v>327</v>
      </c>
      <c r="P56" s="20" t="s">
        <v>327</v>
      </c>
      <c r="Q56" s="18" t="s">
        <v>327</v>
      </c>
      <c r="R56" s="20" t="s">
        <v>327</v>
      </c>
      <c r="S56" s="18" t="n">
        <v>521.1185017</v>
      </c>
      <c r="T56" s="20" t="n">
        <v>11.22032598</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(345.0/B61*100)</f>
        <v/>
      </c>
      <c r="D61" s="19" t="n">
        <v>6180</v>
      </c>
      <c r="E61" s="18" t="n">
        <v>447.22491702</v>
      </c>
      <c r="F61" s="20" t="n">
        <v>4.46400203</v>
      </c>
      <c r="G61" s="18" t="n">
        <v>471.33263892</v>
      </c>
      <c r="H61" s="20" t="n">
        <v>4.37307073</v>
      </c>
      <c r="I61" s="18" t="n">
        <v>480.46578285</v>
      </c>
      <c r="J61" s="20" t="n">
        <v>5.8418806</v>
      </c>
      <c r="K61" s="18" t="n">
        <v>497.10162999</v>
      </c>
      <c r="L61" s="20" t="n">
        <v>2.70205848</v>
      </c>
      <c r="M61" s="18" t="s">
        <v>327</v>
      </c>
      <c r="N61" s="20" t="s">
        <v>327</v>
      </c>
      <c r="O61" s="18" t="s">
        <v>327</v>
      </c>
      <c r="P61" s="20" t="s">
        <v>327</v>
      </c>
      <c r="Q61" s="18" t="s">
        <v>327</v>
      </c>
      <c r="R61" s="20" t="s">
        <v>327</v>
      </c>
      <c r="S61" s="18" t="n">
        <v>444.65567376</v>
      </c>
      <c r="T61" s="20" t="n">
        <v>6.32988753</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(449.0/B67*100)</f>
        <v/>
      </c>
      <c r="D67" s="19" t="n">
        <v>6522</v>
      </c>
      <c r="E67" s="18" t="n">
        <v>363.34172889</v>
      </c>
      <c r="F67" s="20" t="n">
        <v>2.8526323</v>
      </c>
      <c r="G67" s="18" t="n">
        <v>408.47754999</v>
      </c>
      <c r="H67" s="20" t="n">
        <v>5.11632704</v>
      </c>
      <c r="I67" s="18" t="n">
        <v>404.46384434</v>
      </c>
      <c r="J67" s="20" t="n">
        <v>7.05752933</v>
      </c>
      <c r="K67" s="18" t="n">
        <v>407.79811908</v>
      </c>
      <c r="L67" s="20" t="n">
        <v>3.5332563</v>
      </c>
      <c r="M67" s="18" t="s">
        <v>327</v>
      </c>
      <c r="N67" s="20" t="s">
        <v>327</v>
      </c>
      <c r="O67" s="18" t="s">
        <v>327</v>
      </c>
      <c r="P67" s="20" t="s">
        <v>327</v>
      </c>
      <c r="Q67" s="18" t="s">
        <v>327</v>
      </c>
      <c r="R67" s="20" t="s">
        <v>327</v>
      </c>
      <c r="S67" s="18" t="n">
        <v>343.0263165</v>
      </c>
      <c r="T67" s="20" t="n">
        <v>5.88849215</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(432.0/B73*100)</f>
        <v/>
      </c>
      <c r="D73" s="19" t="n">
        <v>7817</v>
      </c>
      <c r="E73" s="18" t="n">
        <v>405.07113846</v>
      </c>
      <c r="F73" s="20" t="n">
        <v>3.72206813</v>
      </c>
      <c r="G73" s="18" t="n">
        <v>421.03581018</v>
      </c>
      <c r="H73" s="20" t="n">
        <v>4.09837997</v>
      </c>
      <c r="I73" s="18" t="n">
        <v>418.26818597</v>
      </c>
      <c r="J73" s="20" t="n">
        <v>5.68700276</v>
      </c>
      <c r="K73" s="18" t="n">
        <v>426.74683608</v>
      </c>
      <c r="L73" s="20" t="n">
        <v>4.0090767</v>
      </c>
      <c r="M73" s="18" t="s">
        <v>327</v>
      </c>
      <c r="N73" s="20" t="s">
        <v>327</v>
      </c>
      <c r="O73" s="18" t="s">
        <v>327</v>
      </c>
      <c r="P73" s="20" t="s">
        <v>327</v>
      </c>
      <c r="Q73" s="18" t="s">
        <v>327</v>
      </c>
      <c r="R73" s="20" t="s">
        <v>327</v>
      </c>
      <c r="S73" s="18" t="n">
        <v>391.4056825</v>
      </c>
      <c r="T73" s="20" t="n">
        <v>7.70978094</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516</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454.11921383</v>
      </c>
      <c r="F7" s="20" t="n">
        <v>4.16383704</v>
      </c>
      <c r="G7" s="18" t="n">
        <v>490.7058026</v>
      </c>
      <c r="H7" s="20" t="n">
        <v>3.10353506</v>
      </c>
      <c r="I7" s="18" t="n">
        <v>502.60077142</v>
      </c>
      <c r="J7" s="20" t="n">
        <v>6.36205679</v>
      </c>
      <c r="K7" s="18" t="n">
        <v>510.94977132</v>
      </c>
      <c r="L7" s="20" t="n">
        <v>2.21445158</v>
      </c>
      <c r="M7" s="18" t="s">
        <v>327</v>
      </c>
      <c r="N7" s="20" t="s">
        <v>327</v>
      </c>
      <c r="O7" s="18" t="s">
        <v>327</v>
      </c>
      <c r="P7" s="20" t="s">
        <v>327</v>
      </c>
      <c r="Q7" s="18" t="s">
        <v>327</v>
      </c>
      <c r="R7" s="20" t="s">
        <v>327</v>
      </c>
      <c r="S7" s="18" t="n">
        <v>480.257216</v>
      </c>
      <c r="T7" s="20" t="n">
        <v>4.37756564</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(8078.0/B9*100)</f>
        <v/>
      </c>
      <c r="D9" s="19" t="n">
        <v>1573</v>
      </c>
      <c r="E9" s="18" t="n">
        <v>444.1511301</v>
      </c>
      <c r="F9" s="20" t="n">
        <v>6.90513341</v>
      </c>
      <c r="G9" s="18" t="n">
        <v>482.6448819</v>
      </c>
      <c r="H9" s="20" t="n">
        <v>6.1841594</v>
      </c>
      <c r="I9" s="18" t="n">
        <v>490.03696366</v>
      </c>
      <c r="J9" s="20" t="n">
        <v>11.01977863</v>
      </c>
      <c r="K9" s="18" t="s">
        <v>327</v>
      </c>
      <c r="L9" s="20" t="s">
        <v>327</v>
      </c>
      <c r="M9" s="18" t="s">
        <v>327</v>
      </c>
      <c r="N9" s="20" t="s">
        <v>327</v>
      </c>
      <c r="O9" s="18" t="n">
        <v>357.98454354</v>
      </c>
      <c r="P9" s="20" t="n">
        <v>11.51846445</v>
      </c>
      <c r="Q9" s="18" t="s">
        <v>327</v>
      </c>
      <c r="R9" s="20" t="s">
        <v>327</v>
      </c>
      <c r="S9" s="18" t="n">
        <v>468.6065584</v>
      </c>
      <c r="T9" s="20" t="n">
        <v>5.73458955</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(206.0/B13*100)</f>
        <v/>
      </c>
      <c r="D13" s="19" t="n">
        <v>6955</v>
      </c>
      <c r="E13" s="18" t="n">
        <v>444.39872925</v>
      </c>
      <c r="F13" s="20" t="n">
        <v>6.03603929</v>
      </c>
      <c r="G13" s="18" t="n">
        <v>473.14649627</v>
      </c>
      <c r="H13" s="20" t="n">
        <v>7.31084402</v>
      </c>
      <c r="I13" s="18" t="n">
        <v>487.52741206</v>
      </c>
      <c r="J13" s="20" t="n">
        <v>9.76289235</v>
      </c>
      <c r="K13" s="18" t="n">
        <v>522.56791839</v>
      </c>
      <c r="L13" s="20" t="n">
        <v>2.31120279</v>
      </c>
      <c r="M13" s="18" t="s">
        <v>327</v>
      </c>
      <c r="N13" s="20" t="s">
        <v>327</v>
      </c>
      <c r="O13" s="18" t="n">
        <v>447.51533769</v>
      </c>
      <c r="P13" s="20" t="n">
        <v>5.97365007</v>
      </c>
      <c r="Q13" s="18" t="s">
        <v>327</v>
      </c>
      <c r="R13" s="20" t="s">
        <v>327</v>
      </c>
      <c r="S13" s="18" t="n">
        <v>470.60908649</v>
      </c>
      <c r="T13" s="20" t="n">
        <v>7.11776766</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(62.0/B18*100)</f>
        <v/>
      </c>
      <c r="D18" s="19" t="n">
        <v>5470</v>
      </c>
      <c r="E18" s="18" t="n">
        <v>398.65681506</v>
      </c>
      <c r="F18" s="20" t="n">
        <v>4.90686999</v>
      </c>
      <c r="G18" s="18" t="n">
        <v>474.25897143</v>
      </c>
      <c r="H18" s="20" t="n">
        <v>3.87407099</v>
      </c>
      <c r="I18" s="18" t="n">
        <v>479.54128819</v>
      </c>
      <c r="J18" s="20" t="n">
        <v>3.73275158</v>
      </c>
      <c r="K18" s="18" t="n">
        <v>447.45915179</v>
      </c>
      <c r="L18" s="20" t="n">
        <v>4.95968062</v>
      </c>
      <c r="M18" s="18" t="s">
        <v>327</v>
      </c>
      <c r="N18" s="20" t="s">
        <v>327</v>
      </c>
      <c r="O18" s="18" t="s">
        <v>327</v>
      </c>
      <c r="P18" s="20" t="s">
        <v>327</v>
      </c>
      <c r="Q18" s="18" t="s">
        <v>327</v>
      </c>
      <c r="R18" s="20" t="s">
        <v>327</v>
      </c>
      <c r="S18" s="18" t="n">
        <v>418.48854203</v>
      </c>
      <c r="T18" s="20" t="n">
        <v>8.262970920000001</v>
      </c>
    </row>
    <row r="19" spans="1:20">
      <c r="A19" s="15" t="s">
        <v>339</v>
      </c>
      <c r="B19" s="17" t="n">
        <v>5658</v>
      </c>
      <c r="C19" s="18">
        <f>(315.0/B19*100)</f>
        <v/>
      </c>
      <c r="D19" s="19" t="n">
        <v>5343</v>
      </c>
      <c r="E19" s="18" t="n">
        <v>412.69710004</v>
      </c>
      <c r="F19" s="20" t="n">
        <v>6.47659416</v>
      </c>
      <c r="G19" s="18" t="n">
        <v>464.92296402</v>
      </c>
      <c r="H19" s="20" t="n">
        <v>4.197091</v>
      </c>
      <c r="I19" s="18" t="n">
        <v>488.86293123</v>
      </c>
      <c r="J19" s="20" t="n">
        <v>4.78231632</v>
      </c>
      <c r="K19" s="18" t="n">
        <v>495.4527249</v>
      </c>
      <c r="L19" s="20" t="n">
        <v>2.85477391</v>
      </c>
      <c r="M19" s="18" t="s">
        <v>327</v>
      </c>
      <c r="N19" s="20" t="s">
        <v>327</v>
      </c>
      <c r="O19" s="18" t="s">
        <v>327</v>
      </c>
      <c r="P19" s="20" t="s">
        <v>327</v>
      </c>
      <c r="Q19" s="18" t="s">
        <v>327</v>
      </c>
      <c r="R19" s="20" t="s">
        <v>327</v>
      </c>
      <c r="S19" s="18" t="n">
        <v>436.68126948</v>
      </c>
      <c r="T19" s="20" t="n">
        <v>6.81777887</v>
      </c>
    </row>
    <row r="20" spans="1:20">
      <c r="A20" s="15" t="s">
        <v>340</v>
      </c>
      <c r="B20" s="17" t="n">
        <v>3371</v>
      </c>
      <c r="C20" s="18">
        <f>(82.0/B20*100)</f>
        <v/>
      </c>
      <c r="D20" s="19" t="n">
        <v>3289</v>
      </c>
      <c r="E20" s="18" t="n">
        <v>440.68017831</v>
      </c>
      <c r="F20" s="20" t="n">
        <v>7.40311614</v>
      </c>
      <c r="G20" s="18" t="n">
        <v>477.60097556</v>
      </c>
      <c r="H20" s="20" t="n">
        <v>5.2623223</v>
      </c>
      <c r="I20" s="18" t="n">
        <v>462.4494752</v>
      </c>
      <c r="J20" s="20" t="n">
        <v>9.924969819999999</v>
      </c>
      <c r="K20" s="18" t="n">
        <v>502.25768978</v>
      </c>
      <c r="L20" s="20" t="n">
        <v>2.53284194</v>
      </c>
      <c r="M20" s="18" t="s">
        <v>327</v>
      </c>
      <c r="N20" s="20" t="s">
        <v>327</v>
      </c>
      <c r="O20" s="18" t="s">
        <v>327</v>
      </c>
      <c r="P20" s="20" t="s">
        <v>327</v>
      </c>
      <c r="Q20" s="18" t="s">
        <v>327</v>
      </c>
      <c r="R20" s="20" t="s">
        <v>327</v>
      </c>
      <c r="S20" s="18" t="n">
        <v>443.81244241</v>
      </c>
      <c r="T20" s="20" t="n">
        <v>6.65308455</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(714.0/B23*100)</f>
        <v/>
      </c>
      <c r="D23" s="19" t="n">
        <v>10869</v>
      </c>
      <c r="E23" s="18" t="n">
        <v>434.17633597</v>
      </c>
      <c r="F23" s="20" t="n">
        <v>5.26835294</v>
      </c>
      <c r="G23" s="18" t="n">
        <v>480.61737577</v>
      </c>
      <c r="H23" s="20" t="n">
        <v>4.65558765</v>
      </c>
      <c r="I23" s="18" t="n">
        <v>495.31565041</v>
      </c>
      <c r="J23" s="20" t="n">
        <v>7.65044707</v>
      </c>
      <c r="K23" s="18" t="n">
        <v>512.1678359799999</v>
      </c>
      <c r="L23" s="20" t="n">
        <v>3.04903559</v>
      </c>
      <c r="M23" s="18" t="s">
        <v>327</v>
      </c>
      <c r="N23" s="20" t="s">
        <v>327</v>
      </c>
      <c r="O23" s="18" t="s">
        <v>327</v>
      </c>
      <c r="P23" s="20" t="s">
        <v>327</v>
      </c>
      <c r="Q23" s="18" t="s">
        <v>327</v>
      </c>
      <c r="R23" s="20" t="s">
        <v>327</v>
      </c>
      <c r="S23" s="18" t="n">
        <v>443.24966774</v>
      </c>
      <c r="T23" s="20" t="n">
        <v>6.20995069</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(38.0/B25*100)</f>
        <v/>
      </c>
      <c r="D25" s="19" t="n">
        <v>5543</v>
      </c>
      <c r="E25" s="18" t="n">
        <v>500.28843757</v>
      </c>
      <c r="F25" s="20" t="n">
        <v>6.43615006</v>
      </c>
      <c r="G25" s="18" t="n">
        <v>534.6121660699999</v>
      </c>
      <c r="H25" s="20" t="n">
        <v>4.36628169</v>
      </c>
      <c r="I25" s="18" t="n">
        <v>557.23902889</v>
      </c>
      <c r="J25" s="20" t="n">
        <v>4.29030899</v>
      </c>
      <c r="K25" s="18" t="n">
        <v>492.87551288</v>
      </c>
      <c r="L25" s="20" t="n">
        <v>5.82565276</v>
      </c>
      <c r="M25" s="18" t="s">
        <v>327</v>
      </c>
      <c r="N25" s="20" t="s">
        <v>327</v>
      </c>
      <c r="O25" s="18" t="s">
        <v>327</v>
      </c>
      <c r="P25" s="20" t="s">
        <v>327</v>
      </c>
      <c r="Q25" s="18" t="s">
        <v>327</v>
      </c>
      <c r="R25" s="20" t="s">
        <v>327</v>
      </c>
      <c r="S25" s="18" t="n">
        <v>491.92291649</v>
      </c>
      <c r="T25" s="20" t="n">
        <v>12.31312221</v>
      </c>
    </row>
    <row r="26" spans="1:20">
      <c r="A26" s="15" t="s">
        <v>346</v>
      </c>
      <c r="B26" s="17" t="n">
        <v>4869</v>
      </c>
      <c r="C26" s="18">
        <f>(204.0/B26*100)</f>
        <v/>
      </c>
      <c r="D26" s="19" t="n">
        <v>4665</v>
      </c>
      <c r="E26" s="18" t="n">
        <v>454.36577918</v>
      </c>
      <c r="F26" s="20" t="n">
        <v>3.8462808</v>
      </c>
      <c r="G26" s="18" t="n">
        <v>477.89983664</v>
      </c>
      <c r="H26" s="20" t="n">
        <v>2.97327246</v>
      </c>
      <c r="I26" s="18" t="n">
        <v>469.48805065</v>
      </c>
      <c r="J26" s="20" t="n">
        <v>6.10487361</v>
      </c>
      <c r="K26" s="18" t="n">
        <v>500.43221496</v>
      </c>
      <c r="L26" s="20" t="n">
        <v>2.54414412</v>
      </c>
      <c r="M26" s="18" t="s">
        <v>327</v>
      </c>
      <c r="N26" s="20" t="s">
        <v>327</v>
      </c>
      <c r="O26" s="18" t="s">
        <v>327</v>
      </c>
      <c r="P26" s="20" t="s">
        <v>327</v>
      </c>
      <c r="Q26" s="18" t="s">
        <v>327</v>
      </c>
      <c r="R26" s="20" t="s">
        <v>327</v>
      </c>
      <c r="S26" s="18" t="n">
        <v>464.99367006</v>
      </c>
      <c r="T26" s="20" t="n">
        <v>6.97442809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(43.0/B32*100)</f>
        <v/>
      </c>
      <c r="D32" s="19" t="n">
        <v>4435</v>
      </c>
      <c r="E32" s="18" t="n">
        <v>460.83513988</v>
      </c>
      <c r="F32" s="20" t="n">
        <v>3.86503612</v>
      </c>
      <c r="G32" s="18" t="n">
        <v>501.11387406</v>
      </c>
      <c r="H32" s="20" t="n">
        <v>3.72259336</v>
      </c>
      <c r="I32" s="18" t="n">
        <v>498.11979189</v>
      </c>
      <c r="J32" s="20" t="n">
        <v>4.45434311</v>
      </c>
      <c r="K32" s="18" t="n">
        <v>527.7020237200001</v>
      </c>
      <c r="L32" s="20" t="n">
        <v>3.31998165</v>
      </c>
      <c r="M32" s="18" t="s">
        <v>327</v>
      </c>
      <c r="N32" s="20" t="s">
        <v>327</v>
      </c>
      <c r="O32" s="18" t="s">
        <v>327</v>
      </c>
      <c r="P32" s="20" t="s">
        <v>327</v>
      </c>
      <c r="Q32" s="18" t="s">
        <v>327</v>
      </c>
      <c r="R32" s="20" t="s">
        <v>327</v>
      </c>
      <c r="S32" s="18" t="n">
        <v>466.04020903</v>
      </c>
      <c r="T32" s="20" t="n">
        <v>8.956756179999999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(154.0/B34*100)</f>
        <v/>
      </c>
      <c r="D34" s="19" t="n">
        <v>6196</v>
      </c>
      <c r="E34" s="18" t="n">
        <v>432.86495702</v>
      </c>
      <c r="F34" s="20" t="n">
        <v>3.76886199</v>
      </c>
      <c r="G34" s="18" t="n">
        <v>480.88618636</v>
      </c>
      <c r="H34" s="20" t="n">
        <v>3.51367782</v>
      </c>
      <c r="I34" s="18" t="n">
        <v>487.36044205</v>
      </c>
      <c r="J34" s="20" t="n">
        <v>5.25180329</v>
      </c>
      <c r="K34" s="18" t="n">
        <v>499.20552852</v>
      </c>
      <c r="L34" s="20" t="n">
        <v>3.24320315</v>
      </c>
      <c r="M34" s="18" t="s">
        <v>327</v>
      </c>
      <c r="N34" s="20" t="s">
        <v>327</v>
      </c>
      <c r="O34" s="18" t="n">
        <v>336.51078337</v>
      </c>
      <c r="P34" s="20" t="n">
        <v>12.24828707</v>
      </c>
      <c r="Q34" s="18" t="s">
        <v>327</v>
      </c>
      <c r="R34" s="20" t="s">
        <v>327</v>
      </c>
      <c r="S34" s="18" t="n">
        <v>457.49499417</v>
      </c>
      <c r="T34" s="20" t="n">
        <v>5.64656527</v>
      </c>
    </row>
    <row r="35" spans="1:20">
      <c r="A35" s="15" t="s">
        <v>355</v>
      </c>
      <c r="B35" s="17" t="n">
        <v>6406</v>
      </c>
      <c r="C35" s="18">
        <f>(142.0/B35*100)</f>
        <v/>
      </c>
      <c r="D35" s="19" t="n">
        <v>6264</v>
      </c>
      <c r="E35" s="18" t="n">
        <v>481.23968877</v>
      </c>
      <c r="F35" s="20" t="n">
        <v>3.62340587</v>
      </c>
      <c r="G35" s="18" t="n">
        <v>511.86941473</v>
      </c>
      <c r="H35" s="20" t="n">
        <v>2.91249507</v>
      </c>
      <c r="I35" s="18" t="n">
        <v>516.49526639</v>
      </c>
      <c r="J35" s="20" t="n">
        <v>4.27173903</v>
      </c>
      <c r="K35" s="18" t="n">
        <v>523.81975586</v>
      </c>
      <c r="L35" s="20" t="n">
        <v>3.2013733</v>
      </c>
      <c r="M35" s="18" t="s">
        <v>327</v>
      </c>
      <c r="N35" s="20" t="s">
        <v>327</v>
      </c>
      <c r="O35" s="18" t="n">
        <v>349.78970242</v>
      </c>
      <c r="P35" s="20" t="n">
        <v>6.90672373</v>
      </c>
      <c r="Q35" s="18" t="s">
        <v>327</v>
      </c>
      <c r="R35" s="20" t="s">
        <v>327</v>
      </c>
      <c r="S35" s="18" t="n">
        <v>514.36160364</v>
      </c>
      <c r="T35" s="20" t="n">
        <v>4.42392095</v>
      </c>
    </row>
    <row r="36" spans="1:20">
      <c r="A36" s="15" t="s">
        <v>356</v>
      </c>
      <c r="B36" s="17" t="n">
        <v>6736</v>
      </c>
      <c r="C36" s="18">
        <f>(152.0/B36*100)</f>
        <v/>
      </c>
      <c r="D36" s="19" t="n">
        <v>6584</v>
      </c>
      <c r="E36" s="18" t="n">
        <v>431.16418983</v>
      </c>
      <c r="F36" s="20" t="n">
        <v>5.94167258</v>
      </c>
      <c r="G36" s="18" t="n">
        <v>468.24752417</v>
      </c>
      <c r="H36" s="20" t="n">
        <v>3.57336729</v>
      </c>
      <c r="I36" s="18" t="n">
        <v>489.74738821</v>
      </c>
      <c r="J36" s="20" t="n">
        <v>3.59021535</v>
      </c>
      <c r="K36" s="18" t="n">
        <v>500.7731941</v>
      </c>
      <c r="L36" s="20" t="n">
        <v>2.68055233</v>
      </c>
      <c r="M36" s="18" t="s">
        <v>327</v>
      </c>
      <c r="N36" s="20" t="s">
        <v>327</v>
      </c>
      <c r="O36" s="18" t="s">
        <v>327</v>
      </c>
      <c r="P36" s="20" t="s">
        <v>327</v>
      </c>
      <c r="Q36" s="18" t="s">
        <v>327</v>
      </c>
      <c r="R36" s="20" t="s">
        <v>327</v>
      </c>
      <c r="S36" s="18" t="n">
        <v>465.8214694</v>
      </c>
      <c r="T36" s="20" t="n">
        <v>5.01532862</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(5832.0/B40*100)</f>
        <v/>
      </c>
      <c r="D40" s="19" t="n">
        <v>8325</v>
      </c>
      <c r="E40" s="18" t="n">
        <v>440.47169146</v>
      </c>
      <c r="F40" s="20" t="n">
        <v>5.51288101</v>
      </c>
      <c r="G40" s="18" t="n">
        <v>492.61561877</v>
      </c>
      <c r="H40" s="20" t="n">
        <v>3.47770364</v>
      </c>
      <c r="I40" s="18" t="n">
        <v>498.22960621</v>
      </c>
      <c r="J40" s="20" t="n">
        <v>7.23111044</v>
      </c>
      <c r="K40" s="18" t="n">
        <v>515.22902215</v>
      </c>
      <c r="L40" s="20" t="n">
        <v>4.14754061</v>
      </c>
      <c r="M40" s="18" t="s">
        <v>327</v>
      </c>
      <c r="N40" s="20" t="s">
        <v>327</v>
      </c>
      <c r="O40" s="18" t="n">
        <v>491.16464222</v>
      </c>
      <c r="P40" s="20" t="n">
        <v>2.5540442</v>
      </c>
      <c r="Q40" s="18" t="s">
        <v>327</v>
      </c>
      <c r="R40" s="20" t="s">
        <v>327</v>
      </c>
      <c r="S40" s="18" t="n">
        <v>459.6292034</v>
      </c>
      <c r="T40" s="20" t="n">
        <v>7.46983777</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(313.0/B47*100)</f>
        <v/>
      </c>
      <c r="D47" s="19" t="n">
        <v>5615</v>
      </c>
      <c r="E47" s="18" t="n">
        <v>414.19124739</v>
      </c>
      <c r="F47" s="20" t="n">
        <v>4.59950319</v>
      </c>
      <c r="G47" s="18" t="n">
        <v>472.67020494</v>
      </c>
      <c r="H47" s="20" t="n">
        <v>4.66879538</v>
      </c>
      <c r="I47" s="18" t="n">
        <v>460.01671286</v>
      </c>
      <c r="J47" s="20" t="n">
        <v>7.92876371</v>
      </c>
      <c r="K47" s="18" t="n">
        <v>440.62328076</v>
      </c>
      <c r="L47" s="20" t="n">
        <v>4.98232028</v>
      </c>
      <c r="M47" s="18" t="s">
        <v>327</v>
      </c>
      <c r="N47" s="20" t="s">
        <v>327</v>
      </c>
      <c r="O47" s="18" t="s">
        <v>327</v>
      </c>
      <c r="P47" s="20" t="s">
        <v>327</v>
      </c>
      <c r="Q47" s="18" t="s">
        <v>327</v>
      </c>
      <c r="R47" s="20" t="s">
        <v>327</v>
      </c>
      <c r="S47" s="18" t="n">
        <v>431.69103269</v>
      </c>
      <c r="T47" s="20" t="n">
        <v>5.61106038</v>
      </c>
    </row>
    <row r="48" spans="1:20">
      <c r="A48" s="15" t="s">
        <v>368</v>
      </c>
      <c r="B48" s="17" t="n">
        <v>9841</v>
      </c>
      <c r="C48" s="18">
        <f>(35.0/B48*100)</f>
        <v/>
      </c>
      <c r="D48" s="19" t="n">
        <v>9806</v>
      </c>
      <c r="E48" s="18" t="n">
        <v>498.34438314</v>
      </c>
      <c r="F48" s="20" t="n">
        <v>5.00614428</v>
      </c>
      <c r="G48" s="18" t="n">
        <v>536.6015310400001</v>
      </c>
      <c r="H48" s="20" t="n">
        <v>6.02460283</v>
      </c>
      <c r="I48" s="18" t="n">
        <v>527.8803391500001</v>
      </c>
      <c r="J48" s="20" t="n">
        <v>7.6107582</v>
      </c>
      <c r="K48" s="18" t="n">
        <v>556.08528088</v>
      </c>
      <c r="L48" s="20" t="n">
        <v>5.48022345</v>
      </c>
      <c r="M48" s="18" t="s">
        <v>327</v>
      </c>
      <c r="N48" s="20" t="s">
        <v>327</v>
      </c>
      <c r="O48" s="18" t="s">
        <v>327</v>
      </c>
      <c r="P48" s="20" t="s">
        <v>327</v>
      </c>
      <c r="Q48" s="18" t="s">
        <v>327</v>
      </c>
      <c r="R48" s="20" t="s">
        <v>327</v>
      </c>
      <c r="S48" s="18" t="n">
        <v>483.85412068</v>
      </c>
      <c r="T48" s="20" t="n">
        <v>12.62838007</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(167.0/B52*100)</f>
        <v/>
      </c>
      <c r="D52" s="19" t="n">
        <v>5642</v>
      </c>
      <c r="E52" s="18" t="n">
        <v>412.06591163</v>
      </c>
      <c r="F52" s="20" t="n">
        <v>3.95126413</v>
      </c>
      <c r="G52" s="18" t="n">
        <v>451.03533456</v>
      </c>
      <c r="H52" s="20" t="n">
        <v>4.09721424</v>
      </c>
      <c r="I52" s="18" t="n">
        <v>478.79650864</v>
      </c>
      <c r="J52" s="20" t="n">
        <v>5.45781287</v>
      </c>
      <c r="K52" s="18" t="n">
        <v>483.34741544</v>
      </c>
      <c r="L52" s="20" t="n">
        <v>2.82385032</v>
      </c>
      <c r="M52" s="18" t="s">
        <v>327</v>
      </c>
      <c r="N52" s="20" t="s">
        <v>327</v>
      </c>
      <c r="O52" s="18" t="s">
        <v>327</v>
      </c>
      <c r="P52" s="20" t="s">
        <v>327</v>
      </c>
      <c r="Q52" s="18" t="s">
        <v>327</v>
      </c>
      <c r="R52" s="20" t="s">
        <v>327</v>
      </c>
      <c r="S52" s="18" t="n">
        <v>427.85176296</v>
      </c>
      <c r="T52" s="20" t="n">
        <v>6.93830487</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(98.0/B56*100)</f>
        <v/>
      </c>
      <c r="D56" s="19" t="n">
        <v>5261</v>
      </c>
      <c r="E56" s="18" t="n">
        <v>531.16921367</v>
      </c>
      <c r="F56" s="20" t="n">
        <v>4.34070447</v>
      </c>
      <c r="G56" s="18" t="n">
        <v>545.45752576</v>
      </c>
      <c r="H56" s="20" t="n">
        <v>4.07493057</v>
      </c>
      <c r="I56" s="18" t="n">
        <v>556.43514928</v>
      </c>
      <c r="J56" s="20" t="n">
        <v>6.11542395</v>
      </c>
      <c r="K56" s="18" t="n">
        <v>555.40905118</v>
      </c>
      <c r="L56" s="20" t="n">
        <v>3.47825802</v>
      </c>
      <c r="M56" s="18" t="s">
        <v>327</v>
      </c>
      <c r="N56" s="20" t="s">
        <v>327</v>
      </c>
      <c r="O56" s="18" t="s">
        <v>327</v>
      </c>
      <c r="P56" s="20" t="s">
        <v>327</v>
      </c>
      <c r="Q56" s="18" t="s">
        <v>327</v>
      </c>
      <c r="R56" s="20" t="s">
        <v>327</v>
      </c>
      <c r="S56" s="18" t="n">
        <v>534.4371126999999</v>
      </c>
      <c r="T56" s="20" t="n">
        <v>11.01036565</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(349.0/B61*100)</f>
        <v/>
      </c>
      <c r="D61" s="19" t="n">
        <v>6176</v>
      </c>
      <c r="E61" s="18" t="n">
        <v>430.78626311</v>
      </c>
      <c r="F61" s="20" t="n">
        <v>4.10849479</v>
      </c>
      <c r="G61" s="18" t="n">
        <v>485.94690634</v>
      </c>
      <c r="H61" s="20" t="n">
        <v>4.17559552</v>
      </c>
      <c r="I61" s="18" t="n">
        <v>484.84280571</v>
      </c>
      <c r="J61" s="20" t="n">
        <v>5.5386546</v>
      </c>
      <c r="K61" s="18" t="n">
        <v>497.10162999</v>
      </c>
      <c r="L61" s="20" t="n">
        <v>2.70205848</v>
      </c>
      <c r="M61" s="18" t="s">
        <v>327</v>
      </c>
      <c r="N61" s="20" t="s">
        <v>327</v>
      </c>
      <c r="O61" s="18" t="s">
        <v>327</v>
      </c>
      <c r="P61" s="20" t="s">
        <v>327</v>
      </c>
      <c r="Q61" s="18" t="s">
        <v>327</v>
      </c>
      <c r="R61" s="20" t="s">
        <v>327</v>
      </c>
      <c r="S61" s="18" t="n">
        <v>444.59673495</v>
      </c>
      <c r="T61" s="20" t="n">
        <v>6.74446073</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(537.0/B67*100)</f>
        <v/>
      </c>
      <c r="D67" s="19" t="n">
        <v>6434</v>
      </c>
      <c r="E67" s="18" t="n">
        <v>354.5175569</v>
      </c>
      <c r="F67" s="20" t="n">
        <v>2.70485203</v>
      </c>
      <c r="G67" s="18" t="n">
        <v>419.19337908</v>
      </c>
      <c r="H67" s="20" t="n">
        <v>4.07752969</v>
      </c>
      <c r="I67" s="18" t="n">
        <v>410.24580906</v>
      </c>
      <c r="J67" s="20" t="n">
        <v>8.14469519</v>
      </c>
      <c r="K67" s="18" t="n">
        <v>407.79811908</v>
      </c>
      <c r="L67" s="20" t="n">
        <v>3.5332563</v>
      </c>
      <c r="M67" s="18" t="s">
        <v>327</v>
      </c>
      <c r="N67" s="20" t="s">
        <v>327</v>
      </c>
      <c r="O67" s="18" t="s">
        <v>327</v>
      </c>
      <c r="P67" s="20" t="s">
        <v>327</v>
      </c>
      <c r="Q67" s="18" t="s">
        <v>327</v>
      </c>
      <c r="R67" s="20" t="s">
        <v>327</v>
      </c>
      <c r="S67" s="18" t="n">
        <v>348.79144556</v>
      </c>
      <c r="T67" s="20" t="n">
        <v>8.897845950000001</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(440.0/B73*100)</f>
        <v/>
      </c>
      <c r="D73" s="19" t="n">
        <v>7809</v>
      </c>
      <c r="E73" s="18" t="n">
        <v>402.55140918</v>
      </c>
      <c r="F73" s="20" t="n">
        <v>3.6026962</v>
      </c>
      <c r="G73" s="18" t="n">
        <v>426.76693698</v>
      </c>
      <c r="H73" s="20" t="n">
        <v>4.38571233</v>
      </c>
      <c r="I73" s="18" t="n">
        <v>415.39735698</v>
      </c>
      <c r="J73" s="20" t="n">
        <v>5.95909891</v>
      </c>
      <c r="K73" s="18" t="n">
        <v>426.74683608</v>
      </c>
      <c r="L73" s="20" t="n">
        <v>4.0090767</v>
      </c>
      <c r="M73" s="18" t="s">
        <v>327</v>
      </c>
      <c r="N73" s="20" t="s">
        <v>327</v>
      </c>
      <c r="O73" s="18" t="s">
        <v>327</v>
      </c>
      <c r="P73" s="20" t="s">
        <v>327</v>
      </c>
      <c r="Q73" s="18" t="s">
        <v>327</v>
      </c>
      <c r="R73" s="20" t="s">
        <v>327</v>
      </c>
      <c r="S73" s="18" t="n">
        <v>388.46680225</v>
      </c>
      <c r="T73" s="20" t="n">
        <v>10.65740982</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517</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458.39810559</v>
      </c>
      <c r="F7" s="20" t="n">
        <v>4.08127633</v>
      </c>
      <c r="G7" s="18" t="n">
        <v>486.71122842</v>
      </c>
      <c r="H7" s="20" t="n">
        <v>2.86444777</v>
      </c>
      <c r="I7" s="18" t="n">
        <v>502.29505584</v>
      </c>
      <c r="J7" s="20" t="n">
        <v>6.54397396</v>
      </c>
      <c r="K7" s="18" t="n">
        <v>510.94977132</v>
      </c>
      <c r="L7" s="20" t="n">
        <v>2.21445158</v>
      </c>
      <c r="M7" s="18" t="s">
        <v>327</v>
      </c>
      <c r="N7" s="20" t="s">
        <v>327</v>
      </c>
      <c r="O7" s="18" t="s">
        <v>327</v>
      </c>
      <c r="P7" s="20" t="s">
        <v>327</v>
      </c>
      <c r="Q7" s="18" t="s">
        <v>327</v>
      </c>
      <c r="R7" s="20" t="s">
        <v>327</v>
      </c>
      <c r="S7" s="18" t="n">
        <v>479.11847812</v>
      </c>
      <c r="T7" s="20" t="n">
        <v>4.22030435</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(8078.0/B9*100)</f>
        <v/>
      </c>
      <c r="D9" s="19" t="n">
        <v>1573</v>
      </c>
      <c r="E9" s="18" t="n">
        <v>443.57989445</v>
      </c>
      <c r="F9" s="20" t="n">
        <v>7.72057668</v>
      </c>
      <c r="G9" s="18" t="n">
        <v>475.14417379</v>
      </c>
      <c r="H9" s="20" t="n">
        <v>6.07530356</v>
      </c>
      <c r="I9" s="18" t="n">
        <v>498.96641133</v>
      </c>
      <c r="J9" s="20" t="n">
        <v>9.45175191</v>
      </c>
      <c r="K9" s="18" t="s">
        <v>327</v>
      </c>
      <c r="L9" s="20" t="s">
        <v>327</v>
      </c>
      <c r="M9" s="18" t="s">
        <v>327</v>
      </c>
      <c r="N9" s="20" t="s">
        <v>327</v>
      </c>
      <c r="O9" s="18" t="n">
        <v>357.98454354</v>
      </c>
      <c r="P9" s="20" t="n">
        <v>11.51846445</v>
      </c>
      <c r="Q9" s="18" t="s">
        <v>327</v>
      </c>
      <c r="R9" s="20" t="s">
        <v>327</v>
      </c>
      <c r="S9" s="18" t="n">
        <v>467.64502466</v>
      </c>
      <c r="T9" s="20" t="n">
        <v>6.23295231</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(206.0/B13*100)</f>
        <v/>
      </c>
      <c r="D13" s="19" t="n">
        <v>6955</v>
      </c>
      <c r="E13" s="18" t="n">
        <v>449.93608757</v>
      </c>
      <c r="F13" s="20" t="n">
        <v>6.58644714</v>
      </c>
      <c r="G13" s="18" t="n">
        <v>469.9140601</v>
      </c>
      <c r="H13" s="20" t="n">
        <v>6.90473599</v>
      </c>
      <c r="I13" s="18" t="n">
        <v>478.79333231</v>
      </c>
      <c r="J13" s="20" t="n">
        <v>12.0661892</v>
      </c>
      <c r="K13" s="18" t="n">
        <v>522.56791839</v>
      </c>
      <c r="L13" s="20" t="n">
        <v>2.31120279</v>
      </c>
      <c r="M13" s="18" t="s">
        <v>327</v>
      </c>
      <c r="N13" s="20" t="s">
        <v>327</v>
      </c>
      <c r="O13" s="18" t="n">
        <v>447.51533769</v>
      </c>
      <c r="P13" s="20" t="n">
        <v>5.97365007</v>
      </c>
      <c r="Q13" s="18" t="s">
        <v>327</v>
      </c>
      <c r="R13" s="20" t="s">
        <v>327</v>
      </c>
      <c r="S13" s="18" t="n">
        <v>469.05157034</v>
      </c>
      <c r="T13" s="20" t="n">
        <v>6.90609453</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(62.0/B18*100)</f>
        <v/>
      </c>
      <c r="D18" s="19" t="n">
        <v>5470</v>
      </c>
      <c r="E18" s="18" t="n">
        <v>402.10671307</v>
      </c>
      <c r="F18" s="20" t="n">
        <v>4.55500642</v>
      </c>
      <c r="G18" s="18" t="n">
        <v>467.10394864</v>
      </c>
      <c r="H18" s="20" t="n">
        <v>3.92921583</v>
      </c>
      <c r="I18" s="18" t="n">
        <v>481.23008581</v>
      </c>
      <c r="J18" s="20" t="n">
        <v>3.61136596</v>
      </c>
      <c r="K18" s="18" t="n">
        <v>447.45915179</v>
      </c>
      <c r="L18" s="20" t="n">
        <v>4.95968062</v>
      </c>
      <c r="M18" s="18" t="s">
        <v>327</v>
      </c>
      <c r="N18" s="20" t="s">
        <v>327</v>
      </c>
      <c r="O18" s="18" t="s">
        <v>327</v>
      </c>
      <c r="P18" s="20" t="s">
        <v>327</v>
      </c>
      <c r="Q18" s="18" t="s">
        <v>327</v>
      </c>
      <c r="R18" s="20" t="s">
        <v>327</v>
      </c>
      <c r="S18" s="18" t="n">
        <v>412.75398062</v>
      </c>
      <c r="T18" s="20" t="n">
        <v>7.96618897</v>
      </c>
    </row>
    <row r="19" spans="1:20">
      <c r="A19" s="15" t="s">
        <v>339</v>
      </c>
      <c r="B19" s="17" t="n">
        <v>5658</v>
      </c>
      <c r="C19" s="18">
        <f>(315.0/B19*100)</f>
        <v/>
      </c>
      <c r="D19" s="19" t="n">
        <v>5343</v>
      </c>
      <c r="E19" s="18" t="n">
        <v>421.36776308</v>
      </c>
      <c r="F19" s="20" t="n">
        <v>7.387339</v>
      </c>
      <c r="G19" s="18" t="n">
        <v>457.49895246</v>
      </c>
      <c r="H19" s="20" t="n">
        <v>4.34683261</v>
      </c>
      <c r="I19" s="18" t="n">
        <v>483.36298578</v>
      </c>
      <c r="J19" s="20" t="n">
        <v>5.0277855</v>
      </c>
      <c r="K19" s="18" t="n">
        <v>495.4527249</v>
      </c>
      <c r="L19" s="20" t="n">
        <v>2.85477391</v>
      </c>
      <c r="M19" s="18" t="s">
        <v>327</v>
      </c>
      <c r="N19" s="20" t="s">
        <v>327</v>
      </c>
      <c r="O19" s="18" t="s">
        <v>327</v>
      </c>
      <c r="P19" s="20" t="s">
        <v>327</v>
      </c>
      <c r="Q19" s="18" t="s">
        <v>327</v>
      </c>
      <c r="R19" s="20" t="s">
        <v>327</v>
      </c>
      <c r="S19" s="18" t="n">
        <v>435.17654562</v>
      </c>
      <c r="T19" s="20" t="n">
        <v>7.06696113</v>
      </c>
    </row>
    <row r="20" spans="1:20">
      <c r="A20" s="15" t="s">
        <v>340</v>
      </c>
      <c r="B20" s="17" t="n">
        <v>3371</v>
      </c>
      <c r="C20" s="18">
        <f>(82.0/B20*100)</f>
        <v/>
      </c>
      <c r="D20" s="19" t="n">
        <v>3289</v>
      </c>
      <c r="E20" s="18" t="n">
        <v>447.67452318</v>
      </c>
      <c r="F20" s="20" t="n">
        <v>8.15966388</v>
      </c>
      <c r="G20" s="18" t="n">
        <v>476.32161931</v>
      </c>
      <c r="H20" s="20" t="n">
        <v>5.09964984</v>
      </c>
      <c r="I20" s="18" t="n">
        <v>451.47568106</v>
      </c>
      <c r="J20" s="20" t="n">
        <v>10.51421436</v>
      </c>
      <c r="K20" s="18" t="n">
        <v>502.25768978</v>
      </c>
      <c r="L20" s="20" t="n">
        <v>2.53284194</v>
      </c>
      <c r="M20" s="18" t="s">
        <v>327</v>
      </c>
      <c r="N20" s="20" t="s">
        <v>327</v>
      </c>
      <c r="O20" s="18" t="s">
        <v>327</v>
      </c>
      <c r="P20" s="20" t="s">
        <v>327</v>
      </c>
      <c r="Q20" s="18" t="s">
        <v>327</v>
      </c>
      <c r="R20" s="20" t="s">
        <v>327</v>
      </c>
      <c r="S20" s="18" t="n">
        <v>444.59248158</v>
      </c>
      <c r="T20" s="20" t="n">
        <v>6.73045829</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(714.0/B23*100)</f>
        <v/>
      </c>
      <c r="D23" s="19" t="n">
        <v>10869</v>
      </c>
      <c r="E23" s="18" t="n">
        <v>433.30556182</v>
      </c>
      <c r="F23" s="20" t="n">
        <v>6.09411584</v>
      </c>
      <c r="G23" s="18" t="n">
        <v>477.27867863</v>
      </c>
      <c r="H23" s="20" t="n">
        <v>4.54224869</v>
      </c>
      <c r="I23" s="18" t="n">
        <v>489.36022175</v>
      </c>
      <c r="J23" s="20" t="n">
        <v>7.38374553</v>
      </c>
      <c r="K23" s="18" t="n">
        <v>512.1678359799999</v>
      </c>
      <c r="L23" s="20" t="n">
        <v>3.04903559</v>
      </c>
      <c r="M23" s="18" t="s">
        <v>327</v>
      </c>
      <c r="N23" s="20" t="s">
        <v>327</v>
      </c>
      <c r="O23" s="18" t="s">
        <v>327</v>
      </c>
      <c r="P23" s="20" t="s">
        <v>327</v>
      </c>
      <c r="Q23" s="18" t="s">
        <v>327</v>
      </c>
      <c r="R23" s="20" t="s">
        <v>327</v>
      </c>
      <c r="S23" s="18" t="n">
        <v>440.70409917</v>
      </c>
      <c r="T23" s="20" t="n">
        <v>5.84988328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(38.0/B25*100)</f>
        <v/>
      </c>
      <c r="D25" s="19" t="n">
        <v>5543</v>
      </c>
      <c r="E25" s="18" t="n">
        <v>490.05584053</v>
      </c>
      <c r="F25" s="20" t="n">
        <v>7.44253912</v>
      </c>
      <c r="G25" s="18" t="n">
        <v>535.66368123</v>
      </c>
      <c r="H25" s="20" t="n">
        <v>4.10060941</v>
      </c>
      <c r="I25" s="18" t="n">
        <v>555.6707934</v>
      </c>
      <c r="J25" s="20" t="n">
        <v>4.94958342</v>
      </c>
      <c r="K25" s="18" t="n">
        <v>492.87551288</v>
      </c>
      <c r="L25" s="20" t="n">
        <v>5.82565276</v>
      </c>
      <c r="M25" s="18" t="s">
        <v>327</v>
      </c>
      <c r="N25" s="20" t="s">
        <v>327</v>
      </c>
      <c r="O25" s="18" t="s">
        <v>327</v>
      </c>
      <c r="P25" s="20" t="s">
        <v>327</v>
      </c>
      <c r="Q25" s="18" t="s">
        <v>327</v>
      </c>
      <c r="R25" s="20" t="s">
        <v>327</v>
      </c>
      <c r="S25" s="18" t="n">
        <v>490.97622735</v>
      </c>
      <c r="T25" s="20" t="n">
        <v>11.8537619</v>
      </c>
    </row>
    <row r="26" spans="1:20">
      <c r="A26" s="15" t="s">
        <v>346</v>
      </c>
      <c r="B26" s="17" t="n">
        <v>4869</v>
      </c>
      <c r="C26" s="18">
        <f>(204.0/B26*100)</f>
        <v/>
      </c>
      <c r="D26" s="19" t="n">
        <v>4665</v>
      </c>
      <c r="E26" s="18" t="n">
        <v>455.46530552</v>
      </c>
      <c r="F26" s="20" t="n">
        <v>4.92401687</v>
      </c>
      <c r="G26" s="18" t="n">
        <v>475.94527051</v>
      </c>
      <c r="H26" s="20" t="n">
        <v>2.63164184</v>
      </c>
      <c r="I26" s="18" t="n">
        <v>472.46464018</v>
      </c>
      <c r="J26" s="20" t="n">
        <v>5.34039702</v>
      </c>
      <c r="K26" s="18" t="n">
        <v>500.43221496</v>
      </c>
      <c r="L26" s="20" t="n">
        <v>2.54414412</v>
      </c>
      <c r="M26" s="18" t="s">
        <v>327</v>
      </c>
      <c r="N26" s="20" t="s">
        <v>327</v>
      </c>
      <c r="O26" s="18" t="s">
        <v>327</v>
      </c>
      <c r="P26" s="20" t="s">
        <v>327</v>
      </c>
      <c r="Q26" s="18" t="s">
        <v>327</v>
      </c>
      <c r="R26" s="20" t="s">
        <v>327</v>
      </c>
      <c r="S26" s="18" t="n">
        <v>461.79392584</v>
      </c>
      <c r="T26" s="20" t="n">
        <v>6.41992544</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(43.0/B32*100)</f>
        <v/>
      </c>
      <c r="D32" s="19" t="n">
        <v>4435</v>
      </c>
      <c r="E32" s="18" t="n">
        <v>469.56100247</v>
      </c>
      <c r="F32" s="20" t="n">
        <v>4.62616323</v>
      </c>
      <c r="G32" s="18" t="n">
        <v>493.58123302</v>
      </c>
      <c r="H32" s="20" t="n">
        <v>3.53743665</v>
      </c>
      <c r="I32" s="18" t="n">
        <v>501.08066909</v>
      </c>
      <c r="J32" s="20" t="n">
        <v>4.81894933</v>
      </c>
      <c r="K32" s="18" t="n">
        <v>527.7020237200001</v>
      </c>
      <c r="L32" s="20" t="n">
        <v>3.31998165</v>
      </c>
      <c r="M32" s="18" t="s">
        <v>327</v>
      </c>
      <c r="N32" s="20" t="s">
        <v>327</v>
      </c>
      <c r="O32" s="18" t="s">
        <v>327</v>
      </c>
      <c r="P32" s="20" t="s">
        <v>327</v>
      </c>
      <c r="Q32" s="18" t="s">
        <v>327</v>
      </c>
      <c r="R32" s="20" t="s">
        <v>327</v>
      </c>
      <c r="S32" s="18" t="n">
        <v>465.47813248</v>
      </c>
      <c r="T32" s="20" t="n">
        <v>8.11305772</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(154.0/B34*100)</f>
        <v/>
      </c>
      <c r="D34" s="19" t="n">
        <v>6196</v>
      </c>
      <c r="E34" s="18" t="n">
        <v>436.83530655</v>
      </c>
      <c r="F34" s="20" t="n">
        <v>3.94783587</v>
      </c>
      <c r="G34" s="18" t="n">
        <v>474.6092376</v>
      </c>
      <c r="H34" s="20" t="n">
        <v>3.25275174</v>
      </c>
      <c r="I34" s="18" t="n">
        <v>488.65873115</v>
      </c>
      <c r="J34" s="20" t="n">
        <v>5.5020221</v>
      </c>
      <c r="K34" s="18" t="n">
        <v>499.20552852</v>
      </c>
      <c r="L34" s="20" t="n">
        <v>3.24320315</v>
      </c>
      <c r="M34" s="18" t="s">
        <v>327</v>
      </c>
      <c r="N34" s="20" t="s">
        <v>327</v>
      </c>
      <c r="O34" s="18" t="n">
        <v>336.51078337</v>
      </c>
      <c r="P34" s="20" t="n">
        <v>12.24828707</v>
      </c>
      <c r="Q34" s="18" t="s">
        <v>327</v>
      </c>
      <c r="R34" s="20" t="s">
        <v>327</v>
      </c>
      <c r="S34" s="18" t="n">
        <v>449.9341538</v>
      </c>
      <c r="T34" s="20" t="n">
        <v>5.83235877</v>
      </c>
    </row>
    <row r="35" spans="1:20">
      <c r="A35" s="15" t="s">
        <v>355</v>
      </c>
      <c r="B35" s="17" t="n">
        <v>6406</v>
      </c>
      <c r="C35" s="18">
        <f>(142.0/B35*100)</f>
        <v/>
      </c>
      <c r="D35" s="19" t="n">
        <v>6264</v>
      </c>
      <c r="E35" s="18" t="n">
        <v>482.5310622</v>
      </c>
      <c r="F35" s="20" t="n">
        <v>4.54817719</v>
      </c>
      <c r="G35" s="18" t="n">
        <v>510.01115594</v>
      </c>
      <c r="H35" s="20" t="n">
        <v>2.8119404</v>
      </c>
      <c r="I35" s="18" t="n">
        <v>514.76821269</v>
      </c>
      <c r="J35" s="20" t="n">
        <v>4.09131949</v>
      </c>
      <c r="K35" s="18" t="n">
        <v>523.81975586</v>
      </c>
      <c r="L35" s="20" t="n">
        <v>3.2013733</v>
      </c>
      <c r="M35" s="18" t="s">
        <v>327</v>
      </c>
      <c r="N35" s="20" t="s">
        <v>327</v>
      </c>
      <c r="O35" s="18" t="n">
        <v>349.78970242</v>
      </c>
      <c r="P35" s="20" t="n">
        <v>6.90672373</v>
      </c>
      <c r="Q35" s="18" t="s">
        <v>327</v>
      </c>
      <c r="R35" s="20" t="s">
        <v>327</v>
      </c>
      <c r="S35" s="18" t="n">
        <v>512.79221374</v>
      </c>
      <c r="T35" s="20" t="n">
        <v>4.35023714</v>
      </c>
    </row>
    <row r="36" spans="1:20">
      <c r="A36" s="15" t="s">
        <v>356</v>
      </c>
      <c r="B36" s="17" t="n">
        <v>6736</v>
      </c>
      <c r="C36" s="18">
        <f>(152.0/B36*100)</f>
        <v/>
      </c>
      <c r="D36" s="19" t="n">
        <v>6584</v>
      </c>
      <c r="E36" s="18" t="n">
        <v>430.25129111</v>
      </c>
      <c r="F36" s="20" t="n">
        <v>7.09032915</v>
      </c>
      <c r="G36" s="18" t="n">
        <v>467.29977168</v>
      </c>
      <c r="H36" s="20" t="n">
        <v>3.63758217</v>
      </c>
      <c r="I36" s="18" t="n">
        <v>489.43167816</v>
      </c>
      <c r="J36" s="20" t="n">
        <v>4.01281289</v>
      </c>
      <c r="K36" s="18" t="n">
        <v>500.7731941</v>
      </c>
      <c r="L36" s="20" t="n">
        <v>2.68055233</v>
      </c>
      <c r="M36" s="18" t="s">
        <v>327</v>
      </c>
      <c r="N36" s="20" t="s">
        <v>327</v>
      </c>
      <c r="O36" s="18" t="s">
        <v>327</v>
      </c>
      <c r="P36" s="20" t="s">
        <v>327</v>
      </c>
      <c r="Q36" s="18" t="s">
        <v>327</v>
      </c>
      <c r="R36" s="20" t="s">
        <v>327</v>
      </c>
      <c r="S36" s="18" t="n">
        <v>463.40192113</v>
      </c>
      <c r="T36" s="20" t="n">
        <v>4.68526925</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(5832.0/B40*100)</f>
        <v/>
      </c>
      <c r="D40" s="19" t="n">
        <v>8325</v>
      </c>
      <c r="E40" s="18" t="n">
        <v>436.03672583</v>
      </c>
      <c r="F40" s="20" t="n">
        <v>5.23498836</v>
      </c>
      <c r="G40" s="18" t="n">
        <v>493.45531786</v>
      </c>
      <c r="H40" s="20" t="n">
        <v>3.74268253</v>
      </c>
      <c r="I40" s="18" t="n">
        <v>490.76536654</v>
      </c>
      <c r="J40" s="20" t="n">
        <v>7.59887386</v>
      </c>
      <c r="K40" s="18" t="n">
        <v>515.22902215</v>
      </c>
      <c r="L40" s="20" t="n">
        <v>4.14754061</v>
      </c>
      <c r="M40" s="18" t="s">
        <v>327</v>
      </c>
      <c r="N40" s="20" t="s">
        <v>327</v>
      </c>
      <c r="O40" s="18" t="n">
        <v>491.16464222</v>
      </c>
      <c r="P40" s="20" t="n">
        <v>2.5540442</v>
      </c>
      <c r="Q40" s="18" t="s">
        <v>327</v>
      </c>
      <c r="R40" s="20" t="s">
        <v>327</v>
      </c>
      <c r="S40" s="18" t="n">
        <v>455.93937674</v>
      </c>
      <c r="T40" s="20" t="n">
        <v>7.24063098</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(313.0/B47*100)</f>
        <v/>
      </c>
      <c r="D47" s="19" t="n">
        <v>5615</v>
      </c>
      <c r="E47" s="18" t="n">
        <v>416.58098949</v>
      </c>
      <c r="F47" s="20" t="n">
        <v>5.11248899</v>
      </c>
      <c r="G47" s="18" t="n">
        <v>460.03838452</v>
      </c>
      <c r="H47" s="20" t="n">
        <v>4.67867444</v>
      </c>
      <c r="I47" s="18" t="n">
        <v>466.08647154</v>
      </c>
      <c r="J47" s="20" t="n">
        <v>7.03438494</v>
      </c>
      <c r="K47" s="18" t="n">
        <v>440.62328076</v>
      </c>
      <c r="L47" s="20" t="n">
        <v>4.98232028</v>
      </c>
      <c r="M47" s="18" t="s">
        <v>327</v>
      </c>
      <c r="N47" s="20" t="s">
        <v>327</v>
      </c>
      <c r="O47" s="18" t="s">
        <v>327</v>
      </c>
      <c r="P47" s="20" t="s">
        <v>327</v>
      </c>
      <c r="Q47" s="18" t="s">
        <v>327</v>
      </c>
      <c r="R47" s="20" t="s">
        <v>327</v>
      </c>
      <c r="S47" s="18" t="n">
        <v>427.41322416</v>
      </c>
      <c r="T47" s="20" t="n">
        <v>5.58673447</v>
      </c>
    </row>
    <row r="48" spans="1:20">
      <c r="A48" s="15" t="s">
        <v>368</v>
      </c>
      <c r="B48" s="17" t="n">
        <v>9841</v>
      </c>
      <c r="C48" s="18">
        <f>(35.0/B48*100)</f>
        <v/>
      </c>
      <c r="D48" s="19" t="n">
        <v>9806</v>
      </c>
      <c r="E48" s="18" t="n">
        <v>503.74781093</v>
      </c>
      <c r="F48" s="20" t="n">
        <v>4.73523218</v>
      </c>
      <c r="G48" s="18" t="n">
        <v>531.46813174</v>
      </c>
      <c r="H48" s="20" t="n">
        <v>5.89018365</v>
      </c>
      <c r="I48" s="18" t="n">
        <v>522.93391066</v>
      </c>
      <c r="J48" s="20" t="n">
        <v>8.55703916</v>
      </c>
      <c r="K48" s="18" t="n">
        <v>556.08528088</v>
      </c>
      <c r="L48" s="20" t="n">
        <v>5.48022345</v>
      </c>
      <c r="M48" s="18" t="s">
        <v>327</v>
      </c>
      <c r="N48" s="20" t="s">
        <v>327</v>
      </c>
      <c r="O48" s="18" t="s">
        <v>327</v>
      </c>
      <c r="P48" s="20" t="s">
        <v>327</v>
      </c>
      <c r="Q48" s="18" t="s">
        <v>327</v>
      </c>
      <c r="R48" s="20" t="s">
        <v>327</v>
      </c>
      <c r="S48" s="18" t="n">
        <v>474.47375042</v>
      </c>
      <c r="T48" s="20" t="n">
        <v>12.4570153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(167.0/B52*100)</f>
        <v/>
      </c>
      <c r="D52" s="19" t="n">
        <v>5642</v>
      </c>
      <c r="E52" s="18" t="n">
        <v>414.1057179</v>
      </c>
      <c r="F52" s="20" t="n">
        <v>4.36501186</v>
      </c>
      <c r="G52" s="18" t="n">
        <v>448.31309976</v>
      </c>
      <c r="H52" s="20" t="n">
        <v>3.96635008</v>
      </c>
      <c r="I52" s="18" t="n">
        <v>477.04377028</v>
      </c>
      <c r="J52" s="20" t="n">
        <v>5.37229318</v>
      </c>
      <c r="K52" s="18" t="n">
        <v>483.34741544</v>
      </c>
      <c r="L52" s="20" t="n">
        <v>2.82385032</v>
      </c>
      <c r="M52" s="18" t="s">
        <v>327</v>
      </c>
      <c r="N52" s="20" t="s">
        <v>327</v>
      </c>
      <c r="O52" s="18" t="s">
        <v>327</v>
      </c>
      <c r="P52" s="20" t="s">
        <v>327</v>
      </c>
      <c r="Q52" s="18" t="s">
        <v>327</v>
      </c>
      <c r="R52" s="20" t="s">
        <v>327</v>
      </c>
      <c r="S52" s="18" t="n">
        <v>421.48278092</v>
      </c>
      <c r="T52" s="20" t="n">
        <v>6.75697512</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(98.0/B56*100)</f>
        <v/>
      </c>
      <c r="D56" s="19" t="n">
        <v>5261</v>
      </c>
      <c r="E56" s="18" t="n">
        <v>528.55139706</v>
      </c>
      <c r="F56" s="20" t="n">
        <v>5.19540147</v>
      </c>
      <c r="G56" s="18" t="n">
        <v>546.78375626</v>
      </c>
      <c r="H56" s="20" t="n">
        <v>3.62297909</v>
      </c>
      <c r="I56" s="18" t="n">
        <v>553.26414278</v>
      </c>
      <c r="J56" s="20" t="n">
        <v>6.10138942</v>
      </c>
      <c r="K56" s="18" t="n">
        <v>555.40905118</v>
      </c>
      <c r="L56" s="20" t="n">
        <v>3.47825802</v>
      </c>
      <c r="M56" s="18" t="s">
        <v>327</v>
      </c>
      <c r="N56" s="20" t="s">
        <v>327</v>
      </c>
      <c r="O56" s="18" t="s">
        <v>327</v>
      </c>
      <c r="P56" s="20" t="s">
        <v>327</v>
      </c>
      <c r="Q56" s="18" t="s">
        <v>327</v>
      </c>
      <c r="R56" s="20" t="s">
        <v>327</v>
      </c>
      <c r="S56" s="18" t="n">
        <v>536.01478896</v>
      </c>
      <c r="T56" s="20" t="n">
        <v>10.65585599</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(349.0/B61*100)</f>
        <v/>
      </c>
      <c r="D61" s="19" t="n">
        <v>6176</v>
      </c>
      <c r="E61" s="18" t="n">
        <v>435.20180003</v>
      </c>
      <c r="F61" s="20" t="n">
        <v>4.15456246</v>
      </c>
      <c r="G61" s="18" t="n">
        <v>475.06704296</v>
      </c>
      <c r="H61" s="20" t="n">
        <v>4.14794464</v>
      </c>
      <c r="I61" s="18" t="n">
        <v>487.17324979</v>
      </c>
      <c r="J61" s="20" t="n">
        <v>5.54371862</v>
      </c>
      <c r="K61" s="18" t="n">
        <v>497.10162999</v>
      </c>
      <c r="L61" s="20" t="n">
        <v>2.70205848</v>
      </c>
      <c r="M61" s="18" t="s">
        <v>327</v>
      </c>
      <c r="N61" s="20" t="s">
        <v>327</v>
      </c>
      <c r="O61" s="18" t="s">
        <v>327</v>
      </c>
      <c r="P61" s="20" t="s">
        <v>327</v>
      </c>
      <c r="Q61" s="18" t="s">
        <v>327</v>
      </c>
      <c r="R61" s="20" t="s">
        <v>327</v>
      </c>
      <c r="S61" s="18" t="n">
        <v>444.39543192</v>
      </c>
      <c r="T61" s="20" t="n">
        <v>6.9740472</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(537.0/B67*100)</f>
        <v/>
      </c>
      <c r="D67" s="19" t="n">
        <v>6434</v>
      </c>
      <c r="E67" s="18" t="n">
        <v>360.48379893</v>
      </c>
      <c r="F67" s="20" t="n">
        <v>2.99532302</v>
      </c>
      <c r="G67" s="18" t="n">
        <v>399.01031251</v>
      </c>
      <c r="H67" s="20" t="n">
        <v>3.91103302</v>
      </c>
      <c r="I67" s="18" t="n">
        <v>407.95134879</v>
      </c>
      <c r="J67" s="20" t="n">
        <v>6.93750623</v>
      </c>
      <c r="K67" s="18" t="n">
        <v>407.79811908</v>
      </c>
      <c r="L67" s="20" t="n">
        <v>3.5332563</v>
      </c>
      <c r="M67" s="18" t="s">
        <v>327</v>
      </c>
      <c r="N67" s="20" t="s">
        <v>327</v>
      </c>
      <c r="O67" s="18" t="s">
        <v>327</v>
      </c>
      <c r="P67" s="20" t="s">
        <v>327</v>
      </c>
      <c r="Q67" s="18" t="s">
        <v>327</v>
      </c>
      <c r="R67" s="20" t="s">
        <v>327</v>
      </c>
      <c r="S67" s="18" t="n">
        <v>345.78052648</v>
      </c>
      <c r="T67" s="20" t="n">
        <v>6.94314223</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(440.0/B73*100)</f>
        <v/>
      </c>
      <c r="D73" s="19" t="n">
        <v>7809</v>
      </c>
      <c r="E73" s="18" t="n">
        <v>405.38193966</v>
      </c>
      <c r="F73" s="20" t="n">
        <v>3.95407152</v>
      </c>
      <c r="G73" s="18" t="n">
        <v>424.71178643</v>
      </c>
      <c r="H73" s="20" t="n">
        <v>3.8694917</v>
      </c>
      <c r="I73" s="18" t="n">
        <v>407.84537442</v>
      </c>
      <c r="J73" s="20" t="n">
        <v>6.30348353</v>
      </c>
      <c r="K73" s="18" t="n">
        <v>426.74683608</v>
      </c>
      <c r="L73" s="20" t="n">
        <v>4.0090767</v>
      </c>
      <c r="M73" s="18" t="s">
        <v>327</v>
      </c>
      <c r="N73" s="20" t="s">
        <v>327</v>
      </c>
      <c r="O73" s="18" t="s">
        <v>327</v>
      </c>
      <c r="P73" s="20" t="s">
        <v>327</v>
      </c>
      <c r="Q73" s="18" t="s">
        <v>327</v>
      </c>
      <c r="R73" s="20" t="s">
        <v>327</v>
      </c>
      <c r="S73" s="18" t="n">
        <v>391.03098962</v>
      </c>
      <c r="T73" s="20" t="n">
        <v>9.23320541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518</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455.52253452</v>
      </c>
      <c r="F7" s="20" t="n">
        <v>4.34652499</v>
      </c>
      <c r="G7" s="18" t="n">
        <v>487.15026088</v>
      </c>
      <c r="H7" s="20" t="n">
        <v>2.92507779</v>
      </c>
      <c r="I7" s="18" t="n">
        <v>502.95789516</v>
      </c>
      <c r="J7" s="20" t="n">
        <v>5.87653425</v>
      </c>
      <c r="K7" s="18" t="n">
        <v>510.94977132</v>
      </c>
      <c r="L7" s="20" t="n">
        <v>2.21445158</v>
      </c>
      <c r="M7" s="18" t="s">
        <v>327</v>
      </c>
      <c r="N7" s="20" t="s">
        <v>327</v>
      </c>
      <c r="O7" s="18" t="s">
        <v>327</v>
      </c>
      <c r="P7" s="20" t="s">
        <v>327</v>
      </c>
      <c r="Q7" s="18" t="s">
        <v>327</v>
      </c>
      <c r="R7" s="20" t="s">
        <v>327</v>
      </c>
      <c r="S7" s="18" t="n">
        <v>479.02094694</v>
      </c>
      <c r="T7" s="20" t="n">
        <v>4.28414849</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(8078.0/B9*100)</f>
        <v/>
      </c>
      <c r="D9" s="19" t="n">
        <v>1573</v>
      </c>
      <c r="E9" s="18" t="n">
        <v>448.28007037</v>
      </c>
      <c r="F9" s="20" t="n">
        <v>7.48265859</v>
      </c>
      <c r="G9" s="18" t="n">
        <v>478.09206833</v>
      </c>
      <c r="H9" s="20" t="n">
        <v>6.12191823</v>
      </c>
      <c r="I9" s="18" t="n">
        <v>488.83921926</v>
      </c>
      <c r="J9" s="20" t="n">
        <v>9.76243721</v>
      </c>
      <c r="K9" s="18" t="s">
        <v>327</v>
      </c>
      <c r="L9" s="20" t="s">
        <v>327</v>
      </c>
      <c r="M9" s="18" t="s">
        <v>327</v>
      </c>
      <c r="N9" s="20" t="s">
        <v>327</v>
      </c>
      <c r="O9" s="18" t="n">
        <v>357.98454354</v>
      </c>
      <c r="P9" s="20" t="n">
        <v>11.51846445</v>
      </c>
      <c r="Q9" s="18" t="s">
        <v>327</v>
      </c>
      <c r="R9" s="20" t="s">
        <v>327</v>
      </c>
      <c r="S9" s="18" t="n">
        <v>466.23252668</v>
      </c>
      <c r="T9" s="20" t="n">
        <v>6.20966673</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(206.0/B13*100)</f>
        <v/>
      </c>
      <c r="D13" s="19" t="n">
        <v>6955</v>
      </c>
      <c r="E13" s="18" t="n">
        <v>449.0612611</v>
      </c>
      <c r="F13" s="20" t="n">
        <v>6.57551302</v>
      </c>
      <c r="G13" s="18" t="n">
        <v>472.7999472</v>
      </c>
      <c r="H13" s="20" t="n">
        <v>6.65616851</v>
      </c>
      <c r="I13" s="18" t="n">
        <v>465.06087749</v>
      </c>
      <c r="J13" s="20" t="n">
        <v>10.36570442</v>
      </c>
      <c r="K13" s="18" t="n">
        <v>522.56791839</v>
      </c>
      <c r="L13" s="20" t="n">
        <v>2.31120279</v>
      </c>
      <c r="M13" s="18" t="s">
        <v>327</v>
      </c>
      <c r="N13" s="20" t="s">
        <v>327</v>
      </c>
      <c r="O13" s="18" t="n">
        <v>447.51533769</v>
      </c>
      <c r="P13" s="20" t="n">
        <v>5.97365007</v>
      </c>
      <c r="Q13" s="18" t="s">
        <v>327</v>
      </c>
      <c r="R13" s="20" t="s">
        <v>327</v>
      </c>
      <c r="S13" s="18" t="n">
        <v>470.22051836</v>
      </c>
      <c r="T13" s="20" t="n">
        <v>7.10126761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(62.0/B18*100)</f>
        <v/>
      </c>
      <c r="D18" s="19" t="n">
        <v>5470</v>
      </c>
      <c r="E18" s="18" t="n">
        <v>401.18430748</v>
      </c>
      <c r="F18" s="20" t="n">
        <v>5.10502144</v>
      </c>
      <c r="G18" s="18" t="n">
        <v>470.32133537</v>
      </c>
      <c r="H18" s="20" t="n">
        <v>3.89831198</v>
      </c>
      <c r="I18" s="18" t="n">
        <v>474.74166013</v>
      </c>
      <c r="J18" s="20" t="n">
        <v>3.81364026</v>
      </c>
      <c r="K18" s="18" t="n">
        <v>447.45915179</v>
      </c>
      <c r="L18" s="20" t="n">
        <v>4.95968062</v>
      </c>
      <c r="M18" s="18" t="s">
        <v>327</v>
      </c>
      <c r="N18" s="20" t="s">
        <v>327</v>
      </c>
      <c r="O18" s="18" t="s">
        <v>327</v>
      </c>
      <c r="P18" s="20" t="s">
        <v>327</v>
      </c>
      <c r="Q18" s="18" t="s">
        <v>327</v>
      </c>
      <c r="R18" s="20" t="s">
        <v>327</v>
      </c>
      <c r="S18" s="18" t="n">
        <v>416.82821674</v>
      </c>
      <c r="T18" s="20" t="n">
        <v>7.52576391</v>
      </c>
    </row>
    <row r="19" spans="1:20">
      <c r="A19" s="15" t="s">
        <v>339</v>
      </c>
      <c r="B19" s="17" t="n">
        <v>5658</v>
      </c>
      <c r="C19" s="18">
        <f>(315.0/B19*100)</f>
        <v/>
      </c>
      <c r="D19" s="19" t="n">
        <v>5343</v>
      </c>
      <c r="E19" s="18" t="n">
        <v>416.26193866</v>
      </c>
      <c r="F19" s="20" t="n">
        <v>7.35834585</v>
      </c>
      <c r="G19" s="18" t="n">
        <v>460.68969581</v>
      </c>
      <c r="H19" s="20" t="n">
        <v>4.25969791</v>
      </c>
      <c r="I19" s="18" t="n">
        <v>480.80722663</v>
      </c>
      <c r="J19" s="20" t="n">
        <v>5.2649379</v>
      </c>
      <c r="K19" s="18" t="n">
        <v>495.4527249</v>
      </c>
      <c r="L19" s="20" t="n">
        <v>2.85477391</v>
      </c>
      <c r="M19" s="18" t="s">
        <v>327</v>
      </c>
      <c r="N19" s="20" t="s">
        <v>327</v>
      </c>
      <c r="O19" s="18" t="s">
        <v>327</v>
      </c>
      <c r="P19" s="20" t="s">
        <v>327</v>
      </c>
      <c r="Q19" s="18" t="s">
        <v>327</v>
      </c>
      <c r="R19" s="20" t="s">
        <v>327</v>
      </c>
      <c r="S19" s="18" t="n">
        <v>433.34993046</v>
      </c>
      <c r="T19" s="20" t="n">
        <v>6.68992151</v>
      </c>
    </row>
    <row r="20" spans="1:20">
      <c r="A20" s="15" t="s">
        <v>340</v>
      </c>
      <c r="B20" s="17" t="n">
        <v>3371</v>
      </c>
      <c r="C20" s="18">
        <f>(82.0/B20*100)</f>
        <v/>
      </c>
      <c r="D20" s="19" t="n">
        <v>3289</v>
      </c>
      <c r="E20" s="18" t="n">
        <v>443.10128825</v>
      </c>
      <c r="F20" s="20" t="n">
        <v>8.009792279999999</v>
      </c>
      <c r="G20" s="18" t="n">
        <v>477.52750934</v>
      </c>
      <c r="H20" s="20" t="n">
        <v>5.27966043</v>
      </c>
      <c r="I20" s="18" t="n">
        <v>455.38257175</v>
      </c>
      <c r="J20" s="20" t="n">
        <v>8.94852128</v>
      </c>
      <c r="K20" s="18" t="n">
        <v>502.25768978</v>
      </c>
      <c r="L20" s="20" t="n">
        <v>2.53284194</v>
      </c>
      <c r="M20" s="18" t="s">
        <v>327</v>
      </c>
      <c r="N20" s="20" t="s">
        <v>327</v>
      </c>
      <c r="O20" s="18" t="s">
        <v>327</v>
      </c>
      <c r="P20" s="20" t="s">
        <v>327</v>
      </c>
      <c r="Q20" s="18" t="s">
        <v>327</v>
      </c>
      <c r="R20" s="20" t="s">
        <v>327</v>
      </c>
      <c r="S20" s="18" t="n">
        <v>444.63260993</v>
      </c>
      <c r="T20" s="20" t="n">
        <v>6.77631634</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(714.0/B23*100)</f>
        <v/>
      </c>
      <c r="D23" s="19" t="n">
        <v>10869</v>
      </c>
      <c r="E23" s="18" t="n">
        <v>435.54096115</v>
      </c>
      <c r="F23" s="20" t="n">
        <v>6.14708523</v>
      </c>
      <c r="G23" s="18" t="n">
        <v>473.8949333</v>
      </c>
      <c r="H23" s="20" t="n">
        <v>4.69748142</v>
      </c>
      <c r="I23" s="18" t="n">
        <v>489.19571187</v>
      </c>
      <c r="J23" s="20" t="n">
        <v>6.34742674</v>
      </c>
      <c r="K23" s="18" t="n">
        <v>512.1678359799999</v>
      </c>
      <c r="L23" s="20" t="n">
        <v>3.04903559</v>
      </c>
      <c r="M23" s="18" t="s">
        <v>327</v>
      </c>
      <c r="N23" s="20" t="s">
        <v>327</v>
      </c>
      <c r="O23" s="18" t="s">
        <v>327</v>
      </c>
      <c r="P23" s="20" t="s">
        <v>327</v>
      </c>
      <c r="Q23" s="18" t="s">
        <v>327</v>
      </c>
      <c r="R23" s="20" t="s">
        <v>327</v>
      </c>
      <c r="S23" s="18" t="n">
        <v>444.77311314</v>
      </c>
      <c r="T23" s="20" t="n">
        <v>5.93777935</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(38.0/B25*100)</f>
        <v/>
      </c>
      <c r="D25" s="19" t="n">
        <v>5543</v>
      </c>
      <c r="E25" s="18" t="n">
        <v>499.41877598</v>
      </c>
      <c r="F25" s="20" t="n">
        <v>5.86958961</v>
      </c>
      <c r="G25" s="18" t="n">
        <v>535.4447123800001</v>
      </c>
      <c r="H25" s="20" t="n">
        <v>4.32547616</v>
      </c>
      <c r="I25" s="18" t="n">
        <v>554.90767138</v>
      </c>
      <c r="J25" s="20" t="n">
        <v>4.60011947</v>
      </c>
      <c r="K25" s="18" t="n">
        <v>492.87551288</v>
      </c>
      <c r="L25" s="20" t="n">
        <v>5.82565276</v>
      </c>
      <c r="M25" s="18" t="s">
        <v>327</v>
      </c>
      <c r="N25" s="20" t="s">
        <v>327</v>
      </c>
      <c r="O25" s="18" t="s">
        <v>327</v>
      </c>
      <c r="P25" s="20" t="s">
        <v>327</v>
      </c>
      <c r="Q25" s="18" t="s">
        <v>327</v>
      </c>
      <c r="R25" s="20" t="s">
        <v>327</v>
      </c>
      <c r="S25" s="18" t="n">
        <v>489.37309719</v>
      </c>
      <c r="T25" s="20" t="n">
        <v>11.71197431</v>
      </c>
    </row>
    <row r="26" spans="1:20">
      <c r="A26" s="15" t="s">
        <v>346</v>
      </c>
      <c r="B26" s="17" t="n">
        <v>4869</v>
      </c>
      <c r="C26" s="18">
        <f>(204.0/B26*100)</f>
        <v/>
      </c>
      <c r="D26" s="19" t="n">
        <v>4665</v>
      </c>
      <c r="E26" s="18" t="n">
        <v>455.42937543</v>
      </c>
      <c r="F26" s="20" t="n">
        <v>4.80083453</v>
      </c>
      <c r="G26" s="18" t="n">
        <v>475.4646824</v>
      </c>
      <c r="H26" s="20" t="n">
        <v>2.72726981</v>
      </c>
      <c r="I26" s="18" t="n">
        <v>476.50941428</v>
      </c>
      <c r="J26" s="20" t="n">
        <v>4.55709377</v>
      </c>
      <c r="K26" s="18" t="n">
        <v>500.43221496</v>
      </c>
      <c r="L26" s="20" t="n">
        <v>2.54414412</v>
      </c>
      <c r="M26" s="18" t="s">
        <v>327</v>
      </c>
      <c r="N26" s="20" t="s">
        <v>327</v>
      </c>
      <c r="O26" s="18" t="s">
        <v>327</v>
      </c>
      <c r="P26" s="20" t="s">
        <v>327</v>
      </c>
      <c r="Q26" s="18" t="s">
        <v>327</v>
      </c>
      <c r="R26" s="20" t="s">
        <v>327</v>
      </c>
      <c r="S26" s="18" t="n">
        <v>459.83451794</v>
      </c>
      <c r="T26" s="20" t="n">
        <v>6.82593115</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(43.0/B32*100)</f>
        <v/>
      </c>
      <c r="D32" s="19" t="n">
        <v>4435</v>
      </c>
      <c r="E32" s="18" t="n">
        <v>459.0834121</v>
      </c>
      <c r="F32" s="20" t="n">
        <v>4.34588301</v>
      </c>
      <c r="G32" s="18" t="n">
        <v>497.64311404</v>
      </c>
      <c r="H32" s="20" t="n">
        <v>3.55398982</v>
      </c>
      <c r="I32" s="18" t="n">
        <v>499.59015482</v>
      </c>
      <c r="J32" s="20" t="n">
        <v>4.31791706</v>
      </c>
      <c r="K32" s="18" t="n">
        <v>527.7020237200001</v>
      </c>
      <c r="L32" s="20" t="n">
        <v>3.31998165</v>
      </c>
      <c r="M32" s="18" t="s">
        <v>327</v>
      </c>
      <c r="N32" s="20" t="s">
        <v>327</v>
      </c>
      <c r="O32" s="18" t="s">
        <v>327</v>
      </c>
      <c r="P32" s="20" t="s">
        <v>327</v>
      </c>
      <c r="Q32" s="18" t="s">
        <v>327</v>
      </c>
      <c r="R32" s="20" t="s">
        <v>327</v>
      </c>
      <c r="S32" s="18" t="n">
        <v>466.23160298</v>
      </c>
      <c r="T32" s="20" t="n">
        <v>8.949514750000001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(154.0/B34*100)</f>
        <v/>
      </c>
      <c r="D34" s="19" t="n">
        <v>6196</v>
      </c>
      <c r="E34" s="18" t="n">
        <v>432.91757765</v>
      </c>
      <c r="F34" s="20" t="n">
        <v>4.10288541</v>
      </c>
      <c r="G34" s="18" t="n">
        <v>476.81019121</v>
      </c>
      <c r="H34" s="20" t="n">
        <v>3.18977044</v>
      </c>
      <c r="I34" s="18" t="n">
        <v>481.39981018</v>
      </c>
      <c r="J34" s="20" t="n">
        <v>5.86413708</v>
      </c>
      <c r="K34" s="18" t="n">
        <v>499.20552852</v>
      </c>
      <c r="L34" s="20" t="n">
        <v>3.24320315</v>
      </c>
      <c r="M34" s="18" t="s">
        <v>327</v>
      </c>
      <c r="N34" s="20" t="s">
        <v>327</v>
      </c>
      <c r="O34" s="18" t="n">
        <v>336.51078337</v>
      </c>
      <c r="P34" s="20" t="n">
        <v>12.24828707</v>
      </c>
      <c r="Q34" s="18" t="s">
        <v>327</v>
      </c>
      <c r="R34" s="20" t="s">
        <v>327</v>
      </c>
      <c r="S34" s="18" t="n">
        <v>452.97782836</v>
      </c>
      <c r="T34" s="20" t="n">
        <v>6.06115563</v>
      </c>
    </row>
    <row r="35" spans="1:20">
      <c r="A35" s="15" t="s">
        <v>355</v>
      </c>
      <c r="B35" s="17" t="n">
        <v>6406</v>
      </c>
      <c r="C35" s="18">
        <f>(142.0/B35*100)</f>
        <v/>
      </c>
      <c r="D35" s="19" t="n">
        <v>6264</v>
      </c>
      <c r="E35" s="18" t="n">
        <v>482.69769755</v>
      </c>
      <c r="F35" s="20" t="n">
        <v>4.25257861</v>
      </c>
      <c r="G35" s="18" t="n">
        <v>511.39003399</v>
      </c>
      <c r="H35" s="20" t="n">
        <v>2.96072021</v>
      </c>
      <c r="I35" s="18" t="n">
        <v>512.21600209</v>
      </c>
      <c r="J35" s="20" t="n">
        <v>4.30319892</v>
      </c>
      <c r="K35" s="18" t="n">
        <v>523.81975586</v>
      </c>
      <c r="L35" s="20" t="n">
        <v>3.2013733</v>
      </c>
      <c r="M35" s="18" t="s">
        <v>327</v>
      </c>
      <c r="N35" s="20" t="s">
        <v>327</v>
      </c>
      <c r="O35" s="18" t="n">
        <v>349.78970242</v>
      </c>
      <c r="P35" s="20" t="n">
        <v>6.90672373</v>
      </c>
      <c r="Q35" s="18" t="s">
        <v>327</v>
      </c>
      <c r="R35" s="20" t="s">
        <v>327</v>
      </c>
      <c r="S35" s="18" t="n">
        <v>512.6570951899999</v>
      </c>
      <c r="T35" s="20" t="n">
        <v>4.20423599</v>
      </c>
    </row>
    <row r="36" spans="1:20">
      <c r="A36" s="15" t="s">
        <v>356</v>
      </c>
      <c r="B36" s="17" t="n">
        <v>6736</v>
      </c>
      <c r="C36" s="18">
        <f>(152.0/B36*100)</f>
        <v/>
      </c>
      <c r="D36" s="19" t="n">
        <v>6584</v>
      </c>
      <c r="E36" s="18" t="n">
        <v>431.14520297</v>
      </c>
      <c r="F36" s="20" t="n">
        <v>6.71351463</v>
      </c>
      <c r="G36" s="18" t="n">
        <v>471.17684392</v>
      </c>
      <c r="H36" s="20" t="n">
        <v>3.64929795</v>
      </c>
      <c r="I36" s="18" t="n">
        <v>484.64000624</v>
      </c>
      <c r="J36" s="20" t="n">
        <v>4.14992948</v>
      </c>
      <c r="K36" s="18" t="n">
        <v>500.7731941</v>
      </c>
      <c r="L36" s="20" t="n">
        <v>2.68055233</v>
      </c>
      <c r="M36" s="18" t="s">
        <v>327</v>
      </c>
      <c r="N36" s="20" t="s">
        <v>327</v>
      </c>
      <c r="O36" s="18" t="s">
        <v>327</v>
      </c>
      <c r="P36" s="20" t="s">
        <v>327</v>
      </c>
      <c r="Q36" s="18" t="s">
        <v>327</v>
      </c>
      <c r="R36" s="20" t="s">
        <v>327</v>
      </c>
      <c r="S36" s="18" t="n">
        <v>465.47200046</v>
      </c>
      <c r="T36" s="20" t="n">
        <v>4.56549778</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(5832.0/B40*100)</f>
        <v/>
      </c>
      <c r="D40" s="19" t="n">
        <v>8325</v>
      </c>
      <c r="E40" s="18" t="n">
        <v>438.87848718</v>
      </c>
      <c r="F40" s="20" t="n">
        <v>5.37672514</v>
      </c>
      <c r="G40" s="18" t="n">
        <v>490.3615316</v>
      </c>
      <c r="H40" s="20" t="n">
        <v>3.7932743</v>
      </c>
      <c r="I40" s="18" t="n">
        <v>498.67977816</v>
      </c>
      <c r="J40" s="20" t="n">
        <v>6.63993591</v>
      </c>
      <c r="K40" s="18" t="n">
        <v>515.22902215</v>
      </c>
      <c r="L40" s="20" t="n">
        <v>4.14754061</v>
      </c>
      <c r="M40" s="18" t="s">
        <v>327</v>
      </c>
      <c r="N40" s="20" t="s">
        <v>327</v>
      </c>
      <c r="O40" s="18" t="n">
        <v>491.16464222</v>
      </c>
      <c r="P40" s="20" t="n">
        <v>2.5540442</v>
      </c>
      <c r="Q40" s="18" t="s">
        <v>327</v>
      </c>
      <c r="R40" s="20" t="s">
        <v>327</v>
      </c>
      <c r="S40" s="18" t="n">
        <v>454.79828117</v>
      </c>
      <c r="T40" s="20" t="n">
        <v>7.06344998</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(313.0/B47*100)</f>
        <v/>
      </c>
      <c r="D47" s="19" t="n">
        <v>5615</v>
      </c>
      <c r="E47" s="18" t="n">
        <v>416.94475842</v>
      </c>
      <c r="F47" s="20" t="n">
        <v>4.96849401</v>
      </c>
      <c r="G47" s="18" t="n">
        <v>464.85701024</v>
      </c>
      <c r="H47" s="20" t="n">
        <v>4.55017139</v>
      </c>
      <c r="I47" s="18" t="n">
        <v>457.01561592</v>
      </c>
      <c r="J47" s="20" t="n">
        <v>7.29519531</v>
      </c>
      <c r="K47" s="18" t="n">
        <v>440.62328076</v>
      </c>
      <c r="L47" s="20" t="n">
        <v>4.98232028</v>
      </c>
      <c r="M47" s="18" t="s">
        <v>327</v>
      </c>
      <c r="N47" s="20" t="s">
        <v>327</v>
      </c>
      <c r="O47" s="18" t="s">
        <v>327</v>
      </c>
      <c r="P47" s="20" t="s">
        <v>327</v>
      </c>
      <c r="Q47" s="18" t="s">
        <v>327</v>
      </c>
      <c r="R47" s="20" t="s">
        <v>327</v>
      </c>
      <c r="S47" s="18" t="n">
        <v>427.42574174</v>
      </c>
      <c r="T47" s="20" t="n">
        <v>5.27008929</v>
      </c>
    </row>
    <row r="48" spans="1:20">
      <c r="A48" s="15" t="s">
        <v>368</v>
      </c>
      <c r="B48" s="17" t="n">
        <v>9841</v>
      </c>
      <c r="C48" s="18">
        <f>(35.0/B48*100)</f>
        <v/>
      </c>
      <c r="D48" s="19" t="n">
        <v>9806</v>
      </c>
      <c r="E48" s="18" t="n">
        <v>506.12578177</v>
      </c>
      <c r="F48" s="20" t="n">
        <v>5.28006049</v>
      </c>
      <c r="G48" s="18" t="n">
        <v>526.11693752</v>
      </c>
      <c r="H48" s="20" t="n">
        <v>5.36482958</v>
      </c>
      <c r="I48" s="18" t="n">
        <v>529.39147795</v>
      </c>
      <c r="J48" s="20" t="n">
        <v>8.89838793</v>
      </c>
      <c r="K48" s="18" t="n">
        <v>556.08528088</v>
      </c>
      <c r="L48" s="20" t="n">
        <v>5.48022345</v>
      </c>
      <c r="M48" s="18" t="s">
        <v>327</v>
      </c>
      <c r="N48" s="20" t="s">
        <v>327</v>
      </c>
      <c r="O48" s="18" t="s">
        <v>327</v>
      </c>
      <c r="P48" s="20" t="s">
        <v>327</v>
      </c>
      <c r="Q48" s="18" t="s">
        <v>327</v>
      </c>
      <c r="R48" s="20" t="s">
        <v>327</v>
      </c>
      <c r="S48" s="18" t="n">
        <v>474.20446398</v>
      </c>
      <c r="T48" s="20" t="n">
        <v>11.06249283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(167.0/B52*100)</f>
        <v/>
      </c>
      <c r="D52" s="19" t="n">
        <v>5642</v>
      </c>
      <c r="E52" s="18" t="n">
        <v>414.05234772</v>
      </c>
      <c r="F52" s="20" t="n">
        <v>4.42280035</v>
      </c>
      <c r="G52" s="18" t="n">
        <v>448.83147819</v>
      </c>
      <c r="H52" s="20" t="n">
        <v>3.96927168</v>
      </c>
      <c r="I52" s="18" t="n">
        <v>471.75258261</v>
      </c>
      <c r="J52" s="20" t="n">
        <v>5.26971887</v>
      </c>
      <c r="K52" s="18" t="n">
        <v>483.34741544</v>
      </c>
      <c r="L52" s="20" t="n">
        <v>2.82385032</v>
      </c>
      <c r="M52" s="18" t="s">
        <v>327</v>
      </c>
      <c r="N52" s="20" t="s">
        <v>327</v>
      </c>
      <c r="O52" s="18" t="s">
        <v>327</v>
      </c>
      <c r="P52" s="20" t="s">
        <v>327</v>
      </c>
      <c r="Q52" s="18" t="s">
        <v>327</v>
      </c>
      <c r="R52" s="20" t="s">
        <v>327</v>
      </c>
      <c r="S52" s="18" t="n">
        <v>423.98636413</v>
      </c>
      <c r="T52" s="20" t="n">
        <v>6.75301879</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(98.0/B56*100)</f>
        <v/>
      </c>
      <c r="D56" s="19" t="n">
        <v>5261</v>
      </c>
      <c r="E56" s="18" t="n">
        <v>531.48049158</v>
      </c>
      <c r="F56" s="20" t="n">
        <v>4.65991488</v>
      </c>
      <c r="G56" s="18" t="n">
        <v>544.97341942</v>
      </c>
      <c r="H56" s="20" t="n">
        <v>3.8733875</v>
      </c>
      <c r="I56" s="18" t="n">
        <v>553.98002723</v>
      </c>
      <c r="J56" s="20" t="n">
        <v>5.83244452</v>
      </c>
      <c r="K56" s="18" t="n">
        <v>555.40905118</v>
      </c>
      <c r="L56" s="20" t="n">
        <v>3.47825802</v>
      </c>
      <c r="M56" s="18" t="s">
        <v>327</v>
      </c>
      <c r="N56" s="20" t="s">
        <v>327</v>
      </c>
      <c r="O56" s="18" t="s">
        <v>327</v>
      </c>
      <c r="P56" s="20" t="s">
        <v>327</v>
      </c>
      <c r="Q56" s="18" t="s">
        <v>327</v>
      </c>
      <c r="R56" s="20" t="s">
        <v>327</v>
      </c>
      <c r="S56" s="18" t="n">
        <v>539.1367943499999</v>
      </c>
      <c r="T56" s="20" t="n">
        <v>10.89416751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(349.0/B61*100)</f>
        <v/>
      </c>
      <c r="D61" s="19" t="n">
        <v>6176</v>
      </c>
      <c r="E61" s="18" t="n">
        <v>431.5182002</v>
      </c>
      <c r="F61" s="20" t="n">
        <v>4.26255046</v>
      </c>
      <c r="G61" s="18" t="n">
        <v>478.4643407</v>
      </c>
      <c r="H61" s="20" t="n">
        <v>3.76261278</v>
      </c>
      <c r="I61" s="18" t="n">
        <v>484.91116156</v>
      </c>
      <c r="J61" s="20" t="n">
        <v>5.53427663</v>
      </c>
      <c r="K61" s="18" t="n">
        <v>497.10162999</v>
      </c>
      <c r="L61" s="20" t="n">
        <v>2.70205848</v>
      </c>
      <c r="M61" s="18" t="s">
        <v>327</v>
      </c>
      <c r="N61" s="20" t="s">
        <v>327</v>
      </c>
      <c r="O61" s="18" t="s">
        <v>327</v>
      </c>
      <c r="P61" s="20" t="s">
        <v>327</v>
      </c>
      <c r="Q61" s="18" t="s">
        <v>327</v>
      </c>
      <c r="R61" s="20" t="s">
        <v>327</v>
      </c>
      <c r="S61" s="18" t="n">
        <v>444.76176731</v>
      </c>
      <c r="T61" s="20" t="n">
        <v>6.66009883</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(537.0/B67*100)</f>
        <v/>
      </c>
      <c r="D67" s="19" t="n">
        <v>6434</v>
      </c>
      <c r="E67" s="18" t="n">
        <v>357.42247565</v>
      </c>
      <c r="F67" s="20" t="n">
        <v>2.63498253</v>
      </c>
      <c r="G67" s="18" t="n">
        <v>410.39549227</v>
      </c>
      <c r="H67" s="20" t="n">
        <v>4.18534474</v>
      </c>
      <c r="I67" s="18" t="n">
        <v>421.75943346</v>
      </c>
      <c r="J67" s="20" t="n">
        <v>7.81915862</v>
      </c>
      <c r="K67" s="18" t="n">
        <v>407.79811908</v>
      </c>
      <c r="L67" s="20" t="n">
        <v>3.5332563</v>
      </c>
      <c r="M67" s="18" t="s">
        <v>327</v>
      </c>
      <c r="N67" s="20" t="s">
        <v>327</v>
      </c>
      <c r="O67" s="18" t="s">
        <v>327</v>
      </c>
      <c r="P67" s="20" t="s">
        <v>327</v>
      </c>
      <c r="Q67" s="18" t="s">
        <v>327</v>
      </c>
      <c r="R67" s="20" t="s">
        <v>327</v>
      </c>
      <c r="S67" s="18" t="n">
        <v>336.1371018</v>
      </c>
      <c r="T67" s="20" t="n">
        <v>7.26424454</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(440.0/B73*100)</f>
        <v/>
      </c>
      <c r="D73" s="19" t="n">
        <v>7809</v>
      </c>
      <c r="E73" s="18" t="n">
        <v>405.28662315</v>
      </c>
      <c r="F73" s="20" t="n">
        <v>3.77623802</v>
      </c>
      <c r="G73" s="18" t="n">
        <v>426.59015445</v>
      </c>
      <c r="H73" s="20" t="n">
        <v>4.2155627</v>
      </c>
      <c r="I73" s="18" t="n">
        <v>403.8748392</v>
      </c>
      <c r="J73" s="20" t="n">
        <v>5.69260475</v>
      </c>
      <c r="K73" s="18" t="n">
        <v>426.74683608</v>
      </c>
      <c r="L73" s="20" t="n">
        <v>4.0090767</v>
      </c>
      <c r="M73" s="18" t="s">
        <v>327</v>
      </c>
      <c r="N73" s="20" t="s">
        <v>327</v>
      </c>
      <c r="O73" s="18" t="s">
        <v>327</v>
      </c>
      <c r="P73" s="20" t="s">
        <v>327</v>
      </c>
      <c r="Q73" s="18" t="s">
        <v>327</v>
      </c>
      <c r="R73" s="20" t="s">
        <v>327</v>
      </c>
      <c r="S73" s="18" t="n">
        <v>392.25029789</v>
      </c>
      <c r="T73" s="20" t="n">
        <v>9.46142154</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455.12518712</v>
      </c>
      <c r="F7" s="20" t="n">
        <v>4.19609408</v>
      </c>
      <c r="G7" s="18" t="n">
        <v>486.00579217</v>
      </c>
      <c r="H7" s="20" t="n">
        <v>3.2326323</v>
      </c>
      <c r="I7" s="18" t="n">
        <v>511.05924263</v>
      </c>
      <c r="J7" s="20" t="n">
        <v>6.15663968</v>
      </c>
      <c r="K7" s="18" t="n">
        <v>510.94977132</v>
      </c>
      <c r="L7" s="20" t="n">
        <v>2.21445158</v>
      </c>
      <c r="M7" s="18" t="s">
        <v>327</v>
      </c>
      <c r="N7" s="20" t="s">
        <v>327</v>
      </c>
      <c r="O7" s="18" t="s">
        <v>327</v>
      </c>
      <c r="P7" s="20" t="s">
        <v>327</v>
      </c>
      <c r="Q7" s="18" t="s">
        <v>327</v>
      </c>
      <c r="R7" s="20" t="s">
        <v>327</v>
      </c>
      <c r="S7" s="18" t="n">
        <v>476.88296716</v>
      </c>
      <c r="T7" s="20" t="n">
        <v>4.38281757</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(8078.0/B9*100)</f>
        <v/>
      </c>
      <c r="D9" s="19" t="n">
        <v>1573</v>
      </c>
      <c r="E9" s="18" t="n">
        <v>443.62691167</v>
      </c>
      <c r="F9" s="20" t="n">
        <v>7.10329465</v>
      </c>
      <c r="G9" s="18" t="n">
        <v>475.74517555</v>
      </c>
      <c r="H9" s="20" t="n">
        <v>6.41644186</v>
      </c>
      <c r="I9" s="18" t="n">
        <v>497.03934677</v>
      </c>
      <c r="J9" s="20" t="n">
        <v>8.947711350000001</v>
      </c>
      <c r="K9" s="18" t="s">
        <v>327</v>
      </c>
      <c r="L9" s="20" t="s">
        <v>327</v>
      </c>
      <c r="M9" s="18" t="s">
        <v>327</v>
      </c>
      <c r="N9" s="20" t="s">
        <v>327</v>
      </c>
      <c r="O9" s="18" t="n">
        <v>357.98454354</v>
      </c>
      <c r="P9" s="20" t="n">
        <v>11.51846445</v>
      </c>
      <c r="Q9" s="18" t="s">
        <v>327</v>
      </c>
      <c r="R9" s="20" t="s">
        <v>327</v>
      </c>
      <c r="S9" s="18" t="n">
        <v>465.58393449</v>
      </c>
      <c r="T9" s="20" t="n">
        <v>6.24030382</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(206.0/B13*100)</f>
        <v/>
      </c>
      <c r="D13" s="19" t="n">
        <v>6955</v>
      </c>
      <c r="E13" s="18" t="n">
        <v>448.95063675</v>
      </c>
      <c r="F13" s="20" t="n">
        <v>7.08864907</v>
      </c>
      <c r="G13" s="18" t="n">
        <v>470.48290162</v>
      </c>
      <c r="H13" s="20" t="n">
        <v>7.16155878</v>
      </c>
      <c r="I13" s="18" t="n">
        <v>472.91815802</v>
      </c>
      <c r="J13" s="20" t="n">
        <v>8.305838380000001</v>
      </c>
      <c r="K13" s="18" t="n">
        <v>522.56791839</v>
      </c>
      <c r="L13" s="20" t="n">
        <v>2.31120279</v>
      </c>
      <c r="M13" s="18" t="s">
        <v>327</v>
      </c>
      <c r="N13" s="20" t="s">
        <v>327</v>
      </c>
      <c r="O13" s="18" t="n">
        <v>447.51533769</v>
      </c>
      <c r="P13" s="20" t="n">
        <v>5.97365007</v>
      </c>
      <c r="Q13" s="18" t="s">
        <v>327</v>
      </c>
      <c r="R13" s="20" t="s">
        <v>327</v>
      </c>
      <c r="S13" s="18" t="n">
        <v>468.36447653</v>
      </c>
      <c r="T13" s="20" t="n">
        <v>7.06194632</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(62.0/B18*100)</f>
        <v/>
      </c>
      <c r="D18" s="19" t="n">
        <v>5470</v>
      </c>
      <c r="E18" s="18" t="n">
        <v>399.1484805</v>
      </c>
      <c r="F18" s="20" t="n">
        <v>5.24742127</v>
      </c>
      <c r="G18" s="18" t="n">
        <v>464.81316016</v>
      </c>
      <c r="H18" s="20" t="n">
        <v>3.95746789</v>
      </c>
      <c r="I18" s="18" t="n">
        <v>480.48280452</v>
      </c>
      <c r="J18" s="20" t="n">
        <v>3.70376265</v>
      </c>
      <c r="K18" s="18" t="n">
        <v>447.45915179</v>
      </c>
      <c r="L18" s="20" t="n">
        <v>4.95968062</v>
      </c>
      <c r="M18" s="18" t="s">
        <v>327</v>
      </c>
      <c r="N18" s="20" t="s">
        <v>327</v>
      </c>
      <c r="O18" s="18" t="s">
        <v>327</v>
      </c>
      <c r="P18" s="20" t="s">
        <v>327</v>
      </c>
      <c r="Q18" s="18" t="s">
        <v>327</v>
      </c>
      <c r="R18" s="20" t="s">
        <v>327</v>
      </c>
      <c r="S18" s="18" t="n">
        <v>413.57423983</v>
      </c>
      <c r="T18" s="20" t="n">
        <v>7.65182427</v>
      </c>
    </row>
    <row r="19" spans="1:20">
      <c r="A19" s="15" t="s">
        <v>339</v>
      </c>
      <c r="B19" s="17" t="n">
        <v>5658</v>
      </c>
      <c r="C19" s="18">
        <f>(315.0/B19*100)</f>
        <v/>
      </c>
      <c r="D19" s="19" t="n">
        <v>5343</v>
      </c>
      <c r="E19" s="18" t="n">
        <v>422.72379047</v>
      </c>
      <c r="F19" s="20" t="n">
        <v>6.5945811</v>
      </c>
      <c r="G19" s="18" t="n">
        <v>459.26429544</v>
      </c>
      <c r="H19" s="20" t="n">
        <v>4.42624711</v>
      </c>
      <c r="I19" s="18" t="n">
        <v>477.7802901</v>
      </c>
      <c r="J19" s="20" t="n">
        <v>5.43510111</v>
      </c>
      <c r="K19" s="18" t="n">
        <v>495.4527249</v>
      </c>
      <c r="L19" s="20" t="n">
        <v>2.85477391</v>
      </c>
      <c r="M19" s="18" t="s">
        <v>327</v>
      </c>
      <c r="N19" s="20" t="s">
        <v>327</v>
      </c>
      <c r="O19" s="18" t="s">
        <v>327</v>
      </c>
      <c r="P19" s="20" t="s">
        <v>327</v>
      </c>
      <c r="Q19" s="18" t="s">
        <v>327</v>
      </c>
      <c r="R19" s="20" t="s">
        <v>327</v>
      </c>
      <c r="S19" s="18" t="n">
        <v>435.14541612</v>
      </c>
      <c r="T19" s="20" t="n">
        <v>6.59688078</v>
      </c>
    </row>
    <row r="20" spans="1:20">
      <c r="A20" s="15" t="s">
        <v>340</v>
      </c>
      <c r="B20" s="17" t="n">
        <v>3371</v>
      </c>
      <c r="C20" s="18">
        <f>(82.0/B20*100)</f>
        <v/>
      </c>
      <c r="D20" s="19" t="n">
        <v>3289</v>
      </c>
      <c r="E20" s="18" t="n">
        <v>443.57275888</v>
      </c>
      <c r="F20" s="20" t="n">
        <v>7.58627099</v>
      </c>
      <c r="G20" s="18" t="n">
        <v>473.7992026</v>
      </c>
      <c r="H20" s="20" t="n">
        <v>5.33679934</v>
      </c>
      <c r="I20" s="18" t="n">
        <v>469.18780839</v>
      </c>
      <c r="J20" s="20" t="n">
        <v>7.79315756</v>
      </c>
      <c r="K20" s="18" t="n">
        <v>502.25768978</v>
      </c>
      <c r="L20" s="20" t="n">
        <v>2.53284194</v>
      </c>
      <c r="M20" s="18" t="s">
        <v>327</v>
      </c>
      <c r="N20" s="20" t="s">
        <v>327</v>
      </c>
      <c r="O20" s="18" t="s">
        <v>327</v>
      </c>
      <c r="P20" s="20" t="s">
        <v>327</v>
      </c>
      <c r="Q20" s="18" t="s">
        <v>327</v>
      </c>
      <c r="R20" s="20" t="s">
        <v>327</v>
      </c>
      <c r="S20" s="18" t="n">
        <v>444.04563401</v>
      </c>
      <c r="T20" s="20" t="n">
        <v>6.66657767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(714.0/B23*100)</f>
        <v/>
      </c>
      <c r="D23" s="19" t="n">
        <v>10869</v>
      </c>
      <c r="E23" s="18" t="n">
        <v>432.96050577</v>
      </c>
      <c r="F23" s="20" t="n">
        <v>6.1823742</v>
      </c>
      <c r="G23" s="18" t="n">
        <v>473.48579023</v>
      </c>
      <c r="H23" s="20" t="n">
        <v>4.80748057</v>
      </c>
      <c r="I23" s="18" t="n">
        <v>494.66434495</v>
      </c>
      <c r="J23" s="20" t="n">
        <v>6.46659268</v>
      </c>
      <c r="K23" s="18" t="n">
        <v>512.1678359799999</v>
      </c>
      <c r="L23" s="20" t="n">
        <v>3.04903559</v>
      </c>
      <c r="M23" s="18" t="s">
        <v>327</v>
      </c>
      <c r="N23" s="20" t="s">
        <v>327</v>
      </c>
      <c r="O23" s="18" t="s">
        <v>327</v>
      </c>
      <c r="P23" s="20" t="s">
        <v>327</v>
      </c>
      <c r="Q23" s="18" t="s">
        <v>327</v>
      </c>
      <c r="R23" s="20" t="s">
        <v>327</v>
      </c>
      <c r="S23" s="18" t="n">
        <v>441.50454418</v>
      </c>
      <c r="T23" s="20" t="n">
        <v>6.14277608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(38.0/B25*100)</f>
        <v/>
      </c>
      <c r="D25" s="19" t="n">
        <v>5543</v>
      </c>
      <c r="E25" s="18" t="n">
        <v>507.54683365</v>
      </c>
      <c r="F25" s="20" t="n">
        <v>5.51964751</v>
      </c>
      <c r="G25" s="18" t="n">
        <v>532.88924622</v>
      </c>
      <c r="H25" s="20" t="n">
        <v>4.57068918</v>
      </c>
      <c r="I25" s="18" t="n">
        <v>556.8808933</v>
      </c>
      <c r="J25" s="20" t="n">
        <v>4.31524877</v>
      </c>
      <c r="K25" s="18" t="n">
        <v>492.87551288</v>
      </c>
      <c r="L25" s="20" t="n">
        <v>5.82565276</v>
      </c>
      <c r="M25" s="18" t="s">
        <v>327</v>
      </c>
      <c r="N25" s="20" t="s">
        <v>327</v>
      </c>
      <c r="O25" s="18" t="s">
        <v>327</v>
      </c>
      <c r="P25" s="20" t="s">
        <v>327</v>
      </c>
      <c r="Q25" s="18" t="s">
        <v>327</v>
      </c>
      <c r="R25" s="20" t="s">
        <v>327</v>
      </c>
      <c r="S25" s="18" t="n">
        <v>491.6267312</v>
      </c>
      <c r="T25" s="20" t="n">
        <v>11.39611093</v>
      </c>
    </row>
    <row r="26" spans="1:20">
      <c r="A26" s="15" t="s">
        <v>346</v>
      </c>
      <c r="B26" s="17" t="n">
        <v>4869</v>
      </c>
      <c r="C26" s="18">
        <f>(204.0/B26*100)</f>
        <v/>
      </c>
      <c r="D26" s="19" t="n">
        <v>4665</v>
      </c>
      <c r="E26" s="18" t="n">
        <v>452.66899137</v>
      </c>
      <c r="F26" s="20" t="n">
        <v>4.46637315</v>
      </c>
      <c r="G26" s="18" t="n">
        <v>476.76761181</v>
      </c>
      <c r="H26" s="20" t="n">
        <v>2.75336065</v>
      </c>
      <c r="I26" s="18" t="n">
        <v>473.72427579</v>
      </c>
      <c r="J26" s="20" t="n">
        <v>4.82089023</v>
      </c>
      <c r="K26" s="18" t="n">
        <v>500.43221496</v>
      </c>
      <c r="L26" s="20" t="n">
        <v>2.54414412</v>
      </c>
      <c r="M26" s="18" t="s">
        <v>327</v>
      </c>
      <c r="N26" s="20" t="s">
        <v>327</v>
      </c>
      <c r="O26" s="18" t="s">
        <v>327</v>
      </c>
      <c r="P26" s="20" t="s">
        <v>327</v>
      </c>
      <c r="Q26" s="18" t="s">
        <v>327</v>
      </c>
      <c r="R26" s="20" t="s">
        <v>327</v>
      </c>
      <c r="S26" s="18" t="n">
        <v>462.81785316</v>
      </c>
      <c r="T26" s="20" t="n">
        <v>6.57311586</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(43.0/B32*100)</f>
        <v/>
      </c>
      <c r="D32" s="19" t="n">
        <v>4435</v>
      </c>
      <c r="E32" s="18" t="n">
        <v>462.74536545</v>
      </c>
      <c r="F32" s="20" t="n">
        <v>4.11357787</v>
      </c>
      <c r="G32" s="18" t="n">
        <v>497.31911259</v>
      </c>
      <c r="H32" s="20" t="n">
        <v>3.60658659</v>
      </c>
      <c r="I32" s="18" t="n">
        <v>498.22035125</v>
      </c>
      <c r="J32" s="20" t="n">
        <v>4.86792999</v>
      </c>
      <c r="K32" s="18" t="n">
        <v>527.7020237200001</v>
      </c>
      <c r="L32" s="20" t="n">
        <v>3.31998165</v>
      </c>
      <c r="M32" s="18" t="s">
        <v>327</v>
      </c>
      <c r="N32" s="20" t="s">
        <v>327</v>
      </c>
      <c r="O32" s="18" t="s">
        <v>327</v>
      </c>
      <c r="P32" s="20" t="s">
        <v>327</v>
      </c>
      <c r="Q32" s="18" t="s">
        <v>327</v>
      </c>
      <c r="R32" s="20" t="s">
        <v>327</v>
      </c>
      <c r="S32" s="18" t="n">
        <v>463.33260321</v>
      </c>
      <c r="T32" s="20" t="n">
        <v>8.77663446</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(154.0/B34*100)</f>
        <v/>
      </c>
      <c r="D34" s="19" t="n">
        <v>6196</v>
      </c>
      <c r="E34" s="18" t="n">
        <v>434.90395614</v>
      </c>
      <c r="F34" s="20" t="n">
        <v>3.62542421</v>
      </c>
      <c r="G34" s="18" t="n">
        <v>475.19078682</v>
      </c>
      <c r="H34" s="20" t="n">
        <v>3.27567051</v>
      </c>
      <c r="I34" s="18" t="n">
        <v>482.92475409</v>
      </c>
      <c r="J34" s="20" t="n">
        <v>5.6732203</v>
      </c>
      <c r="K34" s="18" t="n">
        <v>499.20552852</v>
      </c>
      <c r="L34" s="20" t="n">
        <v>3.24320315</v>
      </c>
      <c r="M34" s="18" t="s">
        <v>327</v>
      </c>
      <c r="N34" s="20" t="s">
        <v>327</v>
      </c>
      <c r="O34" s="18" t="n">
        <v>336.51078337</v>
      </c>
      <c r="P34" s="20" t="n">
        <v>12.24828707</v>
      </c>
      <c r="Q34" s="18" t="s">
        <v>327</v>
      </c>
      <c r="R34" s="20" t="s">
        <v>327</v>
      </c>
      <c r="S34" s="18" t="n">
        <v>453.72195613</v>
      </c>
      <c r="T34" s="20" t="n">
        <v>5.58832247</v>
      </c>
    </row>
    <row r="35" spans="1:20">
      <c r="A35" s="15" t="s">
        <v>355</v>
      </c>
      <c r="B35" s="17" t="n">
        <v>6406</v>
      </c>
      <c r="C35" s="18">
        <f>(142.0/B35*100)</f>
        <v/>
      </c>
      <c r="D35" s="19" t="n">
        <v>6264</v>
      </c>
      <c r="E35" s="18" t="n">
        <v>480.88908839</v>
      </c>
      <c r="F35" s="20" t="n">
        <v>3.93970464</v>
      </c>
      <c r="G35" s="18" t="n">
        <v>508.241795</v>
      </c>
      <c r="H35" s="20" t="n">
        <v>2.79094439</v>
      </c>
      <c r="I35" s="18" t="n">
        <v>520.5744289199999</v>
      </c>
      <c r="J35" s="20" t="n">
        <v>3.75371695</v>
      </c>
      <c r="K35" s="18" t="n">
        <v>523.81975586</v>
      </c>
      <c r="L35" s="20" t="n">
        <v>3.2013733</v>
      </c>
      <c r="M35" s="18" t="s">
        <v>327</v>
      </c>
      <c r="N35" s="20" t="s">
        <v>327</v>
      </c>
      <c r="O35" s="18" t="n">
        <v>349.78970242</v>
      </c>
      <c r="P35" s="20" t="n">
        <v>6.90672373</v>
      </c>
      <c r="Q35" s="18" t="s">
        <v>327</v>
      </c>
      <c r="R35" s="20" t="s">
        <v>327</v>
      </c>
      <c r="S35" s="18" t="n">
        <v>511.82076075</v>
      </c>
      <c r="T35" s="20" t="n">
        <v>4.10332706</v>
      </c>
    </row>
    <row r="36" spans="1:20">
      <c r="A36" s="15" t="s">
        <v>356</v>
      </c>
      <c r="B36" s="17" t="n">
        <v>6736</v>
      </c>
      <c r="C36" s="18">
        <f>(152.0/B36*100)</f>
        <v/>
      </c>
      <c r="D36" s="19" t="n">
        <v>6584</v>
      </c>
      <c r="E36" s="18" t="n">
        <v>432.32291045</v>
      </c>
      <c r="F36" s="20" t="n">
        <v>7.3310976</v>
      </c>
      <c r="G36" s="18" t="n">
        <v>466.26359326</v>
      </c>
      <c r="H36" s="20" t="n">
        <v>3.95569412</v>
      </c>
      <c r="I36" s="18" t="n">
        <v>487.86818503</v>
      </c>
      <c r="J36" s="20" t="n">
        <v>3.70194799</v>
      </c>
      <c r="K36" s="18" t="n">
        <v>500.7731941</v>
      </c>
      <c r="L36" s="20" t="n">
        <v>2.68055233</v>
      </c>
      <c r="M36" s="18" t="s">
        <v>327</v>
      </c>
      <c r="N36" s="20" t="s">
        <v>327</v>
      </c>
      <c r="O36" s="18" t="s">
        <v>327</v>
      </c>
      <c r="P36" s="20" t="s">
        <v>327</v>
      </c>
      <c r="Q36" s="18" t="s">
        <v>327</v>
      </c>
      <c r="R36" s="20" t="s">
        <v>327</v>
      </c>
      <c r="S36" s="18" t="n">
        <v>464.24952853</v>
      </c>
      <c r="T36" s="20" t="n">
        <v>4.95780675</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(5832.0/B40*100)</f>
        <v/>
      </c>
      <c r="D40" s="19" t="n">
        <v>8325</v>
      </c>
      <c r="E40" s="18" t="n">
        <v>442.12978486</v>
      </c>
      <c r="F40" s="20" t="n">
        <v>5.43835153</v>
      </c>
      <c r="G40" s="18" t="n">
        <v>487.60369225</v>
      </c>
      <c r="H40" s="20" t="n">
        <v>3.64987477</v>
      </c>
      <c r="I40" s="18" t="n">
        <v>505.78283079</v>
      </c>
      <c r="J40" s="20" t="n">
        <v>6.73167602</v>
      </c>
      <c r="K40" s="18" t="n">
        <v>515.22902215</v>
      </c>
      <c r="L40" s="20" t="n">
        <v>4.14754061</v>
      </c>
      <c r="M40" s="18" t="s">
        <v>327</v>
      </c>
      <c r="N40" s="20" t="s">
        <v>327</v>
      </c>
      <c r="O40" s="18" t="n">
        <v>491.16464222</v>
      </c>
      <c r="P40" s="20" t="n">
        <v>2.5540442</v>
      </c>
      <c r="Q40" s="18" t="s">
        <v>327</v>
      </c>
      <c r="R40" s="20" t="s">
        <v>327</v>
      </c>
      <c r="S40" s="18" t="n">
        <v>455.72478042</v>
      </c>
      <c r="T40" s="20" t="n">
        <v>6.88439852</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(313.0/B47*100)</f>
        <v/>
      </c>
      <c r="D47" s="19" t="n">
        <v>5615</v>
      </c>
      <c r="E47" s="18" t="n">
        <v>421.33892233</v>
      </c>
      <c r="F47" s="20" t="n">
        <v>5.1271305</v>
      </c>
      <c r="G47" s="18" t="n">
        <v>462.33333298</v>
      </c>
      <c r="H47" s="20" t="n">
        <v>4.73832448</v>
      </c>
      <c r="I47" s="18" t="n">
        <v>457.87768152</v>
      </c>
      <c r="J47" s="20" t="n">
        <v>7.45275571</v>
      </c>
      <c r="K47" s="18" t="n">
        <v>440.62328076</v>
      </c>
      <c r="L47" s="20" t="n">
        <v>4.98232028</v>
      </c>
      <c r="M47" s="18" t="s">
        <v>327</v>
      </c>
      <c r="N47" s="20" t="s">
        <v>327</v>
      </c>
      <c r="O47" s="18" t="s">
        <v>327</v>
      </c>
      <c r="P47" s="20" t="s">
        <v>327</v>
      </c>
      <c r="Q47" s="18" t="s">
        <v>327</v>
      </c>
      <c r="R47" s="20" t="s">
        <v>327</v>
      </c>
      <c r="S47" s="18" t="n">
        <v>425.57932411</v>
      </c>
      <c r="T47" s="20" t="n">
        <v>5.3479122</v>
      </c>
    </row>
    <row r="48" spans="1:20">
      <c r="A48" s="15" t="s">
        <v>368</v>
      </c>
      <c r="B48" s="17" t="n">
        <v>9841</v>
      </c>
      <c r="C48" s="18">
        <f>(35.0/B48*100)</f>
        <v/>
      </c>
      <c r="D48" s="19" t="n">
        <v>9806</v>
      </c>
      <c r="E48" s="18" t="n">
        <v>504.20672057</v>
      </c>
      <c r="F48" s="20" t="n">
        <v>4.92478748</v>
      </c>
      <c r="G48" s="18" t="n">
        <v>533.79898217</v>
      </c>
      <c r="H48" s="20" t="n">
        <v>5.54473908</v>
      </c>
      <c r="I48" s="18" t="n">
        <v>519.46015084</v>
      </c>
      <c r="J48" s="20" t="n">
        <v>8.273151029999999</v>
      </c>
      <c r="K48" s="18" t="n">
        <v>556.08528088</v>
      </c>
      <c r="L48" s="20" t="n">
        <v>5.48022345</v>
      </c>
      <c r="M48" s="18" t="s">
        <v>327</v>
      </c>
      <c r="N48" s="20" t="s">
        <v>327</v>
      </c>
      <c r="O48" s="18" t="s">
        <v>327</v>
      </c>
      <c r="P48" s="20" t="s">
        <v>327</v>
      </c>
      <c r="Q48" s="18" t="s">
        <v>327</v>
      </c>
      <c r="R48" s="20" t="s">
        <v>327</v>
      </c>
      <c r="S48" s="18" t="n">
        <v>473.04911709</v>
      </c>
      <c r="T48" s="20" t="n">
        <v>11.37461342</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(167.0/B52*100)</f>
        <v/>
      </c>
      <c r="D52" s="19" t="n">
        <v>5642</v>
      </c>
      <c r="E52" s="18" t="n">
        <v>413.00595963</v>
      </c>
      <c r="F52" s="20" t="n">
        <v>4.39597751</v>
      </c>
      <c r="G52" s="18" t="n">
        <v>444.10866314</v>
      </c>
      <c r="H52" s="20" t="n">
        <v>3.90947036</v>
      </c>
      <c r="I52" s="18" t="n">
        <v>478.24152679</v>
      </c>
      <c r="J52" s="20" t="n">
        <v>4.95668693</v>
      </c>
      <c r="K52" s="18" t="n">
        <v>483.34741544</v>
      </c>
      <c r="L52" s="20" t="n">
        <v>2.82385032</v>
      </c>
      <c r="M52" s="18" t="s">
        <v>327</v>
      </c>
      <c r="N52" s="20" t="s">
        <v>327</v>
      </c>
      <c r="O52" s="18" t="s">
        <v>327</v>
      </c>
      <c r="P52" s="20" t="s">
        <v>327</v>
      </c>
      <c r="Q52" s="18" t="s">
        <v>327</v>
      </c>
      <c r="R52" s="20" t="s">
        <v>327</v>
      </c>
      <c r="S52" s="18" t="n">
        <v>421.86874497</v>
      </c>
      <c r="T52" s="20" t="n">
        <v>6.72214945</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(98.0/B56*100)</f>
        <v/>
      </c>
      <c r="D56" s="19" t="n">
        <v>5261</v>
      </c>
      <c r="E56" s="18" t="n">
        <v>529.75588464</v>
      </c>
      <c r="F56" s="20" t="n">
        <v>4.57359379</v>
      </c>
      <c r="G56" s="18" t="n">
        <v>544.07862565</v>
      </c>
      <c r="H56" s="20" t="n">
        <v>3.89827249</v>
      </c>
      <c r="I56" s="18" t="n">
        <v>560.32803889</v>
      </c>
      <c r="J56" s="20" t="n">
        <v>5.41781252</v>
      </c>
      <c r="K56" s="18" t="n">
        <v>555.40905118</v>
      </c>
      <c r="L56" s="20" t="n">
        <v>3.47825802</v>
      </c>
      <c r="M56" s="18" t="s">
        <v>327</v>
      </c>
      <c r="N56" s="20" t="s">
        <v>327</v>
      </c>
      <c r="O56" s="18" t="s">
        <v>327</v>
      </c>
      <c r="P56" s="20" t="s">
        <v>327</v>
      </c>
      <c r="Q56" s="18" t="s">
        <v>327</v>
      </c>
      <c r="R56" s="20" t="s">
        <v>327</v>
      </c>
      <c r="S56" s="18" t="n">
        <v>533.64689963</v>
      </c>
      <c r="T56" s="20" t="n">
        <v>10.76563675</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(349.0/B61*100)</f>
        <v/>
      </c>
      <c r="D61" s="19" t="n">
        <v>6176</v>
      </c>
      <c r="E61" s="18" t="n">
        <v>435.45557078</v>
      </c>
      <c r="F61" s="20" t="n">
        <v>4.349323</v>
      </c>
      <c r="G61" s="18" t="n">
        <v>478.41307159</v>
      </c>
      <c r="H61" s="20" t="n">
        <v>4.03779582</v>
      </c>
      <c r="I61" s="18" t="n">
        <v>477.96538006</v>
      </c>
      <c r="J61" s="20" t="n">
        <v>5.61334667</v>
      </c>
      <c r="K61" s="18" t="n">
        <v>497.10162999</v>
      </c>
      <c r="L61" s="20" t="n">
        <v>2.70205848</v>
      </c>
      <c r="M61" s="18" t="s">
        <v>327</v>
      </c>
      <c r="N61" s="20" t="s">
        <v>327</v>
      </c>
      <c r="O61" s="18" t="s">
        <v>327</v>
      </c>
      <c r="P61" s="20" t="s">
        <v>327</v>
      </c>
      <c r="Q61" s="18" t="s">
        <v>327</v>
      </c>
      <c r="R61" s="20" t="s">
        <v>327</v>
      </c>
      <c r="S61" s="18" t="n">
        <v>444.3011316</v>
      </c>
      <c r="T61" s="20" t="n">
        <v>6.82154395</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(537.0/B67*100)</f>
        <v/>
      </c>
      <c r="D67" s="19" t="n">
        <v>6434</v>
      </c>
      <c r="E67" s="18" t="n">
        <v>357.25487642</v>
      </c>
      <c r="F67" s="20" t="n">
        <v>2.65202807</v>
      </c>
      <c r="G67" s="18" t="n">
        <v>404.23520123</v>
      </c>
      <c r="H67" s="20" t="n">
        <v>4.44432017</v>
      </c>
      <c r="I67" s="18" t="n">
        <v>412.41928067</v>
      </c>
      <c r="J67" s="20" t="n">
        <v>5.06464431</v>
      </c>
      <c r="K67" s="18" t="n">
        <v>407.79811908</v>
      </c>
      <c r="L67" s="20" t="n">
        <v>3.5332563</v>
      </c>
      <c r="M67" s="18" t="s">
        <v>327</v>
      </c>
      <c r="N67" s="20" t="s">
        <v>327</v>
      </c>
      <c r="O67" s="18" t="s">
        <v>327</v>
      </c>
      <c r="P67" s="20" t="s">
        <v>327</v>
      </c>
      <c r="Q67" s="18" t="s">
        <v>327</v>
      </c>
      <c r="R67" s="20" t="s">
        <v>327</v>
      </c>
      <c r="S67" s="18" t="n">
        <v>341.7533548</v>
      </c>
      <c r="T67" s="20" t="n">
        <v>6.86060289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(440.0/B73*100)</f>
        <v/>
      </c>
      <c r="D73" s="19" t="n">
        <v>7809</v>
      </c>
      <c r="E73" s="18" t="n">
        <v>404.25602986</v>
      </c>
      <c r="F73" s="20" t="n">
        <v>4.00690995</v>
      </c>
      <c r="G73" s="18" t="n">
        <v>426.84908808</v>
      </c>
      <c r="H73" s="20" t="n">
        <v>4.0196693</v>
      </c>
      <c r="I73" s="18" t="n">
        <v>405.30329419</v>
      </c>
      <c r="J73" s="20" t="n">
        <v>5.32110472</v>
      </c>
      <c r="K73" s="18" t="n">
        <v>426.74683608</v>
      </c>
      <c r="L73" s="20" t="n">
        <v>4.0090767</v>
      </c>
      <c r="M73" s="18" t="s">
        <v>327</v>
      </c>
      <c r="N73" s="20" t="s">
        <v>327</v>
      </c>
      <c r="O73" s="18" t="s">
        <v>327</v>
      </c>
      <c r="P73" s="20" t="s">
        <v>327</v>
      </c>
      <c r="Q73" s="18" t="s">
        <v>327</v>
      </c>
      <c r="R73" s="20" t="s">
        <v>327</v>
      </c>
      <c r="S73" s="18" t="n">
        <v>387.40376975</v>
      </c>
      <c r="T73" s="20" t="n">
        <v>9.27110293</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520</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453.40487152</v>
      </c>
      <c r="F7" s="20" t="n">
        <v>4.09972895</v>
      </c>
      <c r="G7" s="18" t="n">
        <v>495.35734905</v>
      </c>
      <c r="H7" s="20" t="n">
        <v>3.29547856</v>
      </c>
      <c r="I7" s="18" t="n">
        <v>483.77859708</v>
      </c>
      <c r="J7" s="20" t="n">
        <v>6.78138171</v>
      </c>
      <c r="K7" s="18" t="n">
        <v>510.94977132</v>
      </c>
      <c r="L7" s="20" t="n">
        <v>2.21445158</v>
      </c>
      <c r="M7" s="18" t="s">
        <v>327</v>
      </c>
      <c r="N7" s="20" t="s">
        <v>327</v>
      </c>
      <c r="O7" s="18" t="s">
        <v>327</v>
      </c>
      <c r="P7" s="20" t="s">
        <v>327</v>
      </c>
      <c r="Q7" s="18" t="s">
        <v>327</v>
      </c>
      <c r="R7" s="20" t="s">
        <v>327</v>
      </c>
      <c r="S7" s="18" t="n">
        <v>476.25771086</v>
      </c>
      <c r="T7" s="20" t="n">
        <v>4.25875331</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(8078.0/B9*100)</f>
        <v/>
      </c>
      <c r="D9" s="19" t="n">
        <v>1573</v>
      </c>
      <c r="E9" s="18" t="n">
        <v>440.963854</v>
      </c>
      <c r="F9" s="20" t="n">
        <v>6.24618147</v>
      </c>
      <c r="G9" s="18" t="n">
        <v>485.84445874</v>
      </c>
      <c r="H9" s="20" t="n">
        <v>5.99538299</v>
      </c>
      <c r="I9" s="18" t="n">
        <v>479.97533625</v>
      </c>
      <c r="J9" s="20" t="n">
        <v>11.70912598</v>
      </c>
      <c r="K9" s="18" t="s">
        <v>327</v>
      </c>
      <c r="L9" s="20" t="s">
        <v>327</v>
      </c>
      <c r="M9" s="18" t="s">
        <v>327</v>
      </c>
      <c r="N9" s="20" t="s">
        <v>327</v>
      </c>
      <c r="O9" s="18" t="n">
        <v>357.98454354</v>
      </c>
      <c r="P9" s="20" t="n">
        <v>11.51846445</v>
      </c>
      <c r="Q9" s="18" t="s">
        <v>327</v>
      </c>
      <c r="R9" s="20" t="s">
        <v>327</v>
      </c>
      <c r="S9" s="18" t="n">
        <v>466.03675936</v>
      </c>
      <c r="T9" s="20" t="n">
        <v>6.30830872</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(206.0/B13*100)</f>
        <v/>
      </c>
      <c r="D13" s="19" t="n">
        <v>6955</v>
      </c>
      <c r="E13" s="18" t="n">
        <v>448.05772909</v>
      </c>
      <c r="F13" s="20" t="n">
        <v>7.45495833</v>
      </c>
      <c r="G13" s="18" t="n">
        <v>473.72085969</v>
      </c>
      <c r="H13" s="20" t="n">
        <v>6.54575874</v>
      </c>
      <c r="I13" s="18" t="n">
        <v>462.29667865</v>
      </c>
      <c r="J13" s="20" t="n">
        <v>10.24790794</v>
      </c>
      <c r="K13" s="18" t="n">
        <v>522.56791839</v>
      </c>
      <c r="L13" s="20" t="n">
        <v>2.31120279</v>
      </c>
      <c r="M13" s="18" t="s">
        <v>327</v>
      </c>
      <c r="N13" s="20" t="s">
        <v>327</v>
      </c>
      <c r="O13" s="18" t="n">
        <v>447.51533769</v>
      </c>
      <c r="P13" s="20" t="n">
        <v>5.97365007</v>
      </c>
      <c r="Q13" s="18" t="s">
        <v>327</v>
      </c>
      <c r="R13" s="20" t="s">
        <v>327</v>
      </c>
      <c r="S13" s="18" t="n">
        <v>469.38124108</v>
      </c>
      <c r="T13" s="20" t="n">
        <v>7.03785934</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(62.0/B18*100)</f>
        <v/>
      </c>
      <c r="D18" s="19" t="n">
        <v>5470</v>
      </c>
      <c r="E18" s="18" t="n">
        <v>404.1582248</v>
      </c>
      <c r="F18" s="20" t="n">
        <v>5.19074754</v>
      </c>
      <c r="G18" s="18" t="n">
        <v>475.87099016</v>
      </c>
      <c r="H18" s="20" t="n">
        <v>3.8117155</v>
      </c>
      <c r="I18" s="18" t="n">
        <v>466.63451602</v>
      </c>
      <c r="J18" s="20" t="n">
        <v>4.49267719</v>
      </c>
      <c r="K18" s="18" t="n">
        <v>447.45915179</v>
      </c>
      <c r="L18" s="20" t="n">
        <v>4.95968062</v>
      </c>
      <c r="M18" s="18" t="s">
        <v>327</v>
      </c>
      <c r="N18" s="20" t="s">
        <v>327</v>
      </c>
      <c r="O18" s="18" t="s">
        <v>327</v>
      </c>
      <c r="P18" s="20" t="s">
        <v>327</v>
      </c>
      <c r="Q18" s="18" t="s">
        <v>327</v>
      </c>
      <c r="R18" s="20" t="s">
        <v>327</v>
      </c>
      <c r="S18" s="18" t="n">
        <v>415.41437952</v>
      </c>
      <c r="T18" s="20" t="n">
        <v>7.0612034</v>
      </c>
    </row>
    <row r="19" spans="1:20">
      <c r="A19" s="15" t="s">
        <v>339</v>
      </c>
      <c r="B19" s="17" t="n">
        <v>5658</v>
      </c>
      <c r="C19" s="18">
        <f>(315.0/B19*100)</f>
        <v/>
      </c>
      <c r="D19" s="19" t="n">
        <v>5343</v>
      </c>
      <c r="E19" s="18" t="n">
        <v>420.18348012</v>
      </c>
      <c r="F19" s="20" t="n">
        <v>6.70936558</v>
      </c>
      <c r="G19" s="18" t="n">
        <v>466.87674015</v>
      </c>
      <c r="H19" s="20" t="n">
        <v>4.30005443</v>
      </c>
      <c r="I19" s="18" t="n">
        <v>463.81276249</v>
      </c>
      <c r="J19" s="20" t="n">
        <v>5.54192874</v>
      </c>
      <c r="K19" s="18" t="n">
        <v>495.4527249</v>
      </c>
      <c r="L19" s="20" t="n">
        <v>2.85477391</v>
      </c>
      <c r="M19" s="18" t="s">
        <v>327</v>
      </c>
      <c r="N19" s="20" t="s">
        <v>327</v>
      </c>
      <c r="O19" s="18" t="s">
        <v>327</v>
      </c>
      <c r="P19" s="20" t="s">
        <v>327</v>
      </c>
      <c r="Q19" s="18" t="s">
        <v>327</v>
      </c>
      <c r="R19" s="20" t="s">
        <v>327</v>
      </c>
      <c r="S19" s="18" t="n">
        <v>435.77347163</v>
      </c>
      <c r="T19" s="20" t="n">
        <v>6.49516168</v>
      </c>
    </row>
    <row r="20" spans="1:20">
      <c r="A20" s="15" t="s">
        <v>340</v>
      </c>
      <c r="B20" s="17" t="n">
        <v>3371</v>
      </c>
      <c r="C20" s="18">
        <f>(82.0/B20*100)</f>
        <v/>
      </c>
      <c r="D20" s="19" t="n">
        <v>3289</v>
      </c>
      <c r="E20" s="18" t="n">
        <v>440.06368629</v>
      </c>
      <c r="F20" s="20" t="n">
        <v>7.77620092</v>
      </c>
      <c r="G20" s="18" t="n">
        <v>479.56128255</v>
      </c>
      <c r="H20" s="20" t="n">
        <v>4.85467695</v>
      </c>
      <c r="I20" s="18" t="n">
        <v>445.99220891</v>
      </c>
      <c r="J20" s="20" t="n">
        <v>10.02901317</v>
      </c>
      <c r="K20" s="18" t="n">
        <v>502.25768978</v>
      </c>
      <c r="L20" s="20" t="n">
        <v>2.53284194</v>
      </c>
      <c r="M20" s="18" t="s">
        <v>327</v>
      </c>
      <c r="N20" s="20" t="s">
        <v>327</v>
      </c>
      <c r="O20" s="18" t="s">
        <v>327</v>
      </c>
      <c r="P20" s="20" t="s">
        <v>327</v>
      </c>
      <c r="Q20" s="18" t="s">
        <v>327</v>
      </c>
      <c r="R20" s="20" t="s">
        <v>327</v>
      </c>
      <c r="S20" s="18" t="n">
        <v>444.54801316</v>
      </c>
      <c r="T20" s="20" t="n">
        <v>6.92014397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(714.0/B23*100)</f>
        <v/>
      </c>
      <c r="D23" s="19" t="n">
        <v>10869</v>
      </c>
      <c r="E23" s="18" t="n">
        <v>445.14859718</v>
      </c>
      <c r="F23" s="20" t="n">
        <v>6.39583822</v>
      </c>
      <c r="G23" s="18" t="n">
        <v>479.12304643</v>
      </c>
      <c r="H23" s="20" t="n">
        <v>4.68880103</v>
      </c>
      <c r="I23" s="18" t="n">
        <v>472.86053701</v>
      </c>
      <c r="J23" s="20" t="n">
        <v>7.80230294</v>
      </c>
      <c r="K23" s="18" t="n">
        <v>512.1678359799999</v>
      </c>
      <c r="L23" s="20" t="n">
        <v>3.04903559</v>
      </c>
      <c r="M23" s="18" t="s">
        <v>327</v>
      </c>
      <c r="N23" s="20" t="s">
        <v>327</v>
      </c>
      <c r="O23" s="18" t="s">
        <v>327</v>
      </c>
      <c r="P23" s="20" t="s">
        <v>327</v>
      </c>
      <c r="Q23" s="18" t="s">
        <v>327</v>
      </c>
      <c r="R23" s="20" t="s">
        <v>327</v>
      </c>
      <c r="S23" s="18" t="n">
        <v>442.30148224</v>
      </c>
      <c r="T23" s="20" t="n">
        <v>5.80466494</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(38.0/B25*100)</f>
        <v/>
      </c>
      <c r="D25" s="19" t="n">
        <v>5543</v>
      </c>
      <c r="E25" s="18" t="n">
        <v>504.28429118</v>
      </c>
      <c r="F25" s="20" t="n">
        <v>5.49517651</v>
      </c>
      <c r="G25" s="18" t="n">
        <v>538.99163031</v>
      </c>
      <c r="H25" s="20" t="n">
        <v>4.31727577</v>
      </c>
      <c r="I25" s="18" t="n">
        <v>546.81743365</v>
      </c>
      <c r="J25" s="20" t="n">
        <v>5.05993974</v>
      </c>
      <c r="K25" s="18" t="n">
        <v>492.87551288</v>
      </c>
      <c r="L25" s="20" t="n">
        <v>5.82565276</v>
      </c>
      <c r="M25" s="18" t="s">
        <v>327</v>
      </c>
      <c r="N25" s="20" t="s">
        <v>327</v>
      </c>
      <c r="O25" s="18" t="s">
        <v>327</v>
      </c>
      <c r="P25" s="20" t="s">
        <v>327</v>
      </c>
      <c r="Q25" s="18" t="s">
        <v>327</v>
      </c>
      <c r="R25" s="20" t="s">
        <v>327</v>
      </c>
      <c r="S25" s="18" t="n">
        <v>490.95947955</v>
      </c>
      <c r="T25" s="20" t="n">
        <v>11.78753638</v>
      </c>
    </row>
    <row r="26" spans="1:20">
      <c r="A26" s="15" t="s">
        <v>346</v>
      </c>
      <c r="B26" s="17" t="n">
        <v>4869</v>
      </c>
      <c r="C26" s="18">
        <f>(204.0/B26*100)</f>
        <v/>
      </c>
      <c r="D26" s="19" t="n">
        <v>4665</v>
      </c>
      <c r="E26" s="18" t="n">
        <v>452.57785751</v>
      </c>
      <c r="F26" s="20" t="n">
        <v>4.3576328</v>
      </c>
      <c r="G26" s="18" t="n">
        <v>479.62829547</v>
      </c>
      <c r="H26" s="20" t="n">
        <v>2.73853699</v>
      </c>
      <c r="I26" s="18" t="n">
        <v>461.45506177</v>
      </c>
      <c r="J26" s="20" t="n">
        <v>5.08409021</v>
      </c>
      <c r="K26" s="18" t="n">
        <v>500.43221496</v>
      </c>
      <c r="L26" s="20" t="n">
        <v>2.54414412</v>
      </c>
      <c r="M26" s="18" t="s">
        <v>327</v>
      </c>
      <c r="N26" s="20" t="s">
        <v>327</v>
      </c>
      <c r="O26" s="18" t="s">
        <v>327</v>
      </c>
      <c r="P26" s="20" t="s">
        <v>327</v>
      </c>
      <c r="Q26" s="18" t="s">
        <v>327</v>
      </c>
      <c r="R26" s="20" t="s">
        <v>327</v>
      </c>
      <c r="S26" s="18" t="n">
        <v>460.35099194</v>
      </c>
      <c r="T26" s="20" t="n">
        <v>6.17824243</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(43.0/B32*100)</f>
        <v/>
      </c>
      <c r="D32" s="19" t="n">
        <v>4435</v>
      </c>
      <c r="E32" s="18" t="n">
        <v>464.99397871</v>
      </c>
      <c r="F32" s="20" t="n">
        <v>4.27185827</v>
      </c>
      <c r="G32" s="18" t="n">
        <v>499.08633144</v>
      </c>
      <c r="H32" s="20" t="n">
        <v>3.47881774</v>
      </c>
      <c r="I32" s="18" t="n">
        <v>491.9410816</v>
      </c>
      <c r="J32" s="20" t="n">
        <v>4.21550495</v>
      </c>
      <c r="K32" s="18" t="n">
        <v>527.7020237200001</v>
      </c>
      <c r="L32" s="20" t="n">
        <v>3.31998165</v>
      </c>
      <c r="M32" s="18" t="s">
        <v>327</v>
      </c>
      <c r="N32" s="20" t="s">
        <v>327</v>
      </c>
      <c r="O32" s="18" t="s">
        <v>327</v>
      </c>
      <c r="P32" s="20" t="s">
        <v>327</v>
      </c>
      <c r="Q32" s="18" t="s">
        <v>327</v>
      </c>
      <c r="R32" s="20" t="s">
        <v>327</v>
      </c>
      <c r="S32" s="18" t="n">
        <v>461.02394702</v>
      </c>
      <c r="T32" s="20" t="n">
        <v>8.236550619999999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(154.0/B34*100)</f>
        <v/>
      </c>
      <c r="D34" s="19" t="n">
        <v>6196</v>
      </c>
      <c r="E34" s="18" t="n">
        <v>437.15171603</v>
      </c>
      <c r="F34" s="20" t="n">
        <v>4.0705491</v>
      </c>
      <c r="G34" s="18" t="n">
        <v>481.66655754</v>
      </c>
      <c r="H34" s="20" t="n">
        <v>3.33717836</v>
      </c>
      <c r="I34" s="18" t="n">
        <v>459.59362234</v>
      </c>
      <c r="J34" s="20" t="n">
        <v>5.70043514</v>
      </c>
      <c r="K34" s="18" t="n">
        <v>499.20552852</v>
      </c>
      <c r="L34" s="20" t="n">
        <v>3.24320315</v>
      </c>
      <c r="M34" s="18" t="s">
        <v>327</v>
      </c>
      <c r="N34" s="20" t="s">
        <v>327</v>
      </c>
      <c r="O34" s="18" t="n">
        <v>336.51078337</v>
      </c>
      <c r="P34" s="20" t="n">
        <v>12.24828707</v>
      </c>
      <c r="Q34" s="18" t="s">
        <v>327</v>
      </c>
      <c r="R34" s="20" t="s">
        <v>327</v>
      </c>
      <c r="S34" s="18" t="n">
        <v>455.73440501</v>
      </c>
      <c r="T34" s="20" t="n">
        <v>5.98654838</v>
      </c>
    </row>
    <row r="35" spans="1:20">
      <c r="A35" s="15" t="s">
        <v>355</v>
      </c>
      <c r="B35" s="17" t="n">
        <v>6406</v>
      </c>
      <c r="C35" s="18">
        <f>(142.0/B35*100)</f>
        <v/>
      </c>
      <c r="D35" s="19" t="n">
        <v>6264</v>
      </c>
      <c r="E35" s="18" t="n">
        <v>478.52848321</v>
      </c>
      <c r="F35" s="20" t="n">
        <v>4.06911536</v>
      </c>
      <c r="G35" s="18" t="n">
        <v>515.3025052</v>
      </c>
      <c r="H35" s="20" t="n">
        <v>2.75937355</v>
      </c>
      <c r="I35" s="18" t="n">
        <v>504.49126837</v>
      </c>
      <c r="J35" s="20" t="n">
        <v>4.73210677</v>
      </c>
      <c r="K35" s="18" t="n">
        <v>523.81975586</v>
      </c>
      <c r="L35" s="20" t="n">
        <v>3.2013733</v>
      </c>
      <c r="M35" s="18" t="s">
        <v>327</v>
      </c>
      <c r="N35" s="20" t="s">
        <v>327</v>
      </c>
      <c r="O35" s="18" t="n">
        <v>349.78970242</v>
      </c>
      <c r="P35" s="20" t="n">
        <v>6.90672373</v>
      </c>
      <c r="Q35" s="18" t="s">
        <v>327</v>
      </c>
      <c r="R35" s="20" t="s">
        <v>327</v>
      </c>
      <c r="S35" s="18" t="n">
        <v>511.50455866</v>
      </c>
      <c r="T35" s="20" t="n">
        <v>4.28512276</v>
      </c>
    </row>
    <row r="36" spans="1:20">
      <c r="A36" s="15" t="s">
        <v>356</v>
      </c>
      <c r="B36" s="17" t="n">
        <v>6736</v>
      </c>
      <c r="C36" s="18">
        <f>(152.0/B36*100)</f>
        <v/>
      </c>
      <c r="D36" s="19" t="n">
        <v>6584</v>
      </c>
      <c r="E36" s="18" t="n">
        <v>433.40842524</v>
      </c>
      <c r="F36" s="20" t="n">
        <v>6.69791543</v>
      </c>
      <c r="G36" s="18" t="n">
        <v>475.2853666</v>
      </c>
      <c r="H36" s="20" t="n">
        <v>3.66143576</v>
      </c>
      <c r="I36" s="18" t="n">
        <v>480.3570786</v>
      </c>
      <c r="J36" s="20" t="n">
        <v>4.11774311</v>
      </c>
      <c r="K36" s="18" t="n">
        <v>500.7731941</v>
      </c>
      <c r="L36" s="20" t="n">
        <v>2.68055233</v>
      </c>
      <c r="M36" s="18" t="s">
        <v>327</v>
      </c>
      <c r="N36" s="20" t="s">
        <v>327</v>
      </c>
      <c r="O36" s="18" t="s">
        <v>327</v>
      </c>
      <c r="P36" s="20" t="s">
        <v>327</v>
      </c>
      <c r="Q36" s="18" t="s">
        <v>327</v>
      </c>
      <c r="R36" s="20" t="s">
        <v>327</v>
      </c>
      <c r="S36" s="18" t="n">
        <v>464.27396041</v>
      </c>
      <c r="T36" s="20" t="n">
        <v>4.92732855</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(5832.0/B40*100)</f>
        <v/>
      </c>
      <c r="D40" s="19" t="n">
        <v>8325</v>
      </c>
      <c r="E40" s="18" t="n">
        <v>439.4391987</v>
      </c>
      <c r="F40" s="20" t="n">
        <v>5.82752171</v>
      </c>
      <c r="G40" s="18" t="n">
        <v>494.9511303</v>
      </c>
      <c r="H40" s="20" t="n">
        <v>3.59957799</v>
      </c>
      <c r="I40" s="18" t="n">
        <v>479.06016273</v>
      </c>
      <c r="J40" s="20" t="n">
        <v>8.75775183</v>
      </c>
      <c r="K40" s="18" t="n">
        <v>515.22902215</v>
      </c>
      <c r="L40" s="20" t="n">
        <v>4.14754061</v>
      </c>
      <c r="M40" s="18" t="s">
        <v>327</v>
      </c>
      <c r="N40" s="20" t="s">
        <v>327</v>
      </c>
      <c r="O40" s="18" t="n">
        <v>491.16464222</v>
      </c>
      <c r="P40" s="20" t="n">
        <v>2.5540442</v>
      </c>
      <c r="Q40" s="18" t="s">
        <v>327</v>
      </c>
      <c r="R40" s="20" t="s">
        <v>327</v>
      </c>
      <c r="S40" s="18" t="n">
        <v>451.2060961</v>
      </c>
      <c r="T40" s="20" t="n">
        <v>7.2621407</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(313.0/B47*100)</f>
        <v/>
      </c>
      <c r="D47" s="19" t="n">
        <v>5615</v>
      </c>
      <c r="E47" s="18" t="n">
        <v>419.934496</v>
      </c>
      <c r="F47" s="20" t="n">
        <v>4.91598896</v>
      </c>
      <c r="G47" s="18" t="n">
        <v>468.99929226</v>
      </c>
      <c r="H47" s="20" t="n">
        <v>4.82694447</v>
      </c>
      <c r="I47" s="18" t="n">
        <v>438.8933862</v>
      </c>
      <c r="J47" s="20" t="n">
        <v>7.13664654</v>
      </c>
      <c r="K47" s="18" t="n">
        <v>440.62328076</v>
      </c>
      <c r="L47" s="20" t="n">
        <v>4.98232028</v>
      </c>
      <c r="M47" s="18" t="s">
        <v>327</v>
      </c>
      <c r="N47" s="20" t="s">
        <v>327</v>
      </c>
      <c r="O47" s="18" t="s">
        <v>327</v>
      </c>
      <c r="P47" s="20" t="s">
        <v>327</v>
      </c>
      <c r="Q47" s="18" t="s">
        <v>327</v>
      </c>
      <c r="R47" s="20" t="s">
        <v>327</v>
      </c>
      <c r="S47" s="18" t="n">
        <v>428.31134362</v>
      </c>
      <c r="T47" s="20" t="n">
        <v>5.26619914</v>
      </c>
    </row>
    <row r="48" spans="1:20">
      <c r="A48" s="15" t="s">
        <v>368</v>
      </c>
      <c r="B48" s="17" t="n">
        <v>9841</v>
      </c>
      <c r="C48" s="18">
        <f>(35.0/B48*100)</f>
        <v/>
      </c>
      <c r="D48" s="19" t="n">
        <v>9806</v>
      </c>
      <c r="E48" s="18" t="n">
        <v>499.99417471</v>
      </c>
      <c r="F48" s="20" t="n">
        <v>4.62476835</v>
      </c>
      <c r="G48" s="18" t="n">
        <v>540.90607234</v>
      </c>
      <c r="H48" s="20" t="n">
        <v>5.43282586</v>
      </c>
      <c r="I48" s="18" t="n">
        <v>500.19719929</v>
      </c>
      <c r="J48" s="20" t="n">
        <v>11.08097642</v>
      </c>
      <c r="K48" s="18" t="n">
        <v>556.08528088</v>
      </c>
      <c r="L48" s="20" t="n">
        <v>5.48022345</v>
      </c>
      <c r="M48" s="18" t="s">
        <v>327</v>
      </c>
      <c r="N48" s="20" t="s">
        <v>327</v>
      </c>
      <c r="O48" s="18" t="s">
        <v>327</v>
      </c>
      <c r="P48" s="20" t="s">
        <v>327</v>
      </c>
      <c r="Q48" s="18" t="s">
        <v>327</v>
      </c>
      <c r="R48" s="20" t="s">
        <v>327</v>
      </c>
      <c r="S48" s="18" t="n">
        <v>469.04783593</v>
      </c>
      <c r="T48" s="20" t="n">
        <v>11.95683386</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(167.0/B52*100)</f>
        <v/>
      </c>
      <c r="D52" s="19" t="n">
        <v>5642</v>
      </c>
      <c r="E52" s="18" t="n">
        <v>418.12645288</v>
      </c>
      <c r="F52" s="20" t="n">
        <v>4.22681883</v>
      </c>
      <c r="G52" s="18" t="n">
        <v>455.579466</v>
      </c>
      <c r="H52" s="20" t="n">
        <v>3.96056152</v>
      </c>
      <c r="I52" s="18" t="n">
        <v>458.24486886</v>
      </c>
      <c r="J52" s="20" t="n">
        <v>6.03179548</v>
      </c>
      <c r="K52" s="18" t="n">
        <v>483.34741544</v>
      </c>
      <c r="L52" s="20" t="n">
        <v>2.82385032</v>
      </c>
      <c r="M52" s="18" t="s">
        <v>327</v>
      </c>
      <c r="N52" s="20" t="s">
        <v>327</v>
      </c>
      <c r="O52" s="18" t="s">
        <v>327</v>
      </c>
      <c r="P52" s="20" t="s">
        <v>327</v>
      </c>
      <c r="Q52" s="18" t="s">
        <v>327</v>
      </c>
      <c r="R52" s="20" t="s">
        <v>327</v>
      </c>
      <c r="S52" s="18" t="n">
        <v>423.60171017</v>
      </c>
      <c r="T52" s="20" t="n">
        <v>6.4749265</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(98.0/B56*100)</f>
        <v/>
      </c>
      <c r="D56" s="19" t="n">
        <v>5261</v>
      </c>
      <c r="E56" s="18" t="n">
        <v>526.61037899</v>
      </c>
      <c r="F56" s="20" t="n">
        <v>4.41032198</v>
      </c>
      <c r="G56" s="18" t="n">
        <v>551.87604377</v>
      </c>
      <c r="H56" s="20" t="n">
        <v>3.76078017</v>
      </c>
      <c r="I56" s="18" t="n">
        <v>533.37426282</v>
      </c>
      <c r="J56" s="20" t="n">
        <v>8.349578409999999</v>
      </c>
      <c r="K56" s="18" t="n">
        <v>555.40905118</v>
      </c>
      <c r="L56" s="20" t="n">
        <v>3.47825802</v>
      </c>
      <c r="M56" s="18" t="s">
        <v>327</v>
      </c>
      <c r="N56" s="20" t="s">
        <v>327</v>
      </c>
      <c r="O56" s="18" t="s">
        <v>327</v>
      </c>
      <c r="P56" s="20" t="s">
        <v>327</v>
      </c>
      <c r="Q56" s="18" t="s">
        <v>327</v>
      </c>
      <c r="R56" s="20" t="s">
        <v>327</v>
      </c>
      <c r="S56" s="18" t="n">
        <v>531.33039388</v>
      </c>
      <c r="T56" s="20" t="n">
        <v>10.60770806</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(349.0/B61*100)</f>
        <v/>
      </c>
      <c r="D61" s="19" t="n">
        <v>6176</v>
      </c>
      <c r="E61" s="18" t="n">
        <v>435.22236274</v>
      </c>
      <c r="F61" s="20" t="n">
        <v>4.36132937</v>
      </c>
      <c r="G61" s="18" t="n">
        <v>483.41260497</v>
      </c>
      <c r="H61" s="20" t="n">
        <v>4.10269885</v>
      </c>
      <c r="I61" s="18" t="n">
        <v>464.50493444</v>
      </c>
      <c r="J61" s="20" t="n">
        <v>5.98692205</v>
      </c>
      <c r="K61" s="18" t="n">
        <v>497.10162999</v>
      </c>
      <c r="L61" s="20" t="n">
        <v>2.70205848</v>
      </c>
      <c r="M61" s="18" t="s">
        <v>327</v>
      </c>
      <c r="N61" s="20" t="s">
        <v>327</v>
      </c>
      <c r="O61" s="18" t="s">
        <v>327</v>
      </c>
      <c r="P61" s="20" t="s">
        <v>327</v>
      </c>
      <c r="Q61" s="18" t="s">
        <v>327</v>
      </c>
      <c r="R61" s="20" t="s">
        <v>327</v>
      </c>
      <c r="S61" s="18" t="n">
        <v>445.09856188</v>
      </c>
      <c r="T61" s="20" t="n">
        <v>6.68874495</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(537.0/B67*100)</f>
        <v/>
      </c>
      <c r="D67" s="19" t="n">
        <v>6434</v>
      </c>
      <c r="E67" s="18" t="n">
        <v>356.99824924</v>
      </c>
      <c r="F67" s="20" t="n">
        <v>2.70158739</v>
      </c>
      <c r="G67" s="18" t="n">
        <v>409.09279421</v>
      </c>
      <c r="H67" s="20" t="n">
        <v>4.22267655</v>
      </c>
      <c r="I67" s="18" t="n">
        <v>402.13992781</v>
      </c>
      <c r="J67" s="20" t="n">
        <v>8.56665703</v>
      </c>
      <c r="K67" s="18" t="n">
        <v>407.79811908</v>
      </c>
      <c r="L67" s="20" t="n">
        <v>3.5332563</v>
      </c>
      <c r="M67" s="18" t="s">
        <v>327</v>
      </c>
      <c r="N67" s="20" t="s">
        <v>327</v>
      </c>
      <c r="O67" s="18" t="s">
        <v>327</v>
      </c>
      <c r="P67" s="20" t="s">
        <v>327</v>
      </c>
      <c r="Q67" s="18" t="s">
        <v>327</v>
      </c>
      <c r="R67" s="20" t="s">
        <v>327</v>
      </c>
      <c r="S67" s="18" t="n">
        <v>342.41745818</v>
      </c>
      <c r="T67" s="20" t="n">
        <v>7.12227568</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(440.0/B73*100)</f>
        <v/>
      </c>
      <c r="D73" s="19" t="n">
        <v>7809</v>
      </c>
      <c r="E73" s="18" t="n">
        <v>403.86799972</v>
      </c>
      <c r="F73" s="20" t="n">
        <v>3.91643566</v>
      </c>
      <c r="G73" s="18" t="n">
        <v>430.25548892</v>
      </c>
      <c r="H73" s="20" t="n">
        <v>4.1835902</v>
      </c>
      <c r="I73" s="18" t="n">
        <v>394.41586248</v>
      </c>
      <c r="J73" s="20" t="n">
        <v>4.95886828</v>
      </c>
      <c r="K73" s="18" t="n">
        <v>426.74683608</v>
      </c>
      <c r="L73" s="20" t="n">
        <v>4.0090767</v>
      </c>
      <c r="M73" s="18" t="s">
        <v>327</v>
      </c>
      <c r="N73" s="20" t="s">
        <v>327</v>
      </c>
      <c r="O73" s="18" t="s">
        <v>327</v>
      </c>
      <c r="P73" s="20" t="s">
        <v>327</v>
      </c>
      <c r="Q73" s="18" t="s">
        <v>327</v>
      </c>
      <c r="R73" s="20" t="s">
        <v>327</v>
      </c>
      <c r="S73" s="18" t="n">
        <v>388.63977585</v>
      </c>
      <c r="T73" s="20" t="n">
        <v>8.5787525</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481.22651291</v>
      </c>
      <c r="F7" s="20" t="n">
        <v>3.18714115</v>
      </c>
      <c r="G7" s="18" t="n">
        <v>477.76749933</v>
      </c>
      <c r="H7" s="20" t="n">
        <v>3.11175343</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(8086.0/B9*100)</f>
        <v/>
      </c>
      <c r="D9" s="19" t="n">
        <v>1565</v>
      </c>
      <c r="E9" s="18" t="n">
        <v>476.92186494</v>
      </c>
      <c r="F9" s="20" t="n">
        <v>5.49189387</v>
      </c>
      <c r="G9" s="18" t="n">
        <v>459.01074635</v>
      </c>
      <c r="H9" s="20" t="n">
        <v>6.76662023</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471.91700691</v>
      </c>
      <c r="F13" s="20" t="n">
        <v>5.04896079</v>
      </c>
      <c r="G13" s="18" t="n">
        <v>456.46080608</v>
      </c>
      <c r="H13" s="20" t="n">
        <v>6.39511582</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(63.0/B18*100)</f>
        <v/>
      </c>
      <c r="D18" s="19" t="n">
        <v>5469</v>
      </c>
      <c r="E18" s="18" t="n">
        <v>457.83070333</v>
      </c>
      <c r="F18" s="20" t="n">
        <v>3.96048972</v>
      </c>
      <c r="G18" s="18" t="n">
        <v>455.63069239</v>
      </c>
      <c r="H18" s="20" t="n">
        <v>4.31878178</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456.77240784</v>
      </c>
      <c r="F19" s="20" t="n">
        <v>3.57592388</v>
      </c>
      <c r="G19" s="18" t="n">
        <v>449.08214224</v>
      </c>
      <c r="H19" s="20" t="n">
        <v>5.22712237</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454.71200688</v>
      </c>
      <c r="F20" s="20" t="n">
        <v>4.53886244</v>
      </c>
      <c r="G20" s="18" t="n">
        <v>467.52416352</v>
      </c>
      <c r="H20" s="20" t="n">
        <v>5.3946856</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(719.0/B23*100)</f>
        <v/>
      </c>
      <c r="D23" s="19" t="n">
        <v>10864</v>
      </c>
      <c r="E23" s="18" t="n">
        <v>472.2562569</v>
      </c>
      <c r="F23" s="20" t="n">
        <v>4.35653776</v>
      </c>
      <c r="G23" s="18" t="n">
        <v>452.1209952</v>
      </c>
      <c r="H23" s="20" t="n">
        <v>5.24759493</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(38.0/B25*100)</f>
        <v/>
      </c>
      <c r="D25" s="19" t="n">
        <v>5543</v>
      </c>
      <c r="E25" s="18" t="n">
        <v>519.63194792</v>
      </c>
      <c r="F25" s="20" t="n">
        <v>4.29474374</v>
      </c>
      <c r="G25" s="18" t="n">
        <v>544.2329075599999</v>
      </c>
      <c r="H25" s="20" t="n">
        <v>4.27828802</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478.23536759</v>
      </c>
      <c r="F26" s="20" t="n">
        <v>3.31084468</v>
      </c>
      <c r="G26" s="18" t="n">
        <v>466.60580605</v>
      </c>
      <c r="H26" s="20" t="n">
        <v>2.52765144</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(44.0/B32*100)</f>
        <v/>
      </c>
      <c r="D32" s="19" t="n">
        <v>4434</v>
      </c>
      <c r="E32" s="18" t="n">
        <v>486.40445352</v>
      </c>
      <c r="F32" s="20" t="n">
        <v>3.37743515</v>
      </c>
      <c r="G32" s="18" t="n">
        <v>490.73969004</v>
      </c>
      <c r="H32" s="20" t="n">
        <v>3.26733227</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472.80343865</v>
      </c>
      <c r="F34" s="20" t="n">
        <v>3.40030039</v>
      </c>
      <c r="G34" s="18" t="n">
        <v>454.91492928</v>
      </c>
      <c r="H34" s="20" t="n">
        <v>3.18240654</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511.20479402</v>
      </c>
      <c r="F35" s="20" t="n">
        <v>2.54079492</v>
      </c>
      <c r="G35" s="18" t="n">
        <v>499.10240845</v>
      </c>
      <c r="H35" s="20" t="n">
        <v>2.95127468</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(154.0/B36*100)</f>
        <v/>
      </c>
      <c r="D36" s="19" t="n">
        <v>6582</v>
      </c>
      <c r="E36" s="18" t="n">
        <v>476.4063424</v>
      </c>
      <c r="F36" s="20" t="n">
        <v>3.00786346</v>
      </c>
      <c r="G36" s="18" t="n">
        <v>458.07125175</v>
      </c>
      <c r="H36" s="20" t="n">
        <v>3.66055736</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(5834.0/B40*100)</f>
        <v/>
      </c>
      <c r="D40" s="19" t="n">
        <v>8323</v>
      </c>
      <c r="E40" s="18" t="n">
        <v>480.96958891</v>
      </c>
      <c r="F40" s="20" t="n">
        <v>4.79923471</v>
      </c>
      <c r="G40" s="18" t="n">
        <v>475.04804667</v>
      </c>
      <c r="H40" s="20" t="n">
        <v>3.69088226</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(321.0/B47*100)</f>
        <v/>
      </c>
      <c r="D47" s="19" t="n">
        <v>5607</v>
      </c>
      <c r="E47" s="18" t="n">
        <v>450.30467741</v>
      </c>
      <c r="F47" s="20" t="n">
        <v>4.29923633</v>
      </c>
      <c r="G47" s="18" t="n">
        <v>437.28318176</v>
      </c>
      <c r="H47" s="20" t="n">
        <v>4.65633283</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535.4063199</v>
      </c>
      <c r="F48" s="20" t="n">
        <v>6.40913022</v>
      </c>
      <c r="G48" s="18" t="n">
        <v>512.81982194</v>
      </c>
      <c r="H48" s="20" t="n">
        <v>5.15512999</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(173.0/B52*100)</f>
        <v/>
      </c>
      <c r="D52" s="19" t="n">
        <v>5636</v>
      </c>
      <c r="E52" s="18" t="n">
        <v>452.94024618</v>
      </c>
      <c r="F52" s="20" t="n">
        <v>3.4374916</v>
      </c>
      <c r="G52" s="18" t="n">
        <v>433.911882</v>
      </c>
      <c r="H52" s="20" t="n">
        <v>4.22749418</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536.99193378</v>
      </c>
      <c r="F56" s="20" t="n">
        <v>4.1003096</v>
      </c>
      <c r="G56" s="18" t="n">
        <v>545.1381929200001</v>
      </c>
      <c r="H56" s="20" t="n">
        <v>3.58775001</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459.24856679</v>
      </c>
      <c r="F61" s="20" t="n">
        <v>4.04303399</v>
      </c>
      <c r="G61" s="18" t="n">
        <v>464.52026142</v>
      </c>
      <c r="H61" s="20" t="n">
        <v>3.50134744</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(590.0/B67*100)</f>
        <v/>
      </c>
      <c r="D67" s="19" t="n">
        <v>6381</v>
      </c>
      <c r="E67" s="18" t="n">
        <v>392.46622604</v>
      </c>
      <c r="F67" s="20" t="n">
        <v>4.81501616</v>
      </c>
      <c r="G67" s="18" t="n">
        <v>378.38674656</v>
      </c>
      <c r="H67" s="20" t="n">
        <v>3.28969288</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(446.0/B73*100)</f>
        <v/>
      </c>
      <c r="D73" s="19" t="n">
        <v>7803</v>
      </c>
      <c r="E73" s="18" t="n">
        <v>401.75302614</v>
      </c>
      <c r="F73" s="20" t="n">
        <v>4.49789878</v>
      </c>
      <c r="G73" s="18" t="n">
        <v>415.48984014</v>
      </c>
      <c r="H73" s="20" t="n">
        <v>3.50400661</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472.40112804</v>
      </c>
      <c r="F7" s="20" t="n">
        <v>2.98361045</v>
      </c>
      <c r="G7" s="18" t="n">
        <v>486.77621357</v>
      </c>
      <c r="H7" s="20" t="n">
        <v>3.444359</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(8086.0/B9*100)</f>
        <v/>
      </c>
      <c r="D9" s="19" t="n">
        <v>1565</v>
      </c>
      <c r="E9" s="18" t="n">
        <v>466.1764601</v>
      </c>
      <c r="F9" s="20" t="n">
        <v>5.97638371</v>
      </c>
      <c r="G9" s="18" t="n">
        <v>478.82320659</v>
      </c>
      <c r="H9" s="20" t="n">
        <v>6.08741196</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474.01142341</v>
      </c>
      <c r="F13" s="20" t="n">
        <v>4.8029613</v>
      </c>
      <c r="G13" s="18" t="n">
        <v>452.91388217</v>
      </c>
      <c r="H13" s="20" t="n">
        <v>5.81163151</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(63.0/B18*100)</f>
        <v/>
      </c>
      <c r="D18" s="19" t="n">
        <v>5469</v>
      </c>
      <c r="E18" s="18" t="n">
        <v>427.8063868</v>
      </c>
      <c r="F18" s="20" t="n">
        <v>4.90559066</v>
      </c>
      <c r="G18" s="18" t="n">
        <v>470.56613109</v>
      </c>
      <c r="H18" s="20" t="n">
        <v>3.33378341</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456.18546945</v>
      </c>
      <c r="F19" s="20" t="n">
        <v>3.60270753</v>
      </c>
      <c r="G19" s="18" t="n">
        <v>447.18617806</v>
      </c>
      <c r="H19" s="20" t="n">
        <v>5.33269636</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459.15736236</v>
      </c>
      <c r="F20" s="20" t="n">
        <v>4.80641361</v>
      </c>
      <c r="G20" s="18" t="n">
        <v>463.16801381</v>
      </c>
      <c r="H20" s="20" t="n">
        <v>5.10515725</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(719.0/B23*100)</f>
        <v/>
      </c>
      <c r="D23" s="19" t="n">
        <v>10864</v>
      </c>
      <c r="E23" s="18" t="n">
        <v>456.36330027</v>
      </c>
      <c r="F23" s="20" t="n">
        <v>4.21169197</v>
      </c>
      <c r="G23" s="18" t="n">
        <v>474.69252528</v>
      </c>
      <c r="H23" s="20" t="n">
        <v>5.37062475</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(38.0/B25*100)</f>
        <v/>
      </c>
      <c r="D25" s="19" t="n">
        <v>5543</v>
      </c>
      <c r="E25" s="18" t="n">
        <v>499.56231201</v>
      </c>
      <c r="F25" s="20" t="n">
        <v>5.35198182</v>
      </c>
      <c r="G25" s="18" t="n">
        <v>546.1285693999999</v>
      </c>
      <c r="H25" s="20" t="n">
        <v>3.58822802</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462.03557821</v>
      </c>
      <c r="F26" s="20" t="n">
        <v>3.69967324</v>
      </c>
      <c r="G26" s="18" t="n">
        <v>474.88530636</v>
      </c>
      <c r="H26" s="20" t="n">
        <v>2.57101918</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(44.0/B32*100)</f>
        <v/>
      </c>
      <c r="D32" s="19" t="n">
        <v>4434</v>
      </c>
      <c r="E32" s="18" t="n">
        <v>474.17533538</v>
      </c>
      <c r="F32" s="20" t="n">
        <v>4.30880783</v>
      </c>
      <c r="G32" s="18" t="n">
        <v>495.90864328</v>
      </c>
      <c r="H32" s="20" t="n">
        <v>3.01428292</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459.70478303</v>
      </c>
      <c r="F34" s="20" t="n">
        <v>3.48024295</v>
      </c>
      <c r="G34" s="18" t="n">
        <v>468.17428644</v>
      </c>
      <c r="H34" s="20" t="n">
        <v>3.45167725</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504.12517316</v>
      </c>
      <c r="F35" s="20" t="n">
        <v>2.22890877</v>
      </c>
      <c r="G35" s="18" t="n">
        <v>510.38495237</v>
      </c>
      <c r="H35" s="20" t="n">
        <v>3.53653172</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(154.0/B36*100)</f>
        <v/>
      </c>
      <c r="D36" s="19" t="n">
        <v>6582</v>
      </c>
      <c r="E36" s="18" t="n">
        <v>462.29648462</v>
      </c>
      <c r="F36" s="20" t="n">
        <v>3.2642636</v>
      </c>
      <c r="G36" s="18" t="n">
        <v>474.71117074</v>
      </c>
      <c r="H36" s="20" t="n">
        <v>3.29957664</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(5834.0/B40*100)</f>
        <v/>
      </c>
      <c r="D40" s="19" t="n">
        <v>8323</v>
      </c>
      <c r="E40" s="18" t="n">
        <v>466.33811746</v>
      </c>
      <c r="F40" s="20" t="n">
        <v>4.97049061</v>
      </c>
      <c r="G40" s="18" t="n">
        <v>481.44847712</v>
      </c>
      <c r="H40" s="20" t="n">
        <v>3.54023771</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(321.0/B47*100)</f>
        <v/>
      </c>
      <c r="D47" s="19" t="n">
        <v>5607</v>
      </c>
      <c r="E47" s="18" t="n">
        <v>445.97729802</v>
      </c>
      <c r="F47" s="20" t="n">
        <v>3.95270694</v>
      </c>
      <c r="G47" s="18" t="n">
        <v>439.18096551</v>
      </c>
      <c r="H47" s="20" t="n">
        <v>5.29104632</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502.85703437</v>
      </c>
      <c r="F48" s="20" t="n">
        <v>5.36922653</v>
      </c>
      <c r="G48" s="18" t="n">
        <v>524.34699569</v>
      </c>
      <c r="H48" s="20" t="n">
        <v>5.44259113</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(173.0/B52*100)</f>
        <v/>
      </c>
      <c r="D52" s="19" t="n">
        <v>5636</v>
      </c>
      <c r="E52" s="18" t="n">
        <v>432.5343416</v>
      </c>
      <c r="F52" s="20" t="n">
        <v>3.38948551</v>
      </c>
      <c r="G52" s="18" t="n">
        <v>453.61639492</v>
      </c>
      <c r="H52" s="20" t="n">
        <v>4.26268806</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531.0041125499999</v>
      </c>
      <c r="F56" s="20" t="n">
        <v>3.6127869</v>
      </c>
      <c r="G56" s="18" t="n">
        <v>547.57175812</v>
      </c>
      <c r="H56" s="20" t="n">
        <v>3.85392664</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462.64285446</v>
      </c>
      <c r="F61" s="20" t="n">
        <v>3.88178156</v>
      </c>
      <c r="G61" s="18" t="n">
        <v>462.2102844</v>
      </c>
      <c r="H61" s="20" t="n">
        <v>3.36548469</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(590.0/B67*100)</f>
        <v/>
      </c>
      <c r="D67" s="19" t="n">
        <v>6381</v>
      </c>
      <c r="E67" s="18" t="n">
        <v>380.0970352</v>
      </c>
      <c r="F67" s="20" t="n">
        <v>3.9935301</v>
      </c>
      <c r="G67" s="18" t="n">
        <v>380.74078843</v>
      </c>
      <c r="H67" s="20" t="n">
        <v>3.43341483</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(446.0/B73*100)</f>
        <v/>
      </c>
      <c r="D73" s="19" t="n">
        <v>7803</v>
      </c>
      <c r="E73" s="18" t="n">
        <v>407.36219898</v>
      </c>
      <c r="F73" s="20" t="n">
        <v>3.45762408</v>
      </c>
      <c r="G73" s="18" t="n">
        <v>416.25891826</v>
      </c>
      <c r="H73" s="20" t="n">
        <v>3.72154072</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487.86479018</v>
      </c>
      <c r="F7" s="20" t="n">
        <v>2.64625401</v>
      </c>
      <c r="G7" s="18" t="n">
        <v>424.41038173</v>
      </c>
      <c r="H7" s="20" t="n">
        <v>4.93962304</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(8086.0/B9*100)</f>
        <v/>
      </c>
      <c r="D9" s="19" t="n">
        <v>1565</v>
      </c>
      <c r="E9" s="18" t="n">
        <v>475.54003934</v>
      </c>
      <c r="F9" s="20" t="n">
        <v>5.41059048</v>
      </c>
      <c r="G9" s="18" t="n">
        <v>433.81736067</v>
      </c>
      <c r="H9" s="20" t="n">
        <v>10.37358549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469.58020917</v>
      </c>
      <c r="F13" s="20" t="n">
        <v>3.73893252</v>
      </c>
      <c r="G13" s="18" t="n">
        <v>442.02836319</v>
      </c>
      <c r="H13" s="20" t="n">
        <v>9.12947664</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(63.0/B18*100)</f>
        <v/>
      </c>
      <c r="D18" s="19" t="n">
        <v>5469</v>
      </c>
      <c r="E18" s="18" t="n">
        <v>464.05211142</v>
      </c>
      <c r="F18" s="20" t="n">
        <v>3.70946042</v>
      </c>
      <c r="G18" s="18" t="n">
        <v>409.43802421</v>
      </c>
      <c r="H18" s="20" t="n">
        <v>5.21287914</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459.49486801</v>
      </c>
      <c r="F19" s="20" t="n">
        <v>3.44676297</v>
      </c>
      <c r="G19" s="18" t="n">
        <v>407.29071254</v>
      </c>
      <c r="H19" s="20" t="n">
        <v>7.9709299</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466.94046502</v>
      </c>
      <c r="F20" s="20" t="n">
        <v>3.86235651</v>
      </c>
      <c r="G20" s="18" t="n">
        <v>414.41417395</v>
      </c>
      <c r="H20" s="20" t="n">
        <v>8.682858550000001</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(719.0/B23*100)</f>
        <v/>
      </c>
      <c r="D23" s="19" t="n">
        <v>10864</v>
      </c>
      <c r="E23" s="18" t="n">
        <v>468.62879165</v>
      </c>
      <c r="F23" s="20" t="n">
        <v>3.99380691</v>
      </c>
      <c r="G23" s="18" t="n">
        <v>428.02477882</v>
      </c>
      <c r="H23" s="20" t="n">
        <v>7.48548062</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(38.0/B25*100)</f>
        <v/>
      </c>
      <c r="D25" s="19" t="n">
        <v>5543</v>
      </c>
      <c r="E25" s="18" t="n">
        <v>535.1755789699999</v>
      </c>
      <c r="F25" s="20" t="n">
        <v>3.76011213</v>
      </c>
      <c r="G25" s="18" t="n">
        <v>393.8390456</v>
      </c>
      <c r="H25" s="20" t="n">
        <v>17.57594378</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478.10989317</v>
      </c>
      <c r="F26" s="20" t="n">
        <v>2.33365114</v>
      </c>
      <c r="G26" s="18" t="n">
        <v>428.31594606</v>
      </c>
      <c r="H26" s="20" t="n">
        <v>4.3531376</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(44.0/B32*100)</f>
        <v/>
      </c>
      <c r="D32" s="19" t="n">
        <v>4434</v>
      </c>
      <c r="E32" s="18" t="n">
        <v>493.92667646</v>
      </c>
      <c r="F32" s="20" t="n">
        <v>2.85728629</v>
      </c>
      <c r="G32" s="18" t="n">
        <v>459.01386886</v>
      </c>
      <c r="H32" s="20" t="n">
        <v>4.88273643</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472.63156759</v>
      </c>
      <c r="F34" s="20" t="n">
        <v>2.72424436</v>
      </c>
      <c r="G34" s="18" t="n">
        <v>418.94626214</v>
      </c>
      <c r="H34" s="20" t="n">
        <v>5.85631466</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509.72324566</v>
      </c>
      <c r="F35" s="20" t="n">
        <v>1.99138621</v>
      </c>
      <c r="G35" s="18" t="n">
        <v>446.991183</v>
      </c>
      <c r="H35" s="20" t="n">
        <v>7.6608316</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(154.0/B36*100)</f>
        <v/>
      </c>
      <c r="D36" s="19" t="n">
        <v>6582</v>
      </c>
      <c r="E36" s="18" t="n">
        <v>473.1531038</v>
      </c>
      <c r="F36" s="20" t="n">
        <v>2.68409156</v>
      </c>
      <c r="G36" s="18" t="n">
        <v>425.2476524</v>
      </c>
      <c r="H36" s="20" t="n">
        <v>7.88898143</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(5834.0/B40*100)</f>
        <v/>
      </c>
      <c r="D40" s="19" t="n">
        <v>8323</v>
      </c>
      <c r="E40" s="18" t="n">
        <v>485.7700582</v>
      </c>
      <c r="F40" s="20" t="n">
        <v>3.43601354</v>
      </c>
      <c r="G40" s="18" t="n">
        <v>430.543279</v>
      </c>
      <c r="H40" s="20" t="n">
        <v>6.24553837</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(321.0/B47*100)</f>
        <v/>
      </c>
      <c r="D47" s="19" t="n">
        <v>5607</v>
      </c>
      <c r="E47" s="18" t="n">
        <v>453.86542298</v>
      </c>
      <c r="F47" s="20" t="n">
        <v>4.13823402</v>
      </c>
      <c r="G47" s="18" t="n">
        <v>401.56584975</v>
      </c>
      <c r="H47" s="20" t="n">
        <v>5.72287058</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531.93084705</v>
      </c>
      <c r="F48" s="20" t="n">
        <v>4.92836565</v>
      </c>
      <c r="G48" s="18" t="n">
        <v>441.72445545</v>
      </c>
      <c r="H48" s="20" t="n">
        <v>6.72754725</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(173.0/B52*100)</f>
        <v/>
      </c>
      <c r="D52" s="19" t="n">
        <v>5636</v>
      </c>
      <c r="E52" s="18" t="n">
        <v>448.55626761</v>
      </c>
      <c r="F52" s="20" t="n">
        <v>3.36439693</v>
      </c>
      <c r="G52" s="18" t="n">
        <v>408.94895899</v>
      </c>
      <c r="H52" s="20" t="n">
        <v>6.08982293</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548.08312103</v>
      </c>
      <c r="F56" s="20" t="n">
        <v>2.9608807</v>
      </c>
      <c r="G56" s="18" t="n">
        <v>491.26154207</v>
      </c>
      <c r="H56" s="20" t="n">
        <v>9.24719868</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468.77945437</v>
      </c>
      <c r="F61" s="20" t="n">
        <v>3.14860054</v>
      </c>
      <c r="G61" s="18" t="n">
        <v>419.66171925</v>
      </c>
      <c r="H61" s="20" t="n">
        <v>5.90644298</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(590.0/B67*100)</f>
        <v/>
      </c>
      <c r="D67" s="19" t="n">
        <v>6381</v>
      </c>
      <c r="E67" s="18" t="n">
        <v>396.66305417</v>
      </c>
      <c r="F67" s="20" t="n">
        <v>3.55827269</v>
      </c>
      <c r="G67" s="18" t="n">
        <v>341.18577068</v>
      </c>
      <c r="H67" s="20" t="n">
        <v>3.6332572</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(446.0/B73*100)</f>
        <v/>
      </c>
      <c r="D73" s="19" t="n">
        <v>7803</v>
      </c>
      <c r="E73" s="18" t="n">
        <v>429.14769844</v>
      </c>
      <c r="F73" s="20" t="n">
        <v>3.77544976</v>
      </c>
      <c r="G73" s="18" t="n">
        <v>388.7586379</v>
      </c>
      <c r="H73" s="20" t="n">
        <v>3.89309385</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482.39998785</v>
      </c>
      <c r="F7" s="20" t="n">
        <v>2.76361963</v>
      </c>
      <c r="G7" s="18" t="n">
        <v>473.83346879</v>
      </c>
      <c r="H7" s="20" t="n">
        <v>4.3407402</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(8086.0/B9*100)</f>
        <v/>
      </c>
      <c r="D9" s="19" t="n">
        <v>1565</v>
      </c>
      <c r="E9" s="18" t="n">
        <v>469.54036422</v>
      </c>
      <c r="F9" s="20" t="n">
        <v>5.47938191</v>
      </c>
      <c r="G9" s="18" t="n">
        <v>477.52734204</v>
      </c>
      <c r="H9" s="20" t="n">
        <v>6.24927512</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471.26302008</v>
      </c>
      <c r="F13" s="20" t="n">
        <v>3.81617511</v>
      </c>
      <c r="G13" s="18" t="n">
        <v>440.31885372</v>
      </c>
      <c r="H13" s="20" t="n">
        <v>8.054158749999999</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(63.0/B18*100)</f>
        <v/>
      </c>
      <c r="D18" s="19" t="n">
        <v>5469</v>
      </c>
      <c r="E18" s="18" t="n">
        <v>455.38717017</v>
      </c>
      <c r="F18" s="20" t="n">
        <v>3.93119704</v>
      </c>
      <c r="G18" s="18" t="n">
        <v>459.09694502</v>
      </c>
      <c r="H18" s="20" t="n">
        <v>4.46115848</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455.30100922</v>
      </c>
      <c r="F19" s="20" t="n">
        <v>3.54871929</v>
      </c>
      <c r="G19" s="18" t="n">
        <v>449.8148069</v>
      </c>
      <c r="H19" s="20" t="n">
        <v>6.23981159</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467.04928151</v>
      </c>
      <c r="F20" s="20" t="n">
        <v>4.09467918</v>
      </c>
      <c r="G20" s="18" t="n">
        <v>442.85244186</v>
      </c>
      <c r="H20" s="20" t="n">
        <v>7.74718595</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(719.0/B23*100)</f>
        <v/>
      </c>
      <c r="D23" s="19" t="n">
        <v>10864</v>
      </c>
      <c r="E23" s="18" t="n">
        <v>465.39882541</v>
      </c>
      <c r="F23" s="20" t="n">
        <v>3.95981152</v>
      </c>
      <c r="G23" s="18" t="n">
        <v>459.57648841</v>
      </c>
      <c r="H23" s="20" t="n">
        <v>6.5798907</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(38.0/B25*100)</f>
        <v/>
      </c>
      <c r="D25" s="19" t="n">
        <v>5543</v>
      </c>
      <c r="E25" s="18" t="n">
        <v>533.18047039</v>
      </c>
      <c r="F25" s="20" t="n">
        <v>4.04349794</v>
      </c>
      <c r="G25" s="18" t="n">
        <v>534.24393033</v>
      </c>
      <c r="H25" s="20" t="n">
        <v>4.48838976</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477.07820916</v>
      </c>
      <c r="F26" s="20" t="n">
        <v>2.66469641</v>
      </c>
      <c r="G26" s="18" t="n">
        <v>457.17392507</v>
      </c>
      <c r="H26" s="20" t="n">
        <v>3.4233363</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(44.0/B32*100)</f>
        <v/>
      </c>
      <c r="D32" s="19" t="n">
        <v>4434</v>
      </c>
      <c r="E32" s="18" t="n">
        <v>491.19544412</v>
      </c>
      <c r="F32" s="20" t="n">
        <v>2.9805661</v>
      </c>
      <c r="G32" s="18" t="n">
        <v>484.02811697</v>
      </c>
      <c r="H32" s="20" t="n">
        <v>3.78836902</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468.09649395</v>
      </c>
      <c r="F34" s="20" t="n">
        <v>2.94297245</v>
      </c>
      <c r="G34" s="18" t="n">
        <v>451.58688996</v>
      </c>
      <c r="H34" s="20" t="n">
        <v>4.69666071</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510.48821048</v>
      </c>
      <c r="F35" s="20" t="n">
        <v>1.93412924</v>
      </c>
      <c r="G35" s="18" t="n">
        <v>474.43294131</v>
      </c>
      <c r="H35" s="20" t="n">
        <v>6.10805631</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(154.0/B36*100)</f>
        <v/>
      </c>
      <c r="D36" s="19" t="n">
        <v>6582</v>
      </c>
      <c r="E36" s="18" t="n">
        <v>470.04622958</v>
      </c>
      <c r="F36" s="20" t="n">
        <v>2.97568864</v>
      </c>
      <c r="G36" s="18" t="n">
        <v>467.91382641</v>
      </c>
      <c r="H36" s="20" t="n">
        <v>3.73409991</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(5834.0/B40*100)</f>
        <v/>
      </c>
      <c r="D40" s="19" t="n">
        <v>8323</v>
      </c>
      <c r="E40" s="18" t="n">
        <v>484.08149833</v>
      </c>
      <c r="F40" s="20" t="n">
        <v>3.70298016</v>
      </c>
      <c r="G40" s="18" t="n">
        <v>467.22961063</v>
      </c>
      <c r="H40" s="20" t="n">
        <v>4.33302753</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(321.0/B47*100)</f>
        <v/>
      </c>
      <c r="D47" s="19" t="n">
        <v>5607</v>
      </c>
      <c r="E47" s="18" t="n">
        <v>451.10130712</v>
      </c>
      <c r="F47" s="20" t="n">
        <v>4.23519708</v>
      </c>
      <c r="G47" s="18" t="n">
        <v>415.8587398</v>
      </c>
      <c r="H47" s="20" t="n">
        <v>5.20789607</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527.5744173099999</v>
      </c>
      <c r="F48" s="20" t="n">
        <v>5.11444197</v>
      </c>
      <c r="G48" s="18" t="n">
        <v>502.81465274</v>
      </c>
      <c r="H48" s="20" t="n">
        <v>5.90884587</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(173.0/B52*100)</f>
        <v/>
      </c>
      <c r="D52" s="19" t="n">
        <v>5636</v>
      </c>
      <c r="E52" s="18" t="n">
        <v>447.58031625</v>
      </c>
      <c r="F52" s="20" t="n">
        <v>3.55332828</v>
      </c>
      <c r="G52" s="18" t="n">
        <v>432.96543567</v>
      </c>
      <c r="H52" s="20" t="n">
        <v>5.3795296</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540.8398132999999</v>
      </c>
      <c r="F56" s="20" t="n">
        <v>3.23567081</v>
      </c>
      <c r="G56" s="18" t="n">
        <v>545.29623063</v>
      </c>
      <c r="H56" s="20" t="n">
        <v>4.93665337</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464.92059074</v>
      </c>
      <c r="F61" s="20" t="n">
        <v>3.25209542</v>
      </c>
      <c r="G61" s="18" t="n">
        <v>455.14422978</v>
      </c>
      <c r="H61" s="20" t="n">
        <v>4.46336338</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(590.0/B67*100)</f>
        <v/>
      </c>
      <c r="D67" s="19" t="n">
        <v>6381</v>
      </c>
      <c r="E67" s="18" t="n">
        <v>393.07563204</v>
      </c>
      <c r="F67" s="20" t="n">
        <v>3.43437613</v>
      </c>
      <c r="G67" s="18" t="n">
        <v>362.53693434</v>
      </c>
      <c r="H67" s="20" t="n">
        <v>3.63274393</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(446.0/B73*100)</f>
        <v/>
      </c>
      <c r="D73" s="19" t="n">
        <v>7803</v>
      </c>
      <c r="E73" s="18" t="n">
        <v>429.41255316</v>
      </c>
      <c r="F73" s="20" t="n">
        <v>3.91337056</v>
      </c>
      <c r="G73" s="18" t="n">
        <v>403.06451286</v>
      </c>
      <c r="H73" s="20" t="n">
        <v>3.59753433</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484.51771501</v>
      </c>
      <c r="F7" s="20" t="n">
        <v>2.4999924</v>
      </c>
      <c r="G7" s="18" t="n">
        <v>456.68730832</v>
      </c>
      <c r="H7" s="20" t="n">
        <v>5.10002413</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(8086.0/B9*100)</f>
        <v/>
      </c>
      <c r="D9" s="19" t="n">
        <v>1565</v>
      </c>
      <c r="E9" s="18" t="n">
        <v>473.05889352</v>
      </c>
      <c r="F9" s="20" t="n">
        <v>5.34535367</v>
      </c>
      <c r="G9" s="18" t="n">
        <v>460.91137762</v>
      </c>
      <c r="H9" s="20" t="n">
        <v>7.9587122</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467.75644011</v>
      </c>
      <c r="F13" s="20" t="n">
        <v>3.72652679</v>
      </c>
      <c r="G13" s="18" t="n">
        <v>438.07390229</v>
      </c>
      <c r="H13" s="20" t="n">
        <v>12.36728798</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(63.0/B18*100)</f>
        <v/>
      </c>
      <c r="D18" s="19" t="n">
        <v>5469</v>
      </c>
      <c r="E18" s="18" t="n">
        <v>461.6103594</v>
      </c>
      <c r="F18" s="20" t="n">
        <v>3.79482756</v>
      </c>
      <c r="G18" s="18" t="n">
        <v>439.02548109</v>
      </c>
      <c r="H18" s="20" t="n">
        <v>4.99325816</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456.13188822</v>
      </c>
      <c r="F19" s="20" t="n">
        <v>3.83026355</v>
      </c>
      <c r="G19" s="18" t="n">
        <v>449.34156135</v>
      </c>
      <c r="H19" s="20" t="n">
        <v>4.41204101</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464.56123522</v>
      </c>
      <c r="F20" s="20" t="n">
        <v>3.91274625</v>
      </c>
      <c r="G20" s="18" t="n">
        <v>437.71383577</v>
      </c>
      <c r="H20" s="20" t="n">
        <v>9.622893149999999</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(719.0/B23*100)</f>
        <v/>
      </c>
      <c r="D23" s="19" t="n">
        <v>10864</v>
      </c>
      <c r="E23" s="18" t="n">
        <v>467.3752131</v>
      </c>
      <c r="F23" s="20" t="n">
        <v>3.95166404</v>
      </c>
      <c r="G23" s="18" t="n">
        <v>442.47016904</v>
      </c>
      <c r="H23" s="20" t="n">
        <v>7.50866595</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(38.0/B25*100)</f>
        <v/>
      </c>
      <c r="D25" s="19" t="n">
        <v>5543</v>
      </c>
      <c r="E25" s="18" t="n">
        <v>532.87075797</v>
      </c>
      <c r="F25" s="20" t="n">
        <v>4.00431244</v>
      </c>
      <c r="G25" s="18" t="n">
        <v>535.7850691899999</v>
      </c>
      <c r="H25" s="20" t="n">
        <v>4.88675202</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478.33269684</v>
      </c>
      <c r="F26" s="20" t="n">
        <v>2.27390744</v>
      </c>
      <c r="G26" s="18" t="n">
        <v>443.73915005</v>
      </c>
      <c r="H26" s="20" t="n">
        <v>4.10025739</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(44.0/B32*100)</f>
        <v/>
      </c>
      <c r="D32" s="19" t="n">
        <v>4434</v>
      </c>
      <c r="E32" s="18" t="n">
        <v>491.76666431</v>
      </c>
      <c r="F32" s="20" t="n">
        <v>3.03866912</v>
      </c>
      <c r="G32" s="18" t="n">
        <v>478.68152304</v>
      </c>
      <c r="H32" s="20" t="n">
        <v>4.34578427</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470.37961503</v>
      </c>
      <c r="F34" s="20" t="n">
        <v>3.05547329</v>
      </c>
      <c r="G34" s="18" t="n">
        <v>442.58387515</v>
      </c>
      <c r="H34" s="20" t="n">
        <v>4.87147197</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508.86208117</v>
      </c>
      <c r="F35" s="20" t="n">
        <v>1.97730103</v>
      </c>
      <c r="G35" s="18" t="n">
        <v>470.06728933</v>
      </c>
      <c r="H35" s="20" t="n">
        <v>6.42293866</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(154.0/B36*100)</f>
        <v/>
      </c>
      <c r="D36" s="19" t="n">
        <v>6582</v>
      </c>
      <c r="E36" s="18" t="n">
        <v>471.91203953</v>
      </c>
      <c r="F36" s="20" t="n">
        <v>2.87990331</v>
      </c>
      <c r="G36" s="18" t="n">
        <v>449.46114287</v>
      </c>
      <c r="H36" s="20" t="n">
        <v>6.60419782</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(5834.0/B40*100)</f>
        <v/>
      </c>
      <c r="D40" s="19" t="n">
        <v>8323</v>
      </c>
      <c r="E40" s="18" t="n">
        <v>481.23276241</v>
      </c>
      <c r="F40" s="20" t="n">
        <v>3.77202326</v>
      </c>
      <c r="G40" s="18" t="n">
        <v>466.48171492</v>
      </c>
      <c r="H40" s="20" t="n">
        <v>4.99749484</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(321.0/B47*100)</f>
        <v/>
      </c>
      <c r="D47" s="19" t="n">
        <v>5607</v>
      </c>
      <c r="E47" s="18" t="n">
        <v>452.36265587</v>
      </c>
      <c r="F47" s="20" t="n">
        <v>4.14785804</v>
      </c>
      <c r="G47" s="18" t="n">
        <v>411.25721998</v>
      </c>
      <c r="H47" s="20" t="n">
        <v>5.64839122</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529.87091332</v>
      </c>
      <c r="F48" s="20" t="n">
        <v>4.83886609</v>
      </c>
      <c r="G48" s="18" t="n">
        <v>493.96975911</v>
      </c>
      <c r="H48" s="20" t="n">
        <v>6.24044809</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(173.0/B52*100)</f>
        <v/>
      </c>
      <c r="D52" s="19" t="n">
        <v>5636</v>
      </c>
      <c r="E52" s="18" t="n">
        <v>448.13312477</v>
      </c>
      <c r="F52" s="20" t="n">
        <v>3.50930216</v>
      </c>
      <c r="G52" s="18" t="n">
        <v>423.21674432</v>
      </c>
      <c r="H52" s="20" t="n">
        <v>5.87145639</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545.74967465</v>
      </c>
      <c r="F56" s="20" t="n">
        <v>3.06178045</v>
      </c>
      <c r="G56" s="18" t="n">
        <v>528.9968195</v>
      </c>
      <c r="H56" s="20" t="n">
        <v>6.60357755</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467.39252061</v>
      </c>
      <c r="F61" s="20" t="n">
        <v>3.02587901</v>
      </c>
      <c r="G61" s="18" t="n">
        <v>435.25252163</v>
      </c>
      <c r="H61" s="20" t="n">
        <v>6.47781129</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(590.0/B67*100)</f>
        <v/>
      </c>
      <c r="D67" s="19" t="n">
        <v>6381</v>
      </c>
      <c r="E67" s="18" t="n">
        <v>394.02355881</v>
      </c>
      <c r="F67" s="20" t="n">
        <v>3.35393098</v>
      </c>
      <c r="G67" s="18" t="n">
        <v>351.47388111</v>
      </c>
      <c r="H67" s="20" t="n">
        <v>4.3069984</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(446.0/B73*100)</f>
        <v/>
      </c>
      <c r="D73" s="19" t="n">
        <v>7803</v>
      </c>
      <c r="E73" s="18" t="n">
        <v>428.37219077</v>
      </c>
      <c r="F73" s="20" t="n">
        <v>3.7065379</v>
      </c>
      <c r="G73" s="18" t="n">
        <v>400.85008271</v>
      </c>
      <c r="H73" s="20" t="n">
        <v>3.62422238</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488.50764823</v>
      </c>
      <c r="F7" s="20" t="n">
        <v>2.81141156</v>
      </c>
      <c r="G7" s="18" t="n">
        <v>449.32921205</v>
      </c>
      <c r="H7" s="20" t="n">
        <v>4.7059886</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(8086.0/B9*100)</f>
        <v/>
      </c>
      <c r="D9" s="19" t="n">
        <v>1565</v>
      </c>
      <c r="E9" s="18" t="n">
        <v>471.39900073</v>
      </c>
      <c r="F9" s="20" t="n">
        <v>5.21421137</v>
      </c>
      <c r="G9" s="18" t="n">
        <v>472.33403318</v>
      </c>
      <c r="H9" s="20" t="n">
        <v>9.283910069999999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468.93360882</v>
      </c>
      <c r="F13" s="20" t="n">
        <v>3.95586094</v>
      </c>
      <c r="G13" s="18" t="n">
        <v>447.42634081</v>
      </c>
      <c r="H13" s="20" t="n">
        <v>7.70125705</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(63.0/B18*100)</f>
        <v/>
      </c>
      <c r="D18" s="19" t="n">
        <v>5469</v>
      </c>
      <c r="E18" s="18" t="n">
        <v>463.84358133</v>
      </c>
      <c r="F18" s="20" t="n">
        <v>3.74517627</v>
      </c>
      <c r="G18" s="18" t="n">
        <v>414.1520183</v>
      </c>
      <c r="H18" s="20" t="n">
        <v>5.19848997</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458.97595923</v>
      </c>
      <c r="F19" s="20" t="n">
        <v>3.25310947</v>
      </c>
      <c r="G19" s="18" t="n">
        <v>428.11175229</v>
      </c>
      <c r="H19" s="20" t="n">
        <v>7.53618481</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468.67554666</v>
      </c>
      <c r="F20" s="20" t="n">
        <v>4.05509195</v>
      </c>
      <c r="G20" s="18" t="n">
        <v>431.35513578</v>
      </c>
      <c r="H20" s="20" t="n">
        <v>7.27946002</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(719.0/B23*100)</f>
        <v/>
      </c>
      <c r="D23" s="19" t="n">
        <v>10864</v>
      </c>
      <c r="E23" s="18" t="n">
        <v>467.27469451</v>
      </c>
      <c r="F23" s="20" t="n">
        <v>3.88847335</v>
      </c>
      <c r="G23" s="18" t="n">
        <v>451.75372382</v>
      </c>
      <c r="H23" s="20" t="n">
        <v>7.02870972</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(38.0/B25*100)</f>
        <v/>
      </c>
      <c r="D25" s="19" t="n">
        <v>5543</v>
      </c>
      <c r="E25" s="18" t="n">
        <v>535.72841537</v>
      </c>
      <c r="F25" s="20" t="n">
        <v>3.77018372</v>
      </c>
      <c r="G25" s="18" t="n">
        <v>487.66935789</v>
      </c>
      <c r="H25" s="20" t="n">
        <v>10.41613788</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478.05602587</v>
      </c>
      <c r="F26" s="20" t="n">
        <v>2.47576991</v>
      </c>
      <c r="G26" s="18" t="n">
        <v>453.7004872</v>
      </c>
      <c r="H26" s="20" t="n">
        <v>3.62095249</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(44.0/B32*100)</f>
        <v/>
      </c>
      <c r="D32" s="19" t="n">
        <v>4434</v>
      </c>
      <c r="E32" s="18" t="n">
        <v>490.63266605</v>
      </c>
      <c r="F32" s="20" t="n">
        <v>2.68497898</v>
      </c>
      <c r="G32" s="18" t="n">
        <v>483.69044226</v>
      </c>
      <c r="H32" s="20" t="n">
        <v>5.04876044</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468.63709169</v>
      </c>
      <c r="F34" s="20" t="n">
        <v>3.08207645</v>
      </c>
      <c r="G34" s="18" t="n">
        <v>449.13905854</v>
      </c>
      <c r="H34" s="20" t="n">
        <v>4.62645946</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508.8516252</v>
      </c>
      <c r="F35" s="20" t="n">
        <v>1.98064389</v>
      </c>
      <c r="G35" s="18" t="n">
        <v>484.05394368</v>
      </c>
      <c r="H35" s="20" t="n">
        <v>6.34331746</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(154.0/B36*100)</f>
        <v/>
      </c>
      <c r="D36" s="19" t="n">
        <v>6582</v>
      </c>
      <c r="E36" s="18" t="n">
        <v>474.10490785</v>
      </c>
      <c r="F36" s="20" t="n">
        <v>2.9354764</v>
      </c>
      <c r="G36" s="18" t="n">
        <v>438.70453004</v>
      </c>
      <c r="H36" s="20" t="n">
        <v>5.79687945</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(5834.0/B40*100)</f>
        <v/>
      </c>
      <c r="D40" s="19" t="n">
        <v>8323</v>
      </c>
      <c r="E40" s="18" t="n">
        <v>476.72972254</v>
      </c>
      <c r="F40" s="20" t="n">
        <v>4.06621614</v>
      </c>
      <c r="G40" s="18" t="n">
        <v>477.90629812</v>
      </c>
      <c r="H40" s="20" t="n">
        <v>3.81223585</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(321.0/B47*100)</f>
        <v/>
      </c>
      <c r="D47" s="19" t="n">
        <v>5607</v>
      </c>
      <c r="E47" s="18" t="n">
        <v>451.71796814</v>
      </c>
      <c r="F47" s="20" t="n">
        <v>4.33688123</v>
      </c>
      <c r="G47" s="18" t="n">
        <v>417.95365357</v>
      </c>
      <c r="H47" s="20" t="n">
        <v>5.1280806</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534.15660995</v>
      </c>
      <c r="F48" s="20" t="n">
        <v>5.11737368</v>
      </c>
      <c r="G48" s="18" t="n">
        <v>477.22626548</v>
      </c>
      <c r="H48" s="20" t="n">
        <v>5.89424272</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(173.0/B52*100)</f>
        <v/>
      </c>
      <c r="D52" s="19" t="n">
        <v>5636</v>
      </c>
      <c r="E52" s="18" t="n">
        <v>448.65948363</v>
      </c>
      <c r="F52" s="20" t="n">
        <v>3.3279802</v>
      </c>
      <c r="G52" s="18" t="n">
        <v>417.93576816</v>
      </c>
      <c r="H52" s="20" t="n">
        <v>6.68432579</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548.60679322</v>
      </c>
      <c r="F56" s="20" t="n">
        <v>2.96357431</v>
      </c>
      <c r="G56" s="18" t="n">
        <v>510.24935269</v>
      </c>
      <c r="H56" s="20" t="n">
        <v>7.29657969</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464.81092007</v>
      </c>
      <c r="F61" s="20" t="n">
        <v>3.2190276</v>
      </c>
      <c r="G61" s="18" t="n">
        <v>453.12889732</v>
      </c>
      <c r="H61" s="20" t="n">
        <v>5.47523084</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(590.0/B67*100)</f>
        <v/>
      </c>
      <c r="D67" s="19" t="n">
        <v>6381</v>
      </c>
      <c r="E67" s="18" t="n">
        <v>391.78288203</v>
      </c>
      <c r="F67" s="20" t="n">
        <v>3.51125302</v>
      </c>
      <c r="G67" s="18" t="n">
        <v>364.40277017</v>
      </c>
      <c r="H67" s="20" t="n">
        <v>3.8100799</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(446.0/B73*100)</f>
        <v/>
      </c>
      <c r="D73" s="19" t="n">
        <v>7803</v>
      </c>
      <c r="E73" s="18" t="n">
        <v>435.39672846</v>
      </c>
      <c r="F73" s="20" t="n">
        <v>4.17099078</v>
      </c>
      <c r="G73" s="18" t="n">
        <v>396.23875789</v>
      </c>
      <c r="H73" s="20" t="n">
        <v>3.15941238</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473.50710527</v>
      </c>
      <c r="F7" s="20" t="n">
        <v>3.02717813</v>
      </c>
      <c r="G7" s="18" t="n">
        <v>485.94394025</v>
      </c>
      <c r="H7" s="20" t="n">
        <v>3.59193099</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(8086.0/B9*100)</f>
        <v/>
      </c>
      <c r="D9" s="19" t="n">
        <v>1565</v>
      </c>
      <c r="E9" s="18" t="n">
        <v>466.99688146</v>
      </c>
      <c r="F9" s="20" t="n">
        <v>5.61712608</v>
      </c>
      <c r="G9" s="18" t="n">
        <v>479.32020637</v>
      </c>
      <c r="H9" s="20" t="n">
        <v>6.77391373</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473.46666998</v>
      </c>
      <c r="F13" s="20" t="n">
        <v>4.72901405</v>
      </c>
      <c r="G13" s="18" t="n">
        <v>452.10295491</v>
      </c>
      <c r="H13" s="20" t="n">
        <v>5.91866851</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(63.0/B18*100)</f>
        <v/>
      </c>
      <c r="D18" s="19" t="n">
        <v>5469</v>
      </c>
      <c r="E18" s="18" t="n">
        <v>452.51222679</v>
      </c>
      <c r="F18" s="20" t="n">
        <v>4.93847493</v>
      </c>
      <c r="G18" s="18" t="n">
        <v>460.25406632</v>
      </c>
      <c r="H18" s="20" t="n">
        <v>3.41214242</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447.28897718</v>
      </c>
      <c r="F19" s="20" t="n">
        <v>3.97272485</v>
      </c>
      <c r="G19" s="18" t="n">
        <v>463.66666061</v>
      </c>
      <c r="H19" s="20" t="n">
        <v>4.32352035</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456.71923403</v>
      </c>
      <c r="F20" s="20" t="n">
        <v>5.10031604</v>
      </c>
      <c r="G20" s="18" t="n">
        <v>465.24659632</v>
      </c>
      <c r="H20" s="20" t="n">
        <v>4.76405425</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(719.0/B23*100)</f>
        <v/>
      </c>
      <c r="D23" s="19" t="n">
        <v>10864</v>
      </c>
      <c r="E23" s="18" t="n">
        <v>453.85434049</v>
      </c>
      <c r="F23" s="20" t="n">
        <v>4.19976337</v>
      </c>
      <c r="G23" s="18" t="n">
        <v>482.96102026</v>
      </c>
      <c r="H23" s="20" t="n">
        <v>5.13536255</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(38.0/B25*100)</f>
        <v/>
      </c>
      <c r="D25" s="19" t="n">
        <v>5543</v>
      </c>
      <c r="E25" s="18" t="n">
        <v>501.76551816</v>
      </c>
      <c r="F25" s="20" t="n">
        <v>5.18088358</v>
      </c>
      <c r="G25" s="18" t="n">
        <v>547.05192999</v>
      </c>
      <c r="H25" s="20" t="n">
        <v>3.57455135</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471.50787828</v>
      </c>
      <c r="F26" s="20" t="n">
        <v>3.39905438</v>
      </c>
      <c r="G26" s="18" t="n">
        <v>470.05462302</v>
      </c>
      <c r="H26" s="20" t="n">
        <v>2.56943477</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(44.0/B32*100)</f>
        <v/>
      </c>
      <c r="D32" s="19" t="n">
        <v>4434</v>
      </c>
      <c r="E32" s="18" t="n">
        <v>488.40576524</v>
      </c>
      <c r="F32" s="20" t="n">
        <v>3.64435148</v>
      </c>
      <c r="G32" s="18" t="n">
        <v>489.60678295</v>
      </c>
      <c r="H32" s="20" t="n">
        <v>3.12412386</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466.88671861</v>
      </c>
      <c r="F34" s="20" t="n">
        <v>3.41536541</v>
      </c>
      <c r="G34" s="18" t="n">
        <v>458.87314772</v>
      </c>
      <c r="H34" s="20" t="n">
        <v>3.73100901</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510.05383398</v>
      </c>
      <c r="F35" s="20" t="n">
        <v>2.5540384</v>
      </c>
      <c r="G35" s="18" t="n">
        <v>500.27807109</v>
      </c>
      <c r="H35" s="20" t="n">
        <v>2.88970303</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(154.0/B36*100)</f>
        <v/>
      </c>
      <c r="D36" s="19" t="n">
        <v>6582</v>
      </c>
      <c r="E36" s="18" t="n">
        <v>462.69667345</v>
      </c>
      <c r="F36" s="20" t="n">
        <v>3.41767117</v>
      </c>
      <c r="G36" s="18" t="n">
        <v>476.52952107</v>
      </c>
      <c r="H36" s="20" t="n">
        <v>3.36820904</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(5834.0/B40*100)</f>
        <v/>
      </c>
      <c r="D40" s="19" t="n">
        <v>8323</v>
      </c>
      <c r="E40" s="18" t="n">
        <v>467.39627562</v>
      </c>
      <c r="F40" s="20" t="n">
        <v>4.75750543</v>
      </c>
      <c r="G40" s="18" t="n">
        <v>482.80982578</v>
      </c>
      <c r="H40" s="20" t="n">
        <v>3.68260517</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(321.0/B47*100)</f>
        <v/>
      </c>
      <c r="D47" s="19" t="n">
        <v>5607</v>
      </c>
      <c r="E47" s="18" t="n">
        <v>443.81638887</v>
      </c>
      <c r="F47" s="20" t="n">
        <v>4.37642373</v>
      </c>
      <c r="G47" s="18" t="n">
        <v>442.75243002</v>
      </c>
      <c r="H47" s="20" t="n">
        <v>4.50120388</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503.04847105</v>
      </c>
      <c r="F48" s="20" t="n">
        <v>5.68649815</v>
      </c>
      <c r="G48" s="18" t="n">
        <v>524.44107589</v>
      </c>
      <c r="H48" s="20" t="n">
        <v>5.26602652</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(173.0/B52*100)</f>
        <v/>
      </c>
      <c r="D52" s="19" t="n">
        <v>5636</v>
      </c>
      <c r="E52" s="18" t="n">
        <v>434.21162691</v>
      </c>
      <c r="F52" s="20" t="n">
        <v>3.72767168</v>
      </c>
      <c r="G52" s="18" t="n">
        <v>453.76769176</v>
      </c>
      <c r="H52" s="20" t="n">
        <v>4.05365497</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525.69517692</v>
      </c>
      <c r="F56" s="20" t="n">
        <v>3.92966501</v>
      </c>
      <c r="G56" s="18" t="n">
        <v>551.42700498</v>
      </c>
      <c r="H56" s="20" t="n">
        <v>3.601708</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453.70810256</v>
      </c>
      <c r="F61" s="20" t="n">
        <v>3.57837416</v>
      </c>
      <c r="G61" s="18" t="n">
        <v>472.03383425</v>
      </c>
      <c r="H61" s="20" t="n">
        <v>3.81654572</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(590.0/B67*100)</f>
        <v/>
      </c>
      <c r="D67" s="19" t="n">
        <v>6381</v>
      </c>
      <c r="E67" s="18" t="n">
        <v>380.37137536</v>
      </c>
      <c r="F67" s="20" t="n">
        <v>4.06922855</v>
      </c>
      <c r="G67" s="18" t="n">
        <v>380.6220294</v>
      </c>
      <c r="H67" s="20" t="n">
        <v>3.22204003</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(446.0/B73*100)</f>
        <v/>
      </c>
      <c r="D73" s="19" t="n">
        <v>7803</v>
      </c>
      <c r="E73" s="18" t="n">
        <v>415.73223568</v>
      </c>
      <c r="F73" s="20" t="n">
        <v>3.98791527</v>
      </c>
      <c r="G73" s="18" t="n">
        <v>412.93858072</v>
      </c>
      <c r="H73" s="20" t="n">
        <v>3.57526803</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484.85131417</v>
      </c>
      <c r="F7" s="20" t="n">
        <v>2.74542948</v>
      </c>
      <c r="G7" s="18" t="n">
        <v>469.66216153</v>
      </c>
      <c r="H7" s="20" t="n">
        <v>3.86087223</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(8086.0/B9*100)</f>
        <v/>
      </c>
      <c r="D9" s="19" t="n">
        <v>1565</v>
      </c>
      <c r="E9" s="18" t="n">
        <v>465.94813994</v>
      </c>
      <c r="F9" s="20" t="n">
        <v>5.37822442</v>
      </c>
      <c r="G9" s="18" t="n">
        <v>483.03331944</v>
      </c>
      <c r="H9" s="20" t="n">
        <v>6.44921546</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474.37995658</v>
      </c>
      <c r="F13" s="20" t="n">
        <v>4.00236868</v>
      </c>
      <c r="G13" s="18" t="n">
        <v>434.52311783</v>
      </c>
      <c r="H13" s="20" t="n">
        <v>7.01649179</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(63.0/B18*100)</f>
        <v/>
      </c>
      <c r="D18" s="19" t="n">
        <v>5469</v>
      </c>
      <c r="E18" s="18" t="n">
        <v>463.22485978</v>
      </c>
      <c r="F18" s="20" t="n">
        <v>4.56088162</v>
      </c>
      <c r="G18" s="18" t="n">
        <v>442.83127575</v>
      </c>
      <c r="H18" s="20" t="n">
        <v>3.383962</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460.23001532</v>
      </c>
      <c r="F19" s="20" t="n">
        <v>3.2963592</v>
      </c>
      <c r="G19" s="18" t="n">
        <v>419.08724159</v>
      </c>
      <c r="H19" s="20" t="n">
        <v>6.71376457</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471.40019181</v>
      </c>
      <c r="F20" s="20" t="n">
        <v>4.50389709</v>
      </c>
      <c r="G20" s="18" t="n">
        <v>440.07345207</v>
      </c>
      <c r="H20" s="20" t="n">
        <v>5.54562652</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(719.0/B23*100)</f>
        <v/>
      </c>
      <c r="D23" s="19" t="n">
        <v>10864</v>
      </c>
      <c r="E23" s="18" t="n">
        <v>455.51232374</v>
      </c>
      <c r="F23" s="20" t="n">
        <v>4.27709605</v>
      </c>
      <c r="G23" s="18" t="n">
        <v>479.51936573</v>
      </c>
      <c r="H23" s="20" t="n">
        <v>5.03609048</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(38.0/B25*100)</f>
        <v/>
      </c>
      <c r="D25" s="19" t="n">
        <v>5543</v>
      </c>
      <c r="E25" s="18" t="n">
        <v>513.53558087</v>
      </c>
      <c r="F25" s="20" t="n">
        <v>5.11252459</v>
      </c>
      <c r="G25" s="18" t="n">
        <v>545.71843957</v>
      </c>
      <c r="H25" s="20" t="n">
        <v>3.5904606</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479.59209343</v>
      </c>
      <c r="F26" s="20" t="n">
        <v>2.92452618</v>
      </c>
      <c r="G26" s="18" t="n">
        <v>460.08665922</v>
      </c>
      <c r="H26" s="20" t="n">
        <v>2.84775664</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(44.0/B32*100)</f>
        <v/>
      </c>
      <c r="D32" s="19" t="n">
        <v>4434</v>
      </c>
      <c r="E32" s="18" t="n">
        <v>497.5894887</v>
      </c>
      <c r="F32" s="20" t="n">
        <v>3.23976057</v>
      </c>
      <c r="G32" s="18" t="n">
        <v>471.16664166</v>
      </c>
      <c r="H32" s="20" t="n">
        <v>3.07892351</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471.17013291</v>
      </c>
      <c r="F34" s="20" t="n">
        <v>3.42593128</v>
      </c>
      <c r="G34" s="18" t="n">
        <v>447.9716506</v>
      </c>
      <c r="H34" s="20" t="n">
        <v>4.0955877</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512.46626094</v>
      </c>
      <c r="F35" s="20" t="n">
        <v>2.14625591</v>
      </c>
      <c r="G35" s="18" t="n">
        <v>487.89629083</v>
      </c>
      <c r="H35" s="20" t="n">
        <v>3.95003459</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(154.0/B36*100)</f>
        <v/>
      </c>
      <c r="D36" s="19" t="n">
        <v>6582</v>
      </c>
      <c r="E36" s="18" t="n">
        <v>468.70851977</v>
      </c>
      <c r="F36" s="20" t="n">
        <v>3.233234</v>
      </c>
      <c r="G36" s="18" t="n">
        <v>470.29841376</v>
      </c>
      <c r="H36" s="20" t="n">
        <v>2.89933941</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(5834.0/B40*100)</f>
        <v/>
      </c>
      <c r="D40" s="19" t="n">
        <v>8323</v>
      </c>
      <c r="E40" s="18" t="n">
        <v>487.71828477</v>
      </c>
      <c r="F40" s="20" t="n">
        <v>3.98808267</v>
      </c>
      <c r="G40" s="18" t="n">
        <v>465.0456324</v>
      </c>
      <c r="H40" s="20" t="n">
        <v>3.97788194</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(321.0/B47*100)</f>
        <v/>
      </c>
      <c r="D47" s="19" t="n">
        <v>5607</v>
      </c>
      <c r="E47" s="18" t="n">
        <v>447.79691594</v>
      </c>
      <c r="F47" s="20" t="n">
        <v>4.45109588</v>
      </c>
      <c r="G47" s="18" t="n">
        <v>435.68147614</v>
      </c>
      <c r="H47" s="20" t="n">
        <v>4.72924013</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514.31560311</v>
      </c>
      <c r="F48" s="20" t="n">
        <v>4.98798427</v>
      </c>
      <c r="G48" s="18" t="n">
        <v>520.49101526</v>
      </c>
      <c r="H48" s="20" t="n">
        <v>5.94405818</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(173.0/B52*100)</f>
        <v/>
      </c>
      <c r="D52" s="19" t="n">
        <v>5636</v>
      </c>
      <c r="E52" s="18" t="n">
        <v>436.11929526</v>
      </c>
      <c r="F52" s="20" t="n">
        <v>3.76638272</v>
      </c>
      <c r="G52" s="18" t="n">
        <v>454.96405768</v>
      </c>
      <c r="H52" s="20" t="n">
        <v>4.51486788</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535.4811012599999</v>
      </c>
      <c r="F56" s="20" t="n">
        <v>3.60207322</v>
      </c>
      <c r="G56" s="18" t="n">
        <v>547.76385781</v>
      </c>
      <c r="H56" s="20" t="n">
        <v>4.01018844</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463.26663249</v>
      </c>
      <c r="F61" s="20" t="n">
        <v>3.50509931</v>
      </c>
      <c r="G61" s="18" t="n">
        <v>460.67132341</v>
      </c>
      <c r="H61" s="20" t="n">
        <v>3.75611127</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(590.0/B67*100)</f>
        <v/>
      </c>
      <c r="D67" s="19" t="n">
        <v>6381</v>
      </c>
      <c r="E67" s="18" t="n">
        <v>395.12045881</v>
      </c>
      <c r="F67" s="20" t="n">
        <v>3.74884014</v>
      </c>
      <c r="G67" s="18" t="n">
        <v>367.21663343</v>
      </c>
      <c r="H67" s="20" t="n">
        <v>3.28878143</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(446.0/B73*100)</f>
        <v/>
      </c>
      <c r="D73" s="19" t="n">
        <v>7803</v>
      </c>
      <c r="E73" s="18" t="n">
        <v>425.65270413</v>
      </c>
      <c r="F73" s="20" t="n">
        <v>3.97024064</v>
      </c>
      <c r="G73" s="18" t="n">
        <v>405.73343088</v>
      </c>
      <c r="H73" s="20" t="n">
        <v>3.42575873</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483.60001736</v>
      </c>
      <c r="F7" s="20" t="n">
        <v>2.55921492</v>
      </c>
      <c r="G7" s="18" t="n">
        <v>462.47529243</v>
      </c>
      <c r="H7" s="20" t="n">
        <v>5.07258164</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(8086.0/B9*100)</f>
        <v/>
      </c>
      <c r="D9" s="19" t="n">
        <v>1565</v>
      </c>
      <c r="E9" s="18" t="n">
        <v>473.90208167</v>
      </c>
      <c r="F9" s="20" t="n">
        <v>5.22643167</v>
      </c>
      <c r="G9" s="18" t="n">
        <v>456.93196623</v>
      </c>
      <c r="H9" s="20" t="n">
        <v>9.007469370000001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467.41842153</v>
      </c>
      <c r="F13" s="20" t="n">
        <v>3.72411334</v>
      </c>
      <c r="G13" s="18" t="n">
        <v>452.37052122</v>
      </c>
      <c r="H13" s="20" t="n">
        <v>9.976647359999999</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(63.0/B18*100)</f>
        <v/>
      </c>
      <c r="D18" s="19" t="n">
        <v>5469</v>
      </c>
      <c r="E18" s="18" t="n">
        <v>461.08116404</v>
      </c>
      <c r="F18" s="20" t="n">
        <v>3.64806885</v>
      </c>
      <c r="G18" s="18" t="n">
        <v>439.44796337</v>
      </c>
      <c r="H18" s="20" t="n">
        <v>5.39286467</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457.84198894</v>
      </c>
      <c r="F19" s="20" t="n">
        <v>3.34304387</v>
      </c>
      <c r="G19" s="18" t="n">
        <v>423.74503982</v>
      </c>
      <c r="H19" s="20" t="n">
        <v>9.24635086</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459.45863829</v>
      </c>
      <c r="F20" s="20" t="n">
        <v>4.05473806</v>
      </c>
      <c r="G20" s="18" t="n">
        <v>467.85186655</v>
      </c>
      <c r="H20" s="20" t="n">
        <v>7.75592434</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(719.0/B23*100)</f>
        <v/>
      </c>
      <c r="D23" s="19" t="n">
        <v>10864</v>
      </c>
      <c r="E23" s="18" t="n">
        <v>466.70046184</v>
      </c>
      <c r="F23" s="20" t="n">
        <v>4.06829676</v>
      </c>
      <c r="G23" s="18" t="n">
        <v>447.70665462</v>
      </c>
      <c r="H23" s="20" t="n">
        <v>7.26140673</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(38.0/B25*100)</f>
        <v/>
      </c>
      <c r="D25" s="19" t="n">
        <v>5543</v>
      </c>
      <c r="E25" s="18" t="n">
        <v>529.67550225</v>
      </c>
      <c r="F25" s="20" t="n">
        <v>3.72969626</v>
      </c>
      <c r="G25" s="18" t="n">
        <v>568.4622413</v>
      </c>
      <c r="H25" s="20" t="n">
        <v>7.26774838</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474.53900811</v>
      </c>
      <c r="F26" s="20" t="n">
        <v>2.52403626</v>
      </c>
      <c r="G26" s="18" t="n">
        <v>456.34205961</v>
      </c>
      <c r="H26" s="20" t="n">
        <v>4.17147948</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(44.0/B32*100)</f>
        <v/>
      </c>
      <c r="D32" s="19" t="n">
        <v>4434</v>
      </c>
      <c r="E32" s="18" t="n">
        <v>488.52698537</v>
      </c>
      <c r="F32" s="20" t="n">
        <v>2.67019102</v>
      </c>
      <c r="G32" s="18" t="n">
        <v>490.6121363</v>
      </c>
      <c r="H32" s="20" t="n">
        <v>5.04016155</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469.722432</v>
      </c>
      <c r="F34" s="20" t="n">
        <v>2.69214074</v>
      </c>
      <c r="G34" s="18" t="n">
        <v>438.09313019</v>
      </c>
      <c r="H34" s="20" t="n">
        <v>5.58721436</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508.46842266</v>
      </c>
      <c r="F35" s="20" t="n">
        <v>2.00196923</v>
      </c>
      <c r="G35" s="18" t="n">
        <v>482.37127843</v>
      </c>
      <c r="H35" s="20" t="n">
        <v>6.60611205</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(154.0/B36*100)</f>
        <v/>
      </c>
      <c r="D36" s="19" t="n">
        <v>6582</v>
      </c>
      <c r="E36" s="18" t="n">
        <v>472.83403906</v>
      </c>
      <c r="F36" s="20" t="n">
        <v>2.71436042</v>
      </c>
      <c r="G36" s="18" t="n">
        <v>438.59130841</v>
      </c>
      <c r="H36" s="20" t="n">
        <v>7.33700039</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(5834.0/B40*100)</f>
        <v/>
      </c>
      <c r="D40" s="19" t="n">
        <v>8323</v>
      </c>
      <c r="E40" s="18" t="n">
        <v>482.17582103</v>
      </c>
      <c r="F40" s="20" t="n">
        <v>3.49075318</v>
      </c>
      <c r="G40" s="18" t="n">
        <v>458.97820189</v>
      </c>
      <c r="H40" s="20" t="n">
        <v>5.89825982</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(321.0/B47*100)</f>
        <v/>
      </c>
      <c r="D47" s="19" t="n">
        <v>5607</v>
      </c>
      <c r="E47" s="18" t="n">
        <v>451.01393045</v>
      </c>
      <c r="F47" s="20" t="n">
        <v>4.27398001</v>
      </c>
      <c r="G47" s="18" t="n">
        <v>418.22615821</v>
      </c>
      <c r="H47" s="20" t="n">
        <v>5.6125406</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537.9224034699999</v>
      </c>
      <c r="F48" s="20" t="n">
        <v>5.13461646</v>
      </c>
      <c r="G48" s="18" t="n">
        <v>482.34496943</v>
      </c>
      <c r="H48" s="20" t="n">
        <v>6.0712355</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(173.0/B52*100)</f>
        <v/>
      </c>
      <c r="D52" s="19" t="n">
        <v>5636</v>
      </c>
      <c r="E52" s="18" t="n">
        <v>447.5022236</v>
      </c>
      <c r="F52" s="20" t="n">
        <v>3.45595483</v>
      </c>
      <c r="G52" s="18" t="n">
        <v>421.58435878</v>
      </c>
      <c r="H52" s="20" t="n">
        <v>5.98638849</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542.2183089</v>
      </c>
      <c r="F56" s="20" t="n">
        <v>3.01403688</v>
      </c>
      <c r="G56" s="18" t="n">
        <v>543.25495375</v>
      </c>
      <c r="H56" s="20" t="n">
        <v>5.46245126</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464.45454496</v>
      </c>
      <c r="F61" s="20" t="n">
        <v>3.1957508</v>
      </c>
      <c r="G61" s="18" t="n">
        <v>452.66756759</v>
      </c>
      <c r="H61" s="20" t="n">
        <v>6.09985391</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(590.0/B67*100)</f>
        <v/>
      </c>
      <c r="D67" s="19" t="n">
        <v>6381</v>
      </c>
      <c r="E67" s="18" t="n">
        <v>391.79861413</v>
      </c>
      <c r="F67" s="20" t="n">
        <v>3.54937275</v>
      </c>
      <c r="G67" s="18" t="n">
        <v>367.48928669</v>
      </c>
      <c r="H67" s="20" t="n">
        <v>3.2831522</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(446.0/B73*100)</f>
        <v/>
      </c>
      <c r="D73" s="19" t="n">
        <v>7803</v>
      </c>
      <c r="E73" s="18" t="n">
        <v>425.01492121</v>
      </c>
      <c r="F73" s="20" t="n">
        <v>3.98738773</v>
      </c>
      <c r="G73" s="18" t="n">
        <v>406.41169409</v>
      </c>
      <c r="H73" s="20" t="n">
        <v>3.41656292</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488.52570306</v>
      </c>
      <c r="F7" s="20" t="n">
        <v>2.58566566</v>
      </c>
      <c r="G7" s="18" t="n">
        <v>436.97293467</v>
      </c>
      <c r="H7" s="20" t="n">
        <v>4.81440362</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(8086.0/B9*100)</f>
        <v/>
      </c>
      <c r="D9" s="19" t="n">
        <v>1565</v>
      </c>
      <c r="E9" s="18" t="n">
        <v>473.20822803</v>
      </c>
      <c r="F9" s="20" t="n">
        <v>5.33416619</v>
      </c>
      <c r="G9" s="18" t="n">
        <v>455.4885181</v>
      </c>
      <c r="H9" s="20" t="n">
        <v>10.19217922</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466.53575403</v>
      </c>
      <c r="F13" s="20" t="n">
        <v>3.89303622</v>
      </c>
      <c r="G13" s="18" t="n">
        <v>455.67304762</v>
      </c>
      <c r="H13" s="20" t="n">
        <v>8.64114477</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(63.0/B18*100)</f>
        <v/>
      </c>
      <c r="D18" s="19" t="n">
        <v>5469</v>
      </c>
      <c r="E18" s="18" t="n">
        <v>460.65265761</v>
      </c>
      <c r="F18" s="20" t="n">
        <v>3.93758395</v>
      </c>
      <c r="G18" s="18" t="n">
        <v>440.92069391</v>
      </c>
      <c r="H18" s="20" t="n">
        <v>4.95233197</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457.74032703</v>
      </c>
      <c r="F19" s="20" t="n">
        <v>3.37658493</v>
      </c>
      <c r="G19" s="18" t="n">
        <v>421.22101643</v>
      </c>
      <c r="H19" s="20" t="n">
        <v>8.527291780000001</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462.66872166</v>
      </c>
      <c r="F20" s="20" t="n">
        <v>4.1260375</v>
      </c>
      <c r="G20" s="18" t="n">
        <v>452.77229427</v>
      </c>
      <c r="H20" s="20" t="n">
        <v>8.446285100000001</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(719.0/B23*100)</f>
        <v/>
      </c>
      <c r="D23" s="19" t="n">
        <v>10864</v>
      </c>
      <c r="E23" s="18" t="n">
        <v>466.94695381</v>
      </c>
      <c r="F23" s="20" t="n">
        <v>3.94955385</v>
      </c>
      <c r="G23" s="18" t="n">
        <v>440.20919937</v>
      </c>
      <c r="H23" s="20" t="n">
        <v>7.47095139</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(38.0/B25*100)</f>
        <v/>
      </c>
      <c r="D25" s="19" t="n">
        <v>5543</v>
      </c>
      <c r="E25" s="18" t="n">
        <v>534.30321631</v>
      </c>
      <c r="F25" s="20" t="n">
        <v>4.01049637</v>
      </c>
      <c r="G25" s="18" t="n">
        <v>530.35808104</v>
      </c>
      <c r="H25" s="20" t="n">
        <v>5.00127507</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476.58064126</v>
      </c>
      <c r="F26" s="20" t="n">
        <v>2.41383111</v>
      </c>
      <c r="G26" s="18" t="n">
        <v>443.36230145</v>
      </c>
      <c r="H26" s="20" t="n">
        <v>4.11598341</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(44.0/B32*100)</f>
        <v/>
      </c>
      <c r="D32" s="19" t="n">
        <v>4434</v>
      </c>
      <c r="E32" s="18" t="n">
        <v>492.39456217</v>
      </c>
      <c r="F32" s="20" t="n">
        <v>2.83179614</v>
      </c>
      <c r="G32" s="18" t="n">
        <v>469.06126756</v>
      </c>
      <c r="H32" s="20" t="n">
        <v>4.47757563</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471.01771223</v>
      </c>
      <c r="F34" s="20" t="n">
        <v>2.7994517</v>
      </c>
      <c r="G34" s="18" t="n">
        <v>429.94091424</v>
      </c>
      <c r="H34" s="20" t="n">
        <v>5.38167838</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509.04706993</v>
      </c>
      <c r="F35" s="20" t="n">
        <v>1.96645115</v>
      </c>
      <c r="G35" s="18" t="n">
        <v>474.84784005</v>
      </c>
      <c r="H35" s="20" t="n">
        <v>6.64119826</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(154.0/B36*100)</f>
        <v/>
      </c>
      <c r="D36" s="19" t="n">
        <v>6582</v>
      </c>
      <c r="E36" s="18" t="n">
        <v>472.00421867</v>
      </c>
      <c r="F36" s="20" t="n">
        <v>2.70717667</v>
      </c>
      <c r="G36" s="18" t="n">
        <v>436.38230744</v>
      </c>
      <c r="H36" s="20" t="n">
        <v>8.2805214</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(5834.0/B40*100)</f>
        <v/>
      </c>
      <c r="D40" s="19" t="n">
        <v>8323</v>
      </c>
      <c r="E40" s="18" t="n">
        <v>482.23059242</v>
      </c>
      <c r="F40" s="20" t="n">
        <v>3.52791621</v>
      </c>
      <c r="G40" s="18" t="n">
        <v>464.93705742</v>
      </c>
      <c r="H40" s="20" t="n">
        <v>4.97268254</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(321.0/B47*100)</f>
        <v/>
      </c>
      <c r="D47" s="19" t="n">
        <v>5607</v>
      </c>
      <c r="E47" s="18" t="n">
        <v>449.99298956</v>
      </c>
      <c r="F47" s="20" t="n">
        <v>4.29529643</v>
      </c>
      <c r="G47" s="18" t="n">
        <v>420.28874976</v>
      </c>
      <c r="H47" s="20" t="n">
        <v>5.87556174</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531.85521393</v>
      </c>
      <c r="F48" s="20" t="n">
        <v>5.18869439</v>
      </c>
      <c r="G48" s="18" t="n">
        <v>460.76420843</v>
      </c>
      <c r="H48" s="20" t="n">
        <v>6.31762702</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(173.0/B52*100)</f>
        <v/>
      </c>
      <c r="D52" s="19" t="n">
        <v>5636</v>
      </c>
      <c r="E52" s="18" t="n">
        <v>448.88854008</v>
      </c>
      <c r="F52" s="20" t="n">
        <v>3.43554831</v>
      </c>
      <c r="G52" s="18" t="n">
        <v>417.05132397</v>
      </c>
      <c r="H52" s="20" t="n">
        <v>6.62363537</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549.33578816</v>
      </c>
      <c r="F56" s="20" t="n">
        <v>2.96574654</v>
      </c>
      <c r="G56" s="18" t="n">
        <v>505.4888777</v>
      </c>
      <c r="H56" s="20" t="n">
        <v>7.19243903</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466.77195275</v>
      </c>
      <c r="F61" s="20" t="n">
        <v>3.2946434</v>
      </c>
      <c r="G61" s="18" t="n">
        <v>436.80081904</v>
      </c>
      <c r="H61" s="20" t="n">
        <v>5.44082624</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(590.0/B67*100)</f>
        <v/>
      </c>
      <c r="D67" s="19" t="n">
        <v>6381</v>
      </c>
      <c r="E67" s="18" t="n">
        <v>389.5664491</v>
      </c>
      <c r="F67" s="20" t="n">
        <v>3.40333146</v>
      </c>
      <c r="G67" s="18" t="n">
        <v>350.80501548</v>
      </c>
      <c r="H67" s="20" t="n">
        <v>3.95450128</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(446.0/B73*100)</f>
        <v/>
      </c>
      <c r="D73" s="19" t="n">
        <v>7803</v>
      </c>
      <c r="E73" s="18" t="n">
        <v>429.82598206</v>
      </c>
      <c r="F73" s="20" t="n">
        <v>4.13771648</v>
      </c>
      <c r="G73" s="18" t="n">
        <v>395.85530784</v>
      </c>
      <c r="H73" s="20" t="n">
        <v>3.50730677</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491.50488504</v>
      </c>
      <c r="F7" s="20" t="n">
        <v>2.57277338</v>
      </c>
      <c r="G7" s="18" t="n">
        <v>437.56523032</v>
      </c>
      <c r="H7" s="20" t="n">
        <v>4.45563661</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(8086.0/B9*100)</f>
        <v/>
      </c>
      <c r="D9" s="19" t="n">
        <v>1565</v>
      </c>
      <c r="E9" s="18" t="n">
        <v>473.47131603</v>
      </c>
      <c r="F9" s="20" t="n">
        <v>5.59699193</v>
      </c>
      <c r="G9" s="18" t="n">
        <v>459.76103296</v>
      </c>
      <c r="H9" s="20" t="n">
        <v>8.500085139999999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471.04265748</v>
      </c>
      <c r="F13" s="20" t="n">
        <v>3.85202795</v>
      </c>
      <c r="G13" s="18" t="n">
        <v>431.95381166</v>
      </c>
      <c r="H13" s="20" t="n">
        <v>8.4625085</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(63.0/B18*100)</f>
        <v/>
      </c>
      <c r="D18" s="19" t="n">
        <v>5469</v>
      </c>
      <c r="E18" s="18" t="n">
        <v>461.70315465</v>
      </c>
      <c r="F18" s="20" t="n">
        <v>3.88727315</v>
      </c>
      <c r="G18" s="18" t="n">
        <v>442.7486342</v>
      </c>
      <c r="H18" s="20" t="n">
        <v>4.72392792</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457.51580847</v>
      </c>
      <c r="F19" s="20" t="n">
        <v>3.3584654</v>
      </c>
      <c r="G19" s="18" t="n">
        <v>426.70458262</v>
      </c>
      <c r="H19" s="20" t="n">
        <v>7.93160524</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468.10268179</v>
      </c>
      <c r="F20" s="20" t="n">
        <v>4.24147623</v>
      </c>
      <c r="G20" s="18" t="n">
        <v>429.23392827</v>
      </c>
      <c r="H20" s="20" t="n">
        <v>6.94234005</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(719.0/B23*100)</f>
        <v/>
      </c>
      <c r="D23" s="19" t="n">
        <v>10864</v>
      </c>
      <c r="E23" s="18" t="n">
        <v>467.98062096</v>
      </c>
      <c r="F23" s="20" t="n">
        <v>4.00995497</v>
      </c>
      <c r="G23" s="18" t="n">
        <v>443.19089967</v>
      </c>
      <c r="H23" s="20" t="n">
        <v>6.54977961</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(38.0/B25*100)</f>
        <v/>
      </c>
      <c r="D25" s="19" t="n">
        <v>5543</v>
      </c>
      <c r="E25" s="18" t="n">
        <v>537.09067459</v>
      </c>
      <c r="F25" s="20" t="n">
        <v>4.03028226</v>
      </c>
      <c r="G25" s="18" t="n">
        <v>521.20707708</v>
      </c>
      <c r="H25" s="20" t="n">
        <v>4.500378</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477.01754306</v>
      </c>
      <c r="F26" s="20" t="n">
        <v>2.46887987</v>
      </c>
      <c r="G26" s="18" t="n">
        <v>452.09925874</v>
      </c>
      <c r="H26" s="20" t="n">
        <v>3.9161897</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(44.0/B32*100)</f>
        <v/>
      </c>
      <c r="D32" s="19" t="n">
        <v>4434</v>
      </c>
      <c r="E32" s="18" t="n">
        <v>492.93285469</v>
      </c>
      <c r="F32" s="20" t="n">
        <v>2.85509654</v>
      </c>
      <c r="G32" s="18" t="n">
        <v>469.24840471</v>
      </c>
      <c r="H32" s="20" t="n">
        <v>4.83975779</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469.50625524</v>
      </c>
      <c r="F34" s="20" t="n">
        <v>2.96094497</v>
      </c>
      <c r="G34" s="18" t="n">
        <v>442.99825235</v>
      </c>
      <c r="H34" s="20" t="n">
        <v>4.82098105</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509.45357377</v>
      </c>
      <c r="F35" s="20" t="n">
        <v>1.90564839</v>
      </c>
      <c r="G35" s="18" t="n">
        <v>472.5330277</v>
      </c>
      <c r="H35" s="20" t="n">
        <v>6.87638506</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(154.0/B36*100)</f>
        <v/>
      </c>
      <c r="D36" s="19" t="n">
        <v>6582</v>
      </c>
      <c r="E36" s="18" t="n">
        <v>472.94619621</v>
      </c>
      <c r="F36" s="20" t="n">
        <v>2.74708156</v>
      </c>
      <c r="G36" s="18" t="n">
        <v>443.63950395</v>
      </c>
      <c r="H36" s="20" t="n">
        <v>6.26370753</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(5834.0/B40*100)</f>
        <v/>
      </c>
      <c r="D40" s="19" t="n">
        <v>8323</v>
      </c>
      <c r="E40" s="18" t="n">
        <v>485.0347429</v>
      </c>
      <c r="F40" s="20" t="n">
        <v>3.60678203</v>
      </c>
      <c r="G40" s="18" t="n">
        <v>458.14513424</v>
      </c>
      <c r="H40" s="20" t="n">
        <v>4.63740106</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(321.0/B47*100)</f>
        <v/>
      </c>
      <c r="D47" s="19" t="n">
        <v>5607</v>
      </c>
      <c r="E47" s="18" t="n">
        <v>449.5778791</v>
      </c>
      <c r="F47" s="20" t="n">
        <v>4.20297045</v>
      </c>
      <c r="G47" s="18" t="n">
        <v>423.48014796</v>
      </c>
      <c r="H47" s="20" t="n">
        <v>5.46772625</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529.9938585</v>
      </c>
      <c r="F48" s="20" t="n">
        <v>5.43746723</v>
      </c>
      <c r="G48" s="18" t="n">
        <v>480.65819735</v>
      </c>
      <c r="H48" s="20" t="n">
        <v>5.9263414</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(173.0/B52*100)</f>
        <v/>
      </c>
      <c r="D52" s="19" t="n">
        <v>5636</v>
      </c>
      <c r="E52" s="18" t="n">
        <v>447.15139157</v>
      </c>
      <c r="F52" s="20" t="n">
        <v>3.34041408</v>
      </c>
      <c r="G52" s="18" t="n">
        <v>426.89057962</v>
      </c>
      <c r="H52" s="20" t="n">
        <v>6.32247817</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550.12808326</v>
      </c>
      <c r="F56" s="20" t="n">
        <v>2.90476663</v>
      </c>
      <c r="G56" s="18" t="n">
        <v>493.76806573</v>
      </c>
      <c r="H56" s="20" t="n">
        <v>8.74745455</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467.49588197</v>
      </c>
      <c r="F61" s="20" t="n">
        <v>3.39288181</v>
      </c>
      <c r="G61" s="18" t="n">
        <v>444.69416731</v>
      </c>
      <c r="H61" s="20" t="n">
        <v>4.46160765</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(590.0/B67*100)</f>
        <v/>
      </c>
      <c r="D67" s="19" t="n">
        <v>6381</v>
      </c>
      <c r="E67" s="18" t="n">
        <v>394.81877844</v>
      </c>
      <c r="F67" s="20" t="n">
        <v>3.84977269</v>
      </c>
      <c r="G67" s="18" t="n">
        <v>361.63401015</v>
      </c>
      <c r="H67" s="20" t="n">
        <v>3.20118218</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(446.0/B73*100)</f>
        <v/>
      </c>
      <c r="D73" s="19" t="n">
        <v>7803</v>
      </c>
      <c r="E73" s="18" t="n">
        <v>423.47384319</v>
      </c>
      <c r="F73" s="20" t="n">
        <v>4.06856872</v>
      </c>
      <c r="G73" s="18" t="n">
        <v>407.53274523</v>
      </c>
      <c r="H73" s="20" t="n">
        <v>3.25985448</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485.78946375</v>
      </c>
      <c r="F7" s="20" t="n">
        <v>2.53140856</v>
      </c>
      <c r="G7" s="18" t="n">
        <v>447.63079449</v>
      </c>
      <c r="H7" s="20" t="n">
        <v>4.92550341</v>
      </c>
      <c r="I7" s="18" t="n">
        <v>510.94977132</v>
      </c>
      <c r="J7" s="20" t="n">
        <v>2.21445158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(8086.0/B9*100)</f>
        <v/>
      </c>
      <c r="D9" s="19" t="n">
        <v>1565</v>
      </c>
      <c r="E9" s="18" t="n">
        <v>471.13616374</v>
      </c>
      <c r="F9" s="20" t="n">
        <v>5.42584571</v>
      </c>
      <c r="G9" s="18" t="n">
        <v>474.30291792</v>
      </c>
      <c r="H9" s="20" t="n">
        <v>7.56619399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465.33527097</v>
      </c>
      <c r="F13" s="20" t="n">
        <v>3.83817219</v>
      </c>
      <c r="G13" s="18" t="n">
        <v>464.59062504</v>
      </c>
      <c r="H13" s="20" t="n">
        <v>9.681891540000001</v>
      </c>
      <c r="I13" s="18" t="n">
        <v>522.56791839</v>
      </c>
      <c r="J13" s="20" t="n">
        <v>2.31120279</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(63.0/B18*100)</f>
        <v/>
      </c>
      <c r="D18" s="19" t="n">
        <v>5469</v>
      </c>
      <c r="E18" s="18" t="n">
        <v>457.4663746</v>
      </c>
      <c r="F18" s="20" t="n">
        <v>3.9608726</v>
      </c>
      <c r="G18" s="18" t="n">
        <v>454.20408487</v>
      </c>
      <c r="H18" s="20" t="n">
        <v>4.88469439</v>
      </c>
      <c r="I18" s="18" t="n">
        <v>447.45915179</v>
      </c>
      <c r="J18" s="20" t="n">
        <v>4.95968062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459.43827491</v>
      </c>
      <c r="F19" s="20" t="n">
        <v>3.41703557</v>
      </c>
      <c r="G19" s="18" t="n">
        <v>431.1253837</v>
      </c>
      <c r="H19" s="20" t="n">
        <v>6.37507914</v>
      </c>
      <c r="I19" s="18" t="n">
        <v>495.4527249</v>
      </c>
      <c r="J19" s="20" t="n">
        <v>2.85477391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459.93734653</v>
      </c>
      <c r="F20" s="20" t="n">
        <v>3.92524033</v>
      </c>
      <c r="G20" s="18" t="n">
        <v>466.70418821</v>
      </c>
      <c r="H20" s="20" t="n">
        <v>8.07332343</v>
      </c>
      <c r="I20" s="18" t="n">
        <v>502.25768978</v>
      </c>
      <c r="J20" s="20" t="n">
        <v>2.53284194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(719.0/B23*100)</f>
        <v/>
      </c>
      <c r="D23" s="19" t="n">
        <v>10864</v>
      </c>
      <c r="E23" s="18" t="n">
        <v>465.35658794</v>
      </c>
      <c r="F23" s="20" t="n">
        <v>4.15728352</v>
      </c>
      <c r="G23" s="18" t="n">
        <v>457.5466678</v>
      </c>
      <c r="H23" s="20" t="n">
        <v>6.30324031</v>
      </c>
      <c r="I23" s="18" t="n">
        <v>512.1678359799999</v>
      </c>
      <c r="J23" s="20" t="n">
        <v>3.04903559</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(38.0/B25*100)</f>
        <v/>
      </c>
      <c r="D25" s="19" t="n">
        <v>5543</v>
      </c>
      <c r="E25" s="18" t="n">
        <v>536.30664571</v>
      </c>
      <c r="F25" s="20" t="n">
        <v>3.67786001</v>
      </c>
      <c r="G25" s="18" t="n">
        <v>509.8202045</v>
      </c>
      <c r="H25" s="20" t="n">
        <v>7.36297771</v>
      </c>
      <c r="I25" s="18" t="n">
        <v>492.87551288</v>
      </c>
      <c r="J25" s="20" t="n">
        <v>5.82565276</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473.81655011</v>
      </c>
      <c r="F26" s="20" t="n">
        <v>2.40226486</v>
      </c>
      <c r="G26" s="18" t="n">
        <v>460.61509553</v>
      </c>
      <c r="H26" s="20" t="n">
        <v>4.50756396</v>
      </c>
      <c r="I26" s="18" t="n">
        <v>500.43221496</v>
      </c>
      <c r="J26" s="20" t="n">
        <v>2.54414412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(44.0/B32*100)</f>
        <v/>
      </c>
      <c r="D32" s="19" t="n">
        <v>4434</v>
      </c>
      <c r="E32" s="18" t="n">
        <v>489.17009682</v>
      </c>
      <c r="F32" s="20" t="n">
        <v>2.84231124</v>
      </c>
      <c r="G32" s="18" t="n">
        <v>488.40259602</v>
      </c>
      <c r="H32" s="20" t="n">
        <v>4.83816953</v>
      </c>
      <c r="I32" s="18" t="n">
        <v>527.7020237200001</v>
      </c>
      <c r="J32" s="20" t="n">
        <v>3.31998165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468.77829971</v>
      </c>
      <c r="F34" s="20" t="n">
        <v>3.03851044</v>
      </c>
      <c r="G34" s="18" t="n">
        <v>446.4673796</v>
      </c>
      <c r="H34" s="20" t="n">
        <v>4.75365345</v>
      </c>
      <c r="I34" s="18" t="n">
        <v>499.20552852</v>
      </c>
      <c r="J34" s="20" t="n">
        <v>3.24320315</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506.93634718</v>
      </c>
      <c r="F35" s="20" t="n">
        <v>2.05132536</v>
      </c>
      <c r="G35" s="18" t="n">
        <v>501.84526274</v>
      </c>
      <c r="H35" s="20" t="n">
        <v>4.96562416</v>
      </c>
      <c r="I35" s="18" t="n">
        <v>523.81975586</v>
      </c>
      <c r="J35" s="20" t="n">
        <v>3.2013733</v>
      </c>
      <c r="K35" s="18" t="s">
        <v>327</v>
      </c>
      <c r="L35" s="20" t="s">
        <v>327</v>
      </c>
      <c r="M35" s="18" t="n">
        <v>349.78970242</v>
      </c>
      <c r="N35" s="20" t="n">
        <v>6.90672373</v>
      </c>
      <c r="O35" s="18" t="s">
        <v>327</v>
      </c>
      <c r="P35" s="20" t="s">
        <v>327</v>
      </c>
      <c r="Q35" s="18" t="s">
        <v>327</v>
      </c>
      <c r="R35" s="20" t="s">
        <v>327</v>
      </c>
    </row>
    <row r="36" spans="1:18">
      <c r="A36" s="15" t="s">
        <v>356</v>
      </c>
      <c r="B36" s="17" t="n">
        <v>6736</v>
      </c>
      <c r="C36" s="18">
        <f>(154.0/B36*100)</f>
        <v/>
      </c>
      <c r="D36" s="19" t="n">
        <v>6582</v>
      </c>
      <c r="E36" s="18" t="n">
        <v>472.72625946</v>
      </c>
      <c r="F36" s="20" t="n">
        <v>2.76049099</v>
      </c>
      <c r="G36" s="18" t="n">
        <v>448.80090251</v>
      </c>
      <c r="H36" s="20" t="n">
        <v>5.44545345</v>
      </c>
      <c r="I36" s="18" t="n">
        <v>500.7731941</v>
      </c>
      <c r="J36" s="20" t="n">
        <v>2.68055233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(5834.0/B40*100)</f>
        <v/>
      </c>
      <c r="D40" s="19" t="n">
        <v>8323</v>
      </c>
      <c r="E40" s="18" t="n">
        <v>479.33057957</v>
      </c>
      <c r="F40" s="20" t="n">
        <v>3.54383927</v>
      </c>
      <c r="G40" s="18" t="n">
        <v>464.96702381</v>
      </c>
      <c r="H40" s="20" t="n">
        <v>6.53958152</v>
      </c>
      <c r="I40" s="18" t="n">
        <v>515.22902215</v>
      </c>
      <c r="J40" s="20" t="n">
        <v>4.14754061</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(321.0/B47*100)</f>
        <v/>
      </c>
      <c r="D47" s="19" t="n">
        <v>5607</v>
      </c>
      <c r="E47" s="18" t="n">
        <v>447.55516351</v>
      </c>
      <c r="F47" s="20" t="n">
        <v>4.13406311</v>
      </c>
      <c r="G47" s="18" t="n">
        <v>429.11451704</v>
      </c>
      <c r="H47" s="20" t="n">
        <v>5.71020924</v>
      </c>
      <c r="I47" s="18" t="n">
        <v>440.62328076</v>
      </c>
      <c r="J47" s="20" t="n">
        <v>4.98232028</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531.12881483</v>
      </c>
      <c r="F48" s="20" t="n">
        <v>5.088156</v>
      </c>
      <c r="G48" s="18" t="n">
        <v>490.48642452</v>
      </c>
      <c r="H48" s="20" t="n">
        <v>6.16605236</v>
      </c>
      <c r="I48" s="18" t="n">
        <v>556.08528088</v>
      </c>
      <c r="J48" s="20" t="n">
        <v>5.48022345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(173.0/B52*100)</f>
        <v/>
      </c>
      <c r="D52" s="19" t="n">
        <v>5636</v>
      </c>
      <c r="E52" s="18" t="n">
        <v>447.21860229</v>
      </c>
      <c r="F52" s="20" t="n">
        <v>3.43079536</v>
      </c>
      <c r="G52" s="18" t="n">
        <v>427.17308677</v>
      </c>
      <c r="H52" s="20" t="n">
        <v>5.84261228</v>
      </c>
      <c r="I52" s="18" t="n">
        <v>483.34741544</v>
      </c>
      <c r="J52" s="20" t="n">
        <v>2.82385032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546.9671337</v>
      </c>
      <c r="F56" s="20" t="n">
        <v>3.11884076</v>
      </c>
      <c r="G56" s="18" t="n">
        <v>512.71872678</v>
      </c>
      <c r="H56" s="20" t="n">
        <v>7.93836914</v>
      </c>
      <c r="I56" s="18" t="n">
        <v>555.40905118</v>
      </c>
      <c r="J56" s="20" t="n">
        <v>3.47825802</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466.13956283</v>
      </c>
      <c r="F61" s="20" t="n">
        <v>3.45312854</v>
      </c>
      <c r="G61" s="18" t="n">
        <v>447.85245251</v>
      </c>
      <c r="H61" s="20" t="n">
        <v>4.9751905</v>
      </c>
      <c r="I61" s="18" t="n">
        <v>497.10162999</v>
      </c>
      <c r="J61" s="20" t="n">
        <v>2.70205848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(590.0/B67*100)</f>
        <v/>
      </c>
      <c r="D67" s="19" t="n">
        <v>6381</v>
      </c>
      <c r="E67" s="18" t="n">
        <v>382.0629224</v>
      </c>
      <c r="F67" s="20" t="n">
        <v>3.17494013</v>
      </c>
      <c r="G67" s="18" t="n">
        <v>378.20287784</v>
      </c>
      <c r="H67" s="20" t="n">
        <v>4.51401587</v>
      </c>
      <c r="I67" s="18" t="n">
        <v>407.79811908</v>
      </c>
      <c r="J67" s="20" t="n">
        <v>3.5332563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(446.0/B73*100)</f>
        <v/>
      </c>
      <c r="D73" s="19" t="n">
        <v>7803</v>
      </c>
      <c r="E73" s="18" t="n">
        <v>420.16759246</v>
      </c>
      <c r="F73" s="20" t="n">
        <v>3.74921123</v>
      </c>
      <c r="G73" s="18" t="n">
        <v>404.9585235</v>
      </c>
      <c r="H73" s="20" t="n">
        <v>3.8176411</v>
      </c>
      <c r="I73" s="18" t="n">
        <v>426.74683608</v>
      </c>
      <c r="J73" s="20" t="n">
        <v>4.0090767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491.41885181</v>
      </c>
      <c r="F7" s="20" t="n">
        <v>2.64380921</v>
      </c>
      <c r="G7" s="18" t="n">
        <v>536.1288843999999</v>
      </c>
      <c r="H7" s="20" t="n">
        <v>2.61079516</v>
      </c>
      <c r="I7" s="18" t="n">
        <v>479.81847791</v>
      </c>
      <c r="J7" s="20" t="n">
        <v>2.27365429</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(7566.0/B9*100)</f>
        <v/>
      </c>
      <c r="D9" s="19" t="n">
        <v>2085</v>
      </c>
      <c r="E9" s="18" t="n">
        <v>481.53576767</v>
      </c>
      <c r="F9" s="20" t="n">
        <v>4.91838985</v>
      </c>
      <c r="G9" s="18" t="n">
        <v>530.08468189</v>
      </c>
      <c r="H9" s="20" t="n">
        <v>4.87555621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(193.0/B13*100)</f>
        <v/>
      </c>
      <c r="D13" s="19" t="n">
        <v>6968</v>
      </c>
      <c r="E13" s="18" t="n">
        <v>483.99329373</v>
      </c>
      <c r="F13" s="20" t="n">
        <v>2.91845833</v>
      </c>
      <c r="G13" s="18" t="n">
        <v>542.70577923</v>
      </c>
      <c r="H13" s="20" t="n">
        <v>2.48321372</v>
      </c>
      <c r="I13" s="18" t="n">
        <v>465.593546</v>
      </c>
      <c r="J13" s="20" t="n">
        <v>3.56822433</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432.11739956</v>
      </c>
      <c r="F18" s="20" t="n">
        <v>4.99083075</v>
      </c>
      <c r="G18" s="18" t="n">
        <v>465.35656432</v>
      </c>
      <c r="H18" s="20" t="n">
        <v>6.54554633</v>
      </c>
      <c r="I18" s="18" t="n">
        <v>456.4985521</v>
      </c>
      <c r="J18" s="20" t="n">
        <v>3.71503992</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468.85491884</v>
      </c>
      <c r="F19" s="20" t="n">
        <v>4.25749824</v>
      </c>
      <c r="G19" s="18" t="n">
        <v>511.90808691</v>
      </c>
      <c r="H19" s="20" t="n">
        <v>3.34988986</v>
      </c>
      <c r="I19" s="18" t="n">
        <v>453.86163574</v>
      </c>
      <c r="J19" s="20" t="n">
        <v>3.40736391</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469.21357034</v>
      </c>
      <c r="F20" s="20" t="n">
        <v>3.43724856</v>
      </c>
      <c r="G20" s="18" t="n">
        <v>524.99155705</v>
      </c>
      <c r="H20" s="20" t="n">
        <v>3.17020292</v>
      </c>
      <c r="I20" s="18" t="n">
        <v>461.06736321</v>
      </c>
      <c r="J20" s="20" t="n">
        <v>3.65418671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(673.0/B23*100)</f>
        <v/>
      </c>
      <c r="D23" s="19" t="n">
        <v>10910</v>
      </c>
      <c r="E23" s="18" t="n">
        <v>487.21093046</v>
      </c>
      <c r="F23" s="20" t="n">
        <v>3.92442286</v>
      </c>
      <c r="G23" s="18" t="n">
        <v>529.5512916</v>
      </c>
      <c r="H23" s="20" t="n">
        <v>3.56723196</v>
      </c>
      <c r="I23" s="18" t="n">
        <v>464.04610105</v>
      </c>
      <c r="J23" s="20" t="n">
        <v>3.98542142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497.77423862</v>
      </c>
      <c r="F25" s="20" t="n">
        <v>6.19214527</v>
      </c>
      <c r="G25" s="18" t="n">
        <v>485.96391409</v>
      </c>
      <c r="H25" s="20" t="n">
        <v>6.99966555</v>
      </c>
      <c r="I25" s="18" t="n">
        <v>533.43427941</v>
      </c>
      <c r="J25" s="20" t="n">
        <v>3.80357097</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478.88861594</v>
      </c>
      <c r="F26" s="20" t="n">
        <v>3.20193142</v>
      </c>
      <c r="G26" s="18" t="n">
        <v>517.54608588</v>
      </c>
      <c r="H26" s="20" t="n">
        <v>3.25190079</v>
      </c>
      <c r="I26" s="18" t="n">
        <v>470.75554385</v>
      </c>
      <c r="J26" s="20" t="n">
        <v>2.23012129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496.42210316</v>
      </c>
      <c r="F32" s="20" t="n">
        <v>3.88508989</v>
      </c>
      <c r="G32" s="18" t="n">
        <v>552.55644184</v>
      </c>
      <c r="H32" s="20" t="n">
        <v>3.90315794</v>
      </c>
      <c r="I32" s="18" t="n">
        <v>488.9792849</v>
      </c>
      <c r="J32" s="20" t="n">
        <v>2.76138802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(135.0/B34*100)</f>
        <v/>
      </c>
      <c r="D34" s="19" t="n">
        <v>6215</v>
      </c>
      <c r="E34" s="18" t="n">
        <v>482.87171389</v>
      </c>
      <c r="F34" s="20" t="n">
        <v>4.63749813</v>
      </c>
      <c r="G34" s="18" t="n">
        <v>516.26226509</v>
      </c>
      <c r="H34" s="20" t="n">
        <v>3.26032348</v>
      </c>
      <c r="I34" s="18" t="n">
        <v>463.13709779</v>
      </c>
      <c r="J34" s="20" t="n">
        <v>2.78132481</v>
      </c>
      <c r="K34" s="18" t="s">
        <v>327</v>
      </c>
      <c r="L34" s="20" t="s">
        <v>327</v>
      </c>
      <c r="M34" s="18" t="n">
        <v>336.51078337</v>
      </c>
      <c r="N34" s="20" t="n">
        <v>12.24828707</v>
      </c>
      <c r="O34" s="18" t="s">
        <v>327</v>
      </c>
      <c r="P34" s="20" t="s">
        <v>327</v>
      </c>
      <c r="Q34" s="18" t="s">
        <v>327</v>
      </c>
      <c r="R34" s="20" t="s">
        <v>327</v>
      </c>
    </row>
    <row r="35" spans="1:18">
      <c r="A35" s="15" t="s">
        <v>355</v>
      </c>
      <c r="B35" s="17" t="n">
        <v>6406</v>
      </c>
      <c r="C35" s="18">
        <f>(95.0/B35*100)</f>
        <v/>
      </c>
      <c r="D35" s="19" t="n">
        <v>6311</v>
      </c>
      <c r="E35" s="18" t="n">
        <v>502.04853302</v>
      </c>
      <c r="F35" s="20" t="n">
        <v>4.15905766</v>
      </c>
      <c r="G35" s="18" t="n">
        <v>544.15608574</v>
      </c>
      <c r="H35" s="20" t="n">
        <v>4.23305344</v>
      </c>
      <c r="I35" s="18" t="n">
        <v>506.17446026</v>
      </c>
      <c r="J35" s="20" t="n">
        <v>1.81875422</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468.75497581</v>
      </c>
      <c r="F36" s="20" t="n">
        <v>3.29037342</v>
      </c>
      <c r="G36" s="18" t="n">
        <v>526.48693995</v>
      </c>
      <c r="H36" s="20" t="n">
        <v>2.96062179</v>
      </c>
      <c r="I36" s="18" t="n">
        <v>469.02867044</v>
      </c>
      <c r="J36" s="20" t="n">
        <v>2.70435505</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484.61962779</v>
      </c>
      <c r="F40" s="20" t="n">
        <v>4.23615422</v>
      </c>
      <c r="G40" s="18" t="n">
        <v>554.84656273</v>
      </c>
      <c r="H40" s="20" t="n">
        <v>4.67625069</v>
      </c>
      <c r="I40" s="18" t="n">
        <v>477.077009</v>
      </c>
      <c r="J40" s="20" t="n">
        <v>3.32324739</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(192.0/B47*100)</f>
        <v/>
      </c>
      <c r="D47" s="19" t="n">
        <v>5736</v>
      </c>
      <c r="E47" s="18" t="n">
        <v>420.81667149</v>
      </c>
      <c r="F47" s="20" t="n">
        <v>5.26771566</v>
      </c>
      <c r="G47" s="18" t="n">
        <v>475.91763493</v>
      </c>
      <c r="H47" s="20" t="n">
        <v>6.63715553</v>
      </c>
      <c r="I47" s="18" t="n">
        <v>442.96375353</v>
      </c>
      <c r="J47" s="20" t="n">
        <v>3.99894892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556.99843373</v>
      </c>
      <c r="F48" s="20" t="n">
        <v>5.9430542</v>
      </c>
      <c r="G48" s="18" t="n">
        <v>554.31971202</v>
      </c>
      <c r="H48" s="20" t="n">
        <v>6.21948924</v>
      </c>
      <c r="I48" s="18" t="n">
        <v>517.91934923</v>
      </c>
      <c r="J48" s="20" t="n">
        <v>5.08370525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463.74152203</v>
      </c>
      <c r="F52" s="20" t="n">
        <v>3.86003157</v>
      </c>
      <c r="G52" s="18" t="n">
        <v>495.649102</v>
      </c>
      <c r="H52" s="20" t="n">
        <v>2.84208354</v>
      </c>
      <c r="I52" s="18" t="n">
        <v>444.04727003</v>
      </c>
      <c r="J52" s="20" t="n">
        <v>3.39841682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548.76400405</v>
      </c>
      <c r="F56" s="20" t="n">
        <v>4.14040967</v>
      </c>
      <c r="G56" s="18" t="n">
        <v>562.25049282</v>
      </c>
      <c r="H56" s="20" t="n">
        <v>4.11113797</v>
      </c>
      <c r="I56" s="18" t="n">
        <v>542.50855245</v>
      </c>
      <c r="J56" s="20" t="n">
        <v>3.28544083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478.09720637</v>
      </c>
      <c r="F61" s="20" t="n">
        <v>3.57143093</v>
      </c>
      <c r="G61" s="18" t="n">
        <v>512.83121189</v>
      </c>
      <c r="H61" s="20" t="n">
        <v>3.40466877</v>
      </c>
      <c r="I61" s="18" t="n">
        <v>462.26433733</v>
      </c>
      <c r="J61" s="20" t="n">
        <v>3.1431317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405.80888735</v>
      </c>
      <c r="F67" s="20" t="n">
        <v>3.26770961</v>
      </c>
      <c r="G67" s="18" t="n">
        <v>418.78741936</v>
      </c>
      <c r="H67" s="20" t="n">
        <v>7.55776736</v>
      </c>
      <c r="I67" s="18" t="n">
        <v>374.28377334</v>
      </c>
      <c r="J67" s="20" t="n">
        <v>3.05846564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431.87814053</v>
      </c>
      <c r="F73" s="20" t="n">
        <v>3.71433652</v>
      </c>
      <c r="G73" s="18" t="n">
        <v>412.14775156</v>
      </c>
      <c r="H73" s="20" t="n">
        <v>7.50863174</v>
      </c>
      <c r="I73" s="18" t="n">
        <v>413.34138942</v>
      </c>
      <c r="J73" s="20" t="n">
        <v>3.26442853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511.28676699</v>
      </c>
      <c r="F7" s="20" t="n">
        <v>2.42173544</v>
      </c>
      <c r="G7" s="18" t="n">
        <v>509.14942896</v>
      </c>
      <c r="H7" s="20" t="n">
        <v>4.09709887</v>
      </c>
      <c r="I7" s="18" t="n">
        <v>479.81847791</v>
      </c>
      <c r="J7" s="20" t="n">
        <v>2.27365429</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(7566.0/B9*100)</f>
        <v/>
      </c>
      <c r="D9" s="19" t="n">
        <v>2085</v>
      </c>
      <c r="E9" s="18" t="n">
        <v>510.72174013</v>
      </c>
      <c r="F9" s="20" t="n">
        <v>4.8447791</v>
      </c>
      <c r="G9" s="18" t="n">
        <v>486.70971025</v>
      </c>
      <c r="H9" s="20" t="n">
        <v>7.1017041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(193.0/B13*100)</f>
        <v/>
      </c>
      <c r="D13" s="19" t="n">
        <v>6968</v>
      </c>
      <c r="E13" s="18" t="n">
        <v>524.73509948</v>
      </c>
      <c r="F13" s="20" t="n">
        <v>2.33104977</v>
      </c>
      <c r="G13" s="18" t="n">
        <v>503.42663691</v>
      </c>
      <c r="H13" s="20" t="n">
        <v>5.2929402</v>
      </c>
      <c r="I13" s="18" t="n">
        <v>465.593546</v>
      </c>
      <c r="J13" s="20" t="n">
        <v>3.56822433</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454.13109397</v>
      </c>
      <c r="F18" s="20" t="n">
        <v>5.18270077</v>
      </c>
      <c r="G18" s="18" t="n">
        <v>412.01775581</v>
      </c>
      <c r="H18" s="20" t="n">
        <v>8.102834659999999</v>
      </c>
      <c r="I18" s="18" t="n">
        <v>456.4985521</v>
      </c>
      <c r="J18" s="20" t="n">
        <v>3.71503992</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498.31524797</v>
      </c>
      <c r="F19" s="20" t="n">
        <v>2.76818249</v>
      </c>
      <c r="G19" s="18" t="n">
        <v>460.64131802</v>
      </c>
      <c r="H19" s="20" t="n">
        <v>8.647479280000001</v>
      </c>
      <c r="I19" s="18" t="n">
        <v>453.86163574</v>
      </c>
      <c r="J19" s="20" t="n">
        <v>3.40736391</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505.48150662</v>
      </c>
      <c r="F20" s="20" t="n">
        <v>2.55237021</v>
      </c>
      <c r="G20" s="18" t="n">
        <v>479.53543955</v>
      </c>
      <c r="H20" s="20" t="n">
        <v>7.26902206</v>
      </c>
      <c r="I20" s="18" t="n">
        <v>461.06736321</v>
      </c>
      <c r="J20" s="20" t="n">
        <v>3.65418671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(673.0/B23*100)</f>
        <v/>
      </c>
      <c r="D23" s="19" t="n">
        <v>10910</v>
      </c>
      <c r="E23" s="18" t="n">
        <v>514.61669348</v>
      </c>
      <c r="F23" s="20" t="n">
        <v>3.0485634</v>
      </c>
      <c r="G23" s="18" t="n">
        <v>487.80487303</v>
      </c>
      <c r="H23" s="20" t="n">
        <v>7.41351514</v>
      </c>
      <c r="I23" s="18" t="n">
        <v>464.04610105</v>
      </c>
      <c r="J23" s="20" t="n">
        <v>3.98542142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498.85619141</v>
      </c>
      <c r="F25" s="20" t="n">
        <v>6.33158484</v>
      </c>
      <c r="G25" s="18" t="n">
        <v>482.70059613</v>
      </c>
      <c r="H25" s="20" t="n">
        <v>7.62823142</v>
      </c>
      <c r="I25" s="18" t="n">
        <v>533.43427941</v>
      </c>
      <c r="J25" s="20" t="n">
        <v>3.80357097</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502.78276593</v>
      </c>
      <c r="F26" s="20" t="n">
        <v>2.7226845</v>
      </c>
      <c r="G26" s="18" t="n">
        <v>489.24260703</v>
      </c>
      <c r="H26" s="20" t="n">
        <v>5.43891205</v>
      </c>
      <c r="I26" s="18" t="n">
        <v>470.75554385</v>
      </c>
      <c r="J26" s="20" t="n">
        <v>2.23012129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529.15573379</v>
      </c>
      <c r="F32" s="20" t="n">
        <v>3.64271541</v>
      </c>
      <c r="G32" s="18" t="n">
        <v>521.07953473</v>
      </c>
      <c r="H32" s="20" t="n">
        <v>6.8206267</v>
      </c>
      <c r="I32" s="18" t="n">
        <v>488.9792849</v>
      </c>
      <c r="J32" s="20" t="n">
        <v>2.76138802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(135.0/B34*100)</f>
        <v/>
      </c>
      <c r="D34" s="19" t="n">
        <v>6215</v>
      </c>
      <c r="E34" s="18" t="n">
        <v>502.00643712</v>
      </c>
      <c r="F34" s="20" t="n">
        <v>3.42825226</v>
      </c>
      <c r="G34" s="18" t="n">
        <v>484.19906422</v>
      </c>
      <c r="H34" s="20" t="n">
        <v>5.96067661</v>
      </c>
      <c r="I34" s="18" t="n">
        <v>463.13709779</v>
      </c>
      <c r="J34" s="20" t="n">
        <v>2.78132481</v>
      </c>
      <c r="K34" s="18" t="s">
        <v>327</v>
      </c>
      <c r="L34" s="20" t="s">
        <v>327</v>
      </c>
      <c r="M34" s="18" t="n">
        <v>336.51078337</v>
      </c>
      <c r="N34" s="20" t="n">
        <v>12.24828707</v>
      </c>
      <c r="O34" s="18" t="s">
        <v>327</v>
      </c>
      <c r="P34" s="20" t="s">
        <v>327</v>
      </c>
      <c r="Q34" s="18" t="s">
        <v>327</v>
      </c>
      <c r="R34" s="20" t="s">
        <v>327</v>
      </c>
    </row>
    <row r="35" spans="1:18">
      <c r="A35" s="15" t="s">
        <v>355</v>
      </c>
      <c r="B35" s="17" t="n">
        <v>6406</v>
      </c>
      <c r="C35" s="18">
        <f>(95.0/B35*100)</f>
        <v/>
      </c>
      <c r="D35" s="19" t="n">
        <v>6311</v>
      </c>
      <c r="E35" s="18" t="n">
        <v>522.73230779</v>
      </c>
      <c r="F35" s="20" t="n">
        <v>3.46370008</v>
      </c>
      <c r="G35" s="18" t="n">
        <v>529.52072372</v>
      </c>
      <c r="H35" s="20" t="n">
        <v>7.70729136</v>
      </c>
      <c r="I35" s="18" t="n">
        <v>506.17446026</v>
      </c>
      <c r="J35" s="20" t="n">
        <v>1.81875422</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502.24447793</v>
      </c>
      <c r="F36" s="20" t="n">
        <v>2.60720966</v>
      </c>
      <c r="G36" s="18" t="n">
        <v>488.71494822</v>
      </c>
      <c r="H36" s="20" t="n">
        <v>6.56852598</v>
      </c>
      <c r="I36" s="18" t="n">
        <v>469.02867044</v>
      </c>
      <c r="J36" s="20" t="n">
        <v>2.70435505</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514.58521109</v>
      </c>
      <c r="F40" s="20" t="n">
        <v>4.37953995</v>
      </c>
      <c r="G40" s="18" t="n">
        <v>518.14556766</v>
      </c>
      <c r="H40" s="20" t="n">
        <v>7.80806412</v>
      </c>
      <c r="I40" s="18" t="n">
        <v>477.077009</v>
      </c>
      <c r="J40" s="20" t="n">
        <v>3.32324739</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(192.0/B47*100)</f>
        <v/>
      </c>
      <c r="D47" s="19" t="n">
        <v>5736</v>
      </c>
      <c r="E47" s="18" t="n">
        <v>440.12935195</v>
      </c>
      <c r="F47" s="20" t="n">
        <v>5.18290605</v>
      </c>
      <c r="G47" s="18" t="n">
        <v>445.99750868</v>
      </c>
      <c r="H47" s="20" t="n">
        <v>8.128549639999999</v>
      </c>
      <c r="I47" s="18" t="n">
        <v>442.96375353</v>
      </c>
      <c r="J47" s="20" t="n">
        <v>3.99894892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560.34578043</v>
      </c>
      <c r="F48" s="20" t="n">
        <v>5.87522313</v>
      </c>
      <c r="G48" s="18" t="n">
        <v>543.3130177199999</v>
      </c>
      <c r="H48" s="20" t="n">
        <v>7.38784333</v>
      </c>
      <c r="I48" s="18" t="n">
        <v>517.91934923</v>
      </c>
      <c r="J48" s="20" t="n">
        <v>5.08370525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484.24729581</v>
      </c>
      <c r="F52" s="20" t="n">
        <v>2.85025365</v>
      </c>
      <c r="G52" s="18" t="n">
        <v>474.30588006</v>
      </c>
      <c r="H52" s="20" t="n">
        <v>6.82756657</v>
      </c>
      <c r="I52" s="18" t="n">
        <v>444.04727003</v>
      </c>
      <c r="J52" s="20" t="n">
        <v>3.39841682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560.54048872</v>
      </c>
      <c r="F56" s="20" t="n">
        <v>3.94236188</v>
      </c>
      <c r="G56" s="18" t="n">
        <v>540.70031706</v>
      </c>
      <c r="H56" s="20" t="n">
        <v>4.8230493</v>
      </c>
      <c r="I56" s="18" t="n">
        <v>542.50855245</v>
      </c>
      <c r="J56" s="20" t="n">
        <v>3.28544083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498.24605474</v>
      </c>
      <c r="F61" s="20" t="n">
        <v>3.01281123</v>
      </c>
      <c r="G61" s="18" t="n">
        <v>489.56716495</v>
      </c>
      <c r="H61" s="20" t="n">
        <v>5.6628325</v>
      </c>
      <c r="I61" s="18" t="n">
        <v>462.26433733</v>
      </c>
      <c r="J61" s="20" t="n">
        <v>3.1431317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409.31161975</v>
      </c>
      <c r="F67" s="20" t="n">
        <v>3.51568673</v>
      </c>
      <c r="G67" s="18" t="n">
        <v>396.02276235</v>
      </c>
      <c r="H67" s="20" t="n">
        <v>7.8463672</v>
      </c>
      <c r="I67" s="18" t="n">
        <v>374.28377334</v>
      </c>
      <c r="J67" s="20" t="n">
        <v>3.05846564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433.29068332</v>
      </c>
      <c r="F73" s="20" t="n">
        <v>3.95989332</v>
      </c>
      <c r="G73" s="18" t="n">
        <v>409.80422296</v>
      </c>
      <c r="H73" s="20" t="n">
        <v>6.71082145</v>
      </c>
      <c r="I73" s="18" t="n">
        <v>413.34138942</v>
      </c>
      <c r="J73" s="20" t="n">
        <v>3.26442853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509.09633366</v>
      </c>
      <c r="F7" s="20" t="n">
        <v>2.46201815</v>
      </c>
      <c r="G7" s="18" t="n">
        <v>523.67110442</v>
      </c>
      <c r="H7" s="20" t="n">
        <v>4.41483496</v>
      </c>
      <c r="I7" s="18" t="n">
        <v>479.81847791</v>
      </c>
      <c r="J7" s="20" t="n">
        <v>2.27365429</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(7566.0/B9*100)</f>
        <v/>
      </c>
      <c r="D9" s="19" t="n">
        <v>2085</v>
      </c>
      <c r="E9" s="18" t="n">
        <v>509.00291619</v>
      </c>
      <c r="F9" s="20" t="n">
        <v>4.83533804</v>
      </c>
      <c r="G9" s="18" t="n">
        <v>503.09633202</v>
      </c>
      <c r="H9" s="20" t="n">
        <v>8.44031798</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(193.0/B13*100)</f>
        <v/>
      </c>
      <c r="D13" s="19" t="n">
        <v>6968</v>
      </c>
      <c r="E13" s="18" t="n">
        <v>522.7035726300001</v>
      </c>
      <c r="F13" s="20" t="n">
        <v>2.42999323</v>
      </c>
      <c r="G13" s="18" t="n">
        <v>522.01878657</v>
      </c>
      <c r="H13" s="20" t="n">
        <v>3.50746367</v>
      </c>
      <c r="I13" s="18" t="n">
        <v>465.593546</v>
      </c>
      <c r="J13" s="20" t="n">
        <v>3.56822433</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453.98585028</v>
      </c>
      <c r="F18" s="20" t="n">
        <v>5.11791602</v>
      </c>
      <c r="G18" s="18" t="n">
        <v>395.73990841</v>
      </c>
      <c r="H18" s="20" t="n">
        <v>9.781276310000001</v>
      </c>
      <c r="I18" s="18" t="n">
        <v>456.4985521</v>
      </c>
      <c r="J18" s="20" t="n">
        <v>3.71503992</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497.20379819</v>
      </c>
      <c r="F19" s="20" t="n">
        <v>3.04968746</v>
      </c>
      <c r="G19" s="18" t="n">
        <v>485.47286617</v>
      </c>
      <c r="H19" s="20" t="n">
        <v>5.68331229</v>
      </c>
      <c r="I19" s="18" t="n">
        <v>453.86163574</v>
      </c>
      <c r="J19" s="20" t="n">
        <v>3.40736391</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502.63420568</v>
      </c>
      <c r="F20" s="20" t="n">
        <v>2.65750161</v>
      </c>
      <c r="G20" s="18" t="n">
        <v>500.68350481</v>
      </c>
      <c r="H20" s="20" t="n">
        <v>6.14340926</v>
      </c>
      <c r="I20" s="18" t="n">
        <v>461.06736321</v>
      </c>
      <c r="J20" s="20" t="n">
        <v>3.65418671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(673.0/B23*100)</f>
        <v/>
      </c>
      <c r="D23" s="19" t="n">
        <v>10910</v>
      </c>
      <c r="E23" s="18" t="n">
        <v>514.1709485600001</v>
      </c>
      <c r="F23" s="20" t="n">
        <v>3.13369533</v>
      </c>
      <c r="G23" s="18" t="n">
        <v>490.11988663</v>
      </c>
      <c r="H23" s="20" t="n">
        <v>8.12350314</v>
      </c>
      <c r="I23" s="18" t="n">
        <v>464.04610105</v>
      </c>
      <c r="J23" s="20" t="n">
        <v>3.98542142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495.68917775</v>
      </c>
      <c r="F25" s="20" t="n">
        <v>5.38867103</v>
      </c>
      <c r="G25" s="18" t="n">
        <v>478.14841783</v>
      </c>
      <c r="H25" s="20" t="n">
        <v>14.00629673</v>
      </c>
      <c r="I25" s="18" t="n">
        <v>533.43427941</v>
      </c>
      <c r="J25" s="20" t="n">
        <v>3.80357097</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501.99283991</v>
      </c>
      <c r="F26" s="20" t="n">
        <v>2.68818306</v>
      </c>
      <c r="G26" s="18" t="n">
        <v>493.6340322</v>
      </c>
      <c r="H26" s="20" t="n">
        <v>5.81113596</v>
      </c>
      <c r="I26" s="18" t="n">
        <v>470.75554385</v>
      </c>
      <c r="J26" s="20" t="n">
        <v>2.23012129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529.9674879299999</v>
      </c>
      <c r="F32" s="20" t="n">
        <v>3.57325898</v>
      </c>
      <c r="G32" s="18" t="n">
        <v>518.9070481700001</v>
      </c>
      <c r="H32" s="20" t="n">
        <v>6.10867098</v>
      </c>
      <c r="I32" s="18" t="n">
        <v>488.9792849</v>
      </c>
      <c r="J32" s="20" t="n">
        <v>2.76138802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(135.0/B34*100)</f>
        <v/>
      </c>
      <c r="D34" s="19" t="n">
        <v>6215</v>
      </c>
      <c r="E34" s="18" t="n">
        <v>500.98653976</v>
      </c>
      <c r="F34" s="20" t="n">
        <v>3.59493892</v>
      </c>
      <c r="G34" s="18" t="n">
        <v>492.06863928</v>
      </c>
      <c r="H34" s="20" t="n">
        <v>4.87259629</v>
      </c>
      <c r="I34" s="18" t="n">
        <v>463.13709779</v>
      </c>
      <c r="J34" s="20" t="n">
        <v>2.78132481</v>
      </c>
      <c r="K34" s="18" t="s">
        <v>327</v>
      </c>
      <c r="L34" s="20" t="s">
        <v>327</v>
      </c>
      <c r="M34" s="18" t="n">
        <v>336.51078337</v>
      </c>
      <c r="N34" s="20" t="n">
        <v>12.24828707</v>
      </c>
      <c r="O34" s="18" t="s">
        <v>327</v>
      </c>
      <c r="P34" s="20" t="s">
        <v>327</v>
      </c>
      <c r="Q34" s="18" t="s">
        <v>327</v>
      </c>
      <c r="R34" s="20" t="s">
        <v>327</v>
      </c>
    </row>
    <row r="35" spans="1:18">
      <c r="A35" s="15" t="s">
        <v>355</v>
      </c>
      <c r="B35" s="17" t="n">
        <v>6406</v>
      </c>
      <c r="C35" s="18">
        <f>(95.0/B35*100)</f>
        <v/>
      </c>
      <c r="D35" s="19" t="n">
        <v>6311</v>
      </c>
      <c r="E35" s="18" t="n">
        <v>525.16087964</v>
      </c>
      <c r="F35" s="20" t="n">
        <v>3.27104906</v>
      </c>
      <c r="G35" s="18" t="n">
        <v>511.79819467</v>
      </c>
      <c r="H35" s="20" t="n">
        <v>7.73635394</v>
      </c>
      <c r="I35" s="18" t="n">
        <v>506.17446026</v>
      </c>
      <c r="J35" s="20" t="n">
        <v>1.81875422</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501.2269321</v>
      </c>
      <c r="F36" s="20" t="n">
        <v>2.75760956</v>
      </c>
      <c r="G36" s="18" t="n">
        <v>495.78825664</v>
      </c>
      <c r="H36" s="20" t="n">
        <v>6.65061817</v>
      </c>
      <c r="I36" s="18" t="n">
        <v>469.02867044</v>
      </c>
      <c r="J36" s="20" t="n">
        <v>2.70435505</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513.55283846</v>
      </c>
      <c r="F40" s="20" t="n">
        <v>4.43355994</v>
      </c>
      <c r="G40" s="18" t="n">
        <v>522.68803751</v>
      </c>
      <c r="H40" s="20" t="n">
        <v>7.15017341</v>
      </c>
      <c r="I40" s="18" t="n">
        <v>477.077009</v>
      </c>
      <c r="J40" s="20" t="n">
        <v>3.32324739</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(192.0/B47*100)</f>
        <v/>
      </c>
      <c r="D47" s="19" t="n">
        <v>5736</v>
      </c>
      <c r="E47" s="18" t="n">
        <v>439.73802344</v>
      </c>
      <c r="F47" s="20" t="n">
        <v>5.37942256</v>
      </c>
      <c r="G47" s="18" t="n">
        <v>446.40749117</v>
      </c>
      <c r="H47" s="20" t="n">
        <v>7.13204764</v>
      </c>
      <c r="I47" s="18" t="n">
        <v>442.96375353</v>
      </c>
      <c r="J47" s="20" t="n">
        <v>3.99894892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563.4671913</v>
      </c>
      <c r="F48" s="20" t="n">
        <v>5.8275359</v>
      </c>
      <c r="G48" s="18" t="n">
        <v>536.58727204</v>
      </c>
      <c r="H48" s="20" t="n">
        <v>6.83857897</v>
      </c>
      <c r="I48" s="18" t="n">
        <v>517.91934923</v>
      </c>
      <c r="J48" s="20" t="n">
        <v>5.08370525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482.89136892</v>
      </c>
      <c r="F52" s="20" t="n">
        <v>2.91290536</v>
      </c>
      <c r="G52" s="18" t="n">
        <v>486.08783057</v>
      </c>
      <c r="H52" s="20" t="n">
        <v>6.14859953</v>
      </c>
      <c r="I52" s="18" t="n">
        <v>444.04727003</v>
      </c>
      <c r="J52" s="20" t="n">
        <v>3.39841682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563.57014494</v>
      </c>
      <c r="F56" s="20" t="n">
        <v>4.0442385</v>
      </c>
      <c r="G56" s="18" t="n">
        <v>532.597619</v>
      </c>
      <c r="H56" s="20" t="n">
        <v>4.52073072</v>
      </c>
      <c r="I56" s="18" t="n">
        <v>542.50855245</v>
      </c>
      <c r="J56" s="20" t="n">
        <v>3.28544083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498.81097464</v>
      </c>
      <c r="F61" s="20" t="n">
        <v>3.13844497</v>
      </c>
      <c r="G61" s="18" t="n">
        <v>490.25570258</v>
      </c>
      <c r="H61" s="20" t="n">
        <v>4.33488128</v>
      </c>
      <c r="I61" s="18" t="n">
        <v>462.26433733</v>
      </c>
      <c r="J61" s="20" t="n">
        <v>3.1431317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412.49168978</v>
      </c>
      <c r="F67" s="20" t="n">
        <v>3.61176495</v>
      </c>
      <c r="G67" s="18" t="n">
        <v>383.6862157</v>
      </c>
      <c r="H67" s="20" t="n">
        <v>5.55712702</v>
      </c>
      <c r="I67" s="18" t="n">
        <v>374.28377334</v>
      </c>
      <c r="J67" s="20" t="n">
        <v>3.05846564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433.31166898</v>
      </c>
      <c r="F73" s="20" t="n">
        <v>3.9047459</v>
      </c>
      <c r="G73" s="18" t="n">
        <v>400.56348344</v>
      </c>
      <c r="H73" s="20" t="n">
        <v>7.96327335</v>
      </c>
      <c r="I73" s="18" t="n">
        <v>413.34138942</v>
      </c>
      <c r="J73" s="20" t="n">
        <v>3.26442853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505.22583658</v>
      </c>
      <c r="F7" s="20" t="n">
        <v>2.65432299</v>
      </c>
      <c r="G7" s="18" t="n">
        <v>523.00712817</v>
      </c>
      <c r="H7" s="20" t="n">
        <v>3.0637843</v>
      </c>
      <c r="I7" s="18" t="n">
        <v>479.81847791</v>
      </c>
      <c r="J7" s="20" t="n">
        <v>2.27365429</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(7566.0/B9*100)</f>
        <v/>
      </c>
      <c r="D9" s="19" t="n">
        <v>2085</v>
      </c>
      <c r="E9" s="18" t="n">
        <v>505.72914272</v>
      </c>
      <c r="F9" s="20" t="n">
        <v>5.44531288</v>
      </c>
      <c r="G9" s="18" t="n">
        <v>516.55289984</v>
      </c>
      <c r="H9" s="20" t="n">
        <v>5.42446663</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(193.0/B13*100)</f>
        <v/>
      </c>
      <c r="D13" s="19" t="n">
        <v>6968</v>
      </c>
      <c r="E13" s="18" t="n">
        <v>524.24958611</v>
      </c>
      <c r="F13" s="20" t="n">
        <v>2.31146843</v>
      </c>
      <c r="G13" s="18" t="n">
        <v>518.90517166</v>
      </c>
      <c r="H13" s="20" t="n">
        <v>3.20837536</v>
      </c>
      <c r="I13" s="18" t="n">
        <v>465.593546</v>
      </c>
      <c r="J13" s="20" t="n">
        <v>3.56822433</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450.92299565</v>
      </c>
      <c r="F18" s="20" t="n">
        <v>5.11347922</v>
      </c>
      <c r="G18" s="18" t="n">
        <v>438.76916276</v>
      </c>
      <c r="H18" s="20" t="n">
        <v>7.30560252</v>
      </c>
      <c r="I18" s="18" t="n">
        <v>456.4985521</v>
      </c>
      <c r="J18" s="20" t="n">
        <v>3.71503992</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493.96042689</v>
      </c>
      <c r="F19" s="20" t="n">
        <v>3.28795129</v>
      </c>
      <c r="G19" s="18" t="n">
        <v>498.54723842</v>
      </c>
      <c r="H19" s="20" t="n">
        <v>4.36150863</v>
      </c>
      <c r="I19" s="18" t="n">
        <v>453.86163574</v>
      </c>
      <c r="J19" s="20" t="n">
        <v>3.40736391</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504.779894</v>
      </c>
      <c r="F20" s="20" t="n">
        <v>2.75175611</v>
      </c>
      <c r="G20" s="18" t="n">
        <v>493.48874707</v>
      </c>
      <c r="H20" s="20" t="n">
        <v>4.82451799</v>
      </c>
      <c r="I20" s="18" t="n">
        <v>461.06736321</v>
      </c>
      <c r="J20" s="20" t="n">
        <v>3.65418671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(673.0/B23*100)</f>
        <v/>
      </c>
      <c r="D23" s="19" t="n">
        <v>10910</v>
      </c>
      <c r="E23" s="18" t="n">
        <v>511.6820169</v>
      </c>
      <c r="F23" s="20" t="n">
        <v>3.24778486</v>
      </c>
      <c r="G23" s="18" t="n">
        <v>513.42347154</v>
      </c>
      <c r="H23" s="20" t="n">
        <v>5.33719264</v>
      </c>
      <c r="I23" s="18" t="n">
        <v>464.04610105</v>
      </c>
      <c r="J23" s="20" t="n">
        <v>3.98542142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492.46353593</v>
      </c>
      <c r="F25" s="20" t="n">
        <v>5.46357868</v>
      </c>
      <c r="G25" s="18" t="n">
        <v>495.18822409</v>
      </c>
      <c r="H25" s="20" t="n">
        <v>8.630623079999999</v>
      </c>
      <c r="I25" s="18" t="n">
        <v>533.43427941</v>
      </c>
      <c r="J25" s="20" t="n">
        <v>3.80357097</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503.80233919</v>
      </c>
      <c r="F26" s="20" t="n">
        <v>3.1249422</v>
      </c>
      <c r="G26" s="18" t="n">
        <v>494.89771546</v>
      </c>
      <c r="H26" s="20" t="n">
        <v>3.28634701</v>
      </c>
      <c r="I26" s="18" t="n">
        <v>470.75554385</v>
      </c>
      <c r="J26" s="20" t="n">
        <v>2.23012129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530.1746767</v>
      </c>
      <c r="F32" s="20" t="n">
        <v>4.24221884</v>
      </c>
      <c r="G32" s="18" t="n">
        <v>524.75703327</v>
      </c>
      <c r="H32" s="20" t="n">
        <v>3.75992322</v>
      </c>
      <c r="I32" s="18" t="n">
        <v>488.9792849</v>
      </c>
      <c r="J32" s="20" t="n">
        <v>2.76138802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(135.0/B34*100)</f>
        <v/>
      </c>
      <c r="D34" s="19" t="n">
        <v>6215</v>
      </c>
      <c r="E34" s="18" t="n">
        <v>497.98304897</v>
      </c>
      <c r="F34" s="20" t="n">
        <v>4.24214083</v>
      </c>
      <c r="G34" s="18" t="n">
        <v>500.92501232</v>
      </c>
      <c r="H34" s="20" t="n">
        <v>4.32534382</v>
      </c>
      <c r="I34" s="18" t="n">
        <v>463.13709779</v>
      </c>
      <c r="J34" s="20" t="n">
        <v>2.78132481</v>
      </c>
      <c r="K34" s="18" t="s">
        <v>327</v>
      </c>
      <c r="L34" s="20" t="s">
        <v>327</v>
      </c>
      <c r="M34" s="18" t="n">
        <v>336.51078337</v>
      </c>
      <c r="N34" s="20" t="n">
        <v>12.24828707</v>
      </c>
      <c r="O34" s="18" t="s">
        <v>327</v>
      </c>
      <c r="P34" s="20" t="s">
        <v>327</v>
      </c>
      <c r="Q34" s="18" t="s">
        <v>327</v>
      </c>
      <c r="R34" s="20" t="s">
        <v>327</v>
      </c>
    </row>
    <row r="35" spans="1:18">
      <c r="A35" s="15" t="s">
        <v>355</v>
      </c>
      <c r="B35" s="17" t="n">
        <v>6406</v>
      </c>
      <c r="C35" s="18">
        <f>(95.0/B35*100)</f>
        <v/>
      </c>
      <c r="D35" s="19" t="n">
        <v>6311</v>
      </c>
      <c r="E35" s="18" t="n">
        <v>518.47609346</v>
      </c>
      <c r="F35" s="20" t="n">
        <v>3.45178382</v>
      </c>
      <c r="G35" s="18" t="n">
        <v>533.70552575</v>
      </c>
      <c r="H35" s="20" t="n">
        <v>5.24122601</v>
      </c>
      <c r="I35" s="18" t="n">
        <v>506.17446026</v>
      </c>
      <c r="J35" s="20" t="n">
        <v>1.81875422</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499.67648432</v>
      </c>
      <c r="F36" s="20" t="n">
        <v>3.19202361</v>
      </c>
      <c r="G36" s="18" t="n">
        <v>503.8231951</v>
      </c>
      <c r="H36" s="20" t="n">
        <v>4.33178132</v>
      </c>
      <c r="I36" s="18" t="n">
        <v>469.02867044</v>
      </c>
      <c r="J36" s="20" t="n">
        <v>2.70435505</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508.03556056</v>
      </c>
      <c r="F40" s="20" t="n">
        <v>4.64988713</v>
      </c>
      <c r="G40" s="18" t="n">
        <v>528.84921732</v>
      </c>
      <c r="H40" s="20" t="n">
        <v>5.54905502</v>
      </c>
      <c r="I40" s="18" t="n">
        <v>477.077009</v>
      </c>
      <c r="J40" s="20" t="n">
        <v>3.32324739</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(192.0/B47*100)</f>
        <v/>
      </c>
      <c r="D47" s="19" t="n">
        <v>5736</v>
      </c>
      <c r="E47" s="18" t="n">
        <v>430.97490123</v>
      </c>
      <c r="F47" s="20" t="n">
        <v>5.89636418</v>
      </c>
      <c r="G47" s="18" t="n">
        <v>463.79909026</v>
      </c>
      <c r="H47" s="20" t="n">
        <v>5.59974341</v>
      </c>
      <c r="I47" s="18" t="n">
        <v>442.96375353</v>
      </c>
      <c r="J47" s="20" t="n">
        <v>3.99894892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546.9702678800001</v>
      </c>
      <c r="F48" s="20" t="n">
        <v>5.65908721</v>
      </c>
      <c r="G48" s="18" t="n">
        <v>568.19710728</v>
      </c>
      <c r="H48" s="20" t="n">
        <v>7.33248029</v>
      </c>
      <c r="I48" s="18" t="n">
        <v>517.91934923</v>
      </c>
      <c r="J48" s="20" t="n">
        <v>5.08370525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479.96509109</v>
      </c>
      <c r="F52" s="20" t="n">
        <v>2.99596316</v>
      </c>
      <c r="G52" s="18" t="n">
        <v>494.6966271</v>
      </c>
      <c r="H52" s="20" t="n">
        <v>5.0509385</v>
      </c>
      <c r="I52" s="18" t="n">
        <v>444.04727003</v>
      </c>
      <c r="J52" s="20" t="n">
        <v>3.39841682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554.60483773</v>
      </c>
      <c r="F56" s="20" t="n">
        <v>4.06752736</v>
      </c>
      <c r="G56" s="18" t="n">
        <v>556.4365868899999</v>
      </c>
      <c r="H56" s="20" t="n">
        <v>4.2711495</v>
      </c>
      <c r="I56" s="18" t="n">
        <v>542.50855245</v>
      </c>
      <c r="J56" s="20" t="n">
        <v>3.28544083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496.74223849</v>
      </c>
      <c r="F61" s="20" t="n">
        <v>3.64869037</v>
      </c>
      <c r="G61" s="18" t="n">
        <v>497.54094416</v>
      </c>
      <c r="H61" s="20" t="n">
        <v>3.24019592</v>
      </c>
      <c r="I61" s="18" t="n">
        <v>462.26433733</v>
      </c>
      <c r="J61" s="20" t="n">
        <v>3.1431317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405.48531976</v>
      </c>
      <c r="F67" s="20" t="n">
        <v>3.83371088</v>
      </c>
      <c r="G67" s="18" t="n">
        <v>412.80176538</v>
      </c>
      <c r="H67" s="20" t="n">
        <v>4.67492974</v>
      </c>
      <c r="I67" s="18" t="n">
        <v>374.28377334</v>
      </c>
      <c r="J67" s="20" t="n">
        <v>3.05846564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425.18019017</v>
      </c>
      <c r="F73" s="20" t="n">
        <v>4.70727889</v>
      </c>
      <c r="G73" s="18" t="n">
        <v>428.8021726</v>
      </c>
      <c r="H73" s="20" t="n">
        <v>5.13971221</v>
      </c>
      <c r="I73" s="18" t="n">
        <v>413.34138942</v>
      </c>
      <c r="J73" s="20" t="n">
        <v>3.26442853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511.63674838</v>
      </c>
      <c r="F7" s="20" t="n">
        <v>2.37656689</v>
      </c>
      <c r="G7" s="18" t="n">
        <v>507.2518338</v>
      </c>
      <c r="H7" s="20" t="n">
        <v>4.43329598</v>
      </c>
      <c r="I7" s="18" t="n">
        <v>479.81847791</v>
      </c>
      <c r="J7" s="20" t="n">
        <v>2.27365429</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(7566.0/B9*100)</f>
        <v/>
      </c>
      <c r="D9" s="19" t="n">
        <v>2085</v>
      </c>
      <c r="E9" s="18" t="n">
        <v>510.18848424</v>
      </c>
      <c r="F9" s="20" t="n">
        <v>4.94443579</v>
      </c>
      <c r="G9" s="18" t="n">
        <v>477.40676055</v>
      </c>
      <c r="H9" s="20" t="n">
        <v>9.00368593</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(193.0/B13*100)</f>
        <v/>
      </c>
      <c r="D13" s="19" t="n">
        <v>6968</v>
      </c>
      <c r="E13" s="18" t="n">
        <v>523.56511814</v>
      </c>
      <c r="F13" s="20" t="n">
        <v>2.35276618</v>
      </c>
      <c r="G13" s="18" t="n">
        <v>500.80027952</v>
      </c>
      <c r="H13" s="20" t="n">
        <v>7.58942552</v>
      </c>
      <c r="I13" s="18" t="n">
        <v>465.593546</v>
      </c>
      <c r="J13" s="20" t="n">
        <v>3.56822433</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451.17574182</v>
      </c>
      <c r="F18" s="20" t="n">
        <v>5.76768574</v>
      </c>
      <c r="G18" s="18" t="n">
        <v>438.31444094</v>
      </c>
      <c r="H18" s="20" t="n">
        <v>6.01434743</v>
      </c>
      <c r="I18" s="18" t="n">
        <v>456.4985521</v>
      </c>
      <c r="J18" s="20" t="n">
        <v>3.71503992</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497.06184645</v>
      </c>
      <c r="F19" s="20" t="n">
        <v>2.90776247</v>
      </c>
      <c r="G19" s="18" t="n">
        <v>482.66118427</v>
      </c>
      <c r="H19" s="20" t="n">
        <v>6.86408398</v>
      </c>
      <c r="I19" s="18" t="n">
        <v>453.86163574</v>
      </c>
      <c r="J19" s="20" t="n">
        <v>3.40736391</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506.21873299</v>
      </c>
      <c r="F20" s="20" t="n">
        <v>2.48711917</v>
      </c>
      <c r="G20" s="18" t="n">
        <v>434.67392954</v>
      </c>
      <c r="H20" s="20" t="n">
        <v>9.26354035</v>
      </c>
      <c r="I20" s="18" t="n">
        <v>461.06736321</v>
      </c>
      <c r="J20" s="20" t="n">
        <v>3.65418671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(673.0/B23*100)</f>
        <v/>
      </c>
      <c r="D23" s="19" t="n">
        <v>10910</v>
      </c>
      <c r="E23" s="18" t="n">
        <v>514.11531283</v>
      </c>
      <c r="F23" s="20" t="n">
        <v>3.19563446</v>
      </c>
      <c r="G23" s="18" t="n">
        <v>486.61984475</v>
      </c>
      <c r="H23" s="20" t="n">
        <v>8.150551220000001</v>
      </c>
      <c r="I23" s="18" t="n">
        <v>464.04610105</v>
      </c>
      <c r="J23" s="20" t="n">
        <v>3.98542142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494.03847179</v>
      </c>
      <c r="F25" s="20" t="n">
        <v>5.92902244</v>
      </c>
      <c r="G25" s="18" t="n">
        <v>489.02888864</v>
      </c>
      <c r="H25" s="20" t="n">
        <v>9.29701796</v>
      </c>
      <c r="I25" s="18" t="n">
        <v>533.43427941</v>
      </c>
      <c r="J25" s="20" t="n">
        <v>3.80357097</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501.92881762</v>
      </c>
      <c r="F26" s="20" t="n">
        <v>2.63929289</v>
      </c>
      <c r="G26" s="18" t="n">
        <v>484.24085659</v>
      </c>
      <c r="H26" s="20" t="n">
        <v>8.146705770000001</v>
      </c>
      <c r="I26" s="18" t="n">
        <v>470.75554385</v>
      </c>
      <c r="J26" s="20" t="n">
        <v>2.23012129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529.28041296</v>
      </c>
      <c r="F32" s="20" t="n">
        <v>3.57232014</v>
      </c>
      <c r="G32" s="18" t="n">
        <v>510.0350319</v>
      </c>
      <c r="H32" s="20" t="n">
        <v>9.04391202</v>
      </c>
      <c r="I32" s="18" t="n">
        <v>488.9792849</v>
      </c>
      <c r="J32" s="20" t="n">
        <v>2.76138802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(135.0/B34*100)</f>
        <v/>
      </c>
      <c r="D34" s="19" t="n">
        <v>6215</v>
      </c>
      <c r="E34" s="18" t="n">
        <v>501.75576189</v>
      </c>
      <c r="F34" s="20" t="n">
        <v>3.44679991</v>
      </c>
      <c r="G34" s="18" t="n">
        <v>480.26749061</v>
      </c>
      <c r="H34" s="20" t="n">
        <v>6.80077553</v>
      </c>
      <c r="I34" s="18" t="n">
        <v>463.13709779</v>
      </c>
      <c r="J34" s="20" t="n">
        <v>2.78132481</v>
      </c>
      <c r="K34" s="18" t="s">
        <v>327</v>
      </c>
      <c r="L34" s="20" t="s">
        <v>327</v>
      </c>
      <c r="M34" s="18" t="n">
        <v>336.51078337</v>
      </c>
      <c r="N34" s="20" t="n">
        <v>12.24828707</v>
      </c>
      <c r="O34" s="18" t="s">
        <v>327</v>
      </c>
      <c r="P34" s="20" t="s">
        <v>327</v>
      </c>
      <c r="Q34" s="18" t="s">
        <v>327</v>
      </c>
      <c r="R34" s="20" t="s">
        <v>327</v>
      </c>
    </row>
    <row r="35" spans="1:18">
      <c r="A35" s="15" t="s">
        <v>355</v>
      </c>
      <c r="B35" s="17" t="n">
        <v>6406</v>
      </c>
      <c r="C35" s="18">
        <f>(95.0/B35*100)</f>
        <v/>
      </c>
      <c r="D35" s="19" t="n">
        <v>6311</v>
      </c>
      <c r="E35" s="18" t="n">
        <v>525.5793572</v>
      </c>
      <c r="F35" s="20" t="n">
        <v>3.29754818</v>
      </c>
      <c r="G35" s="18" t="n">
        <v>506.65703105</v>
      </c>
      <c r="H35" s="20" t="n">
        <v>8.737340469999999</v>
      </c>
      <c r="I35" s="18" t="n">
        <v>506.17446026</v>
      </c>
      <c r="J35" s="20" t="n">
        <v>1.81875422</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503.70907125</v>
      </c>
      <c r="F36" s="20" t="n">
        <v>2.73987515</v>
      </c>
      <c r="G36" s="18" t="n">
        <v>478.3762755</v>
      </c>
      <c r="H36" s="20" t="n">
        <v>5.45913184</v>
      </c>
      <c r="I36" s="18" t="n">
        <v>469.02867044</v>
      </c>
      <c r="J36" s="20" t="n">
        <v>2.70435505</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515.0628322</v>
      </c>
      <c r="F40" s="20" t="n">
        <v>4.22892192</v>
      </c>
      <c r="G40" s="18" t="n">
        <v>515.55798324</v>
      </c>
      <c r="H40" s="20" t="n">
        <v>9.588531619999999</v>
      </c>
      <c r="I40" s="18" t="n">
        <v>477.077009</v>
      </c>
      <c r="J40" s="20" t="n">
        <v>3.32324739</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(192.0/B47*100)</f>
        <v/>
      </c>
      <c r="D47" s="19" t="n">
        <v>5736</v>
      </c>
      <c r="E47" s="18" t="n">
        <v>440.9296034</v>
      </c>
      <c r="F47" s="20" t="n">
        <v>5.16716918</v>
      </c>
      <c r="G47" s="18" t="n">
        <v>440.36417798</v>
      </c>
      <c r="H47" s="20" t="n">
        <v>9.06091365</v>
      </c>
      <c r="I47" s="18" t="n">
        <v>442.96375353</v>
      </c>
      <c r="J47" s="20" t="n">
        <v>3.99894892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559.3502016899999</v>
      </c>
      <c r="F48" s="20" t="n">
        <v>5.71352489</v>
      </c>
      <c r="G48" s="18" t="n">
        <v>548.5516522200001</v>
      </c>
      <c r="H48" s="20" t="n">
        <v>7.24563824</v>
      </c>
      <c r="I48" s="18" t="n">
        <v>517.91934923</v>
      </c>
      <c r="J48" s="20" t="n">
        <v>5.08370525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483.46892622</v>
      </c>
      <c r="F52" s="20" t="n">
        <v>2.84262698</v>
      </c>
      <c r="G52" s="18" t="n">
        <v>481.79839961</v>
      </c>
      <c r="H52" s="20" t="n">
        <v>8.329770610000001</v>
      </c>
      <c r="I52" s="18" t="n">
        <v>444.04727003</v>
      </c>
      <c r="J52" s="20" t="n">
        <v>3.39841682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559.02850363</v>
      </c>
      <c r="F56" s="20" t="n">
        <v>4.04153271</v>
      </c>
      <c r="G56" s="18" t="n">
        <v>545.49849526</v>
      </c>
      <c r="H56" s="20" t="n">
        <v>4.36057372</v>
      </c>
      <c r="I56" s="18" t="n">
        <v>542.50855245</v>
      </c>
      <c r="J56" s="20" t="n">
        <v>3.28544083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498.1115345</v>
      </c>
      <c r="F61" s="20" t="n">
        <v>2.85713294</v>
      </c>
      <c r="G61" s="18" t="n">
        <v>487.4912545</v>
      </c>
      <c r="H61" s="20" t="n">
        <v>7.14328426</v>
      </c>
      <c r="I61" s="18" t="n">
        <v>462.26433733</v>
      </c>
      <c r="J61" s="20" t="n">
        <v>3.1431317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408.47763287</v>
      </c>
      <c r="F67" s="20" t="n">
        <v>3.98206344</v>
      </c>
      <c r="G67" s="18" t="n">
        <v>406.91429142</v>
      </c>
      <c r="H67" s="20" t="n">
        <v>4.54203938</v>
      </c>
      <c r="I67" s="18" t="n">
        <v>374.28377334</v>
      </c>
      <c r="J67" s="20" t="n">
        <v>3.05846564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431.51915235</v>
      </c>
      <c r="F73" s="20" t="n">
        <v>4.54956392</v>
      </c>
      <c r="G73" s="18" t="n">
        <v>415.50745523</v>
      </c>
      <c r="H73" s="20" t="n">
        <v>6.19972435</v>
      </c>
      <c r="I73" s="18" t="n">
        <v>413.34138942</v>
      </c>
      <c r="J73" s="20" t="n">
        <v>3.26442853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497.94562572</v>
      </c>
      <c r="F7" s="20" t="n">
        <v>2.37393475</v>
      </c>
      <c r="G7" s="18" t="n">
        <v>542.7433932500001</v>
      </c>
      <c r="H7" s="20" t="n">
        <v>3.47232148</v>
      </c>
      <c r="I7" s="18" t="n">
        <v>479.81847791</v>
      </c>
      <c r="J7" s="20" t="n">
        <v>2.27365429</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(7566.0/B9*100)</f>
        <v/>
      </c>
      <c r="D9" s="19" t="n">
        <v>2085</v>
      </c>
      <c r="E9" s="18" t="n">
        <v>500.01334277</v>
      </c>
      <c r="F9" s="20" t="n">
        <v>4.99144438</v>
      </c>
      <c r="G9" s="18" t="n">
        <v>534.90564892</v>
      </c>
      <c r="H9" s="20" t="n">
        <v>6.28233397</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(193.0/B13*100)</f>
        <v/>
      </c>
      <c r="D13" s="19" t="n">
        <v>6968</v>
      </c>
      <c r="E13" s="18" t="n">
        <v>513.10633908</v>
      </c>
      <c r="F13" s="20" t="n">
        <v>2.36795392</v>
      </c>
      <c r="G13" s="18" t="n">
        <v>542.72457144</v>
      </c>
      <c r="H13" s="20" t="n">
        <v>3.48924059</v>
      </c>
      <c r="I13" s="18" t="n">
        <v>465.593546</v>
      </c>
      <c r="J13" s="20" t="n">
        <v>3.56822433</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438.85154344</v>
      </c>
      <c r="F18" s="20" t="n">
        <v>5.27860209</v>
      </c>
      <c r="G18" s="18" t="n">
        <v>465.25258849</v>
      </c>
      <c r="H18" s="20" t="n">
        <v>6.82617714</v>
      </c>
      <c r="I18" s="18" t="n">
        <v>456.4985521</v>
      </c>
      <c r="J18" s="20" t="n">
        <v>3.71503992</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488.6564741</v>
      </c>
      <c r="F19" s="20" t="n">
        <v>3.02762881</v>
      </c>
      <c r="G19" s="18" t="n">
        <v>520.11343833</v>
      </c>
      <c r="H19" s="20" t="n">
        <v>5.76530252</v>
      </c>
      <c r="I19" s="18" t="n">
        <v>453.86163574</v>
      </c>
      <c r="J19" s="20" t="n">
        <v>3.40736391</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497.99437615</v>
      </c>
      <c r="F20" s="20" t="n">
        <v>2.92425896</v>
      </c>
      <c r="G20" s="18" t="n">
        <v>514.77928228</v>
      </c>
      <c r="H20" s="20" t="n">
        <v>4.68244003</v>
      </c>
      <c r="I20" s="18" t="n">
        <v>461.06736321</v>
      </c>
      <c r="J20" s="20" t="n">
        <v>3.65418671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(673.0/B23*100)</f>
        <v/>
      </c>
      <c r="D23" s="19" t="n">
        <v>10910</v>
      </c>
      <c r="E23" s="18" t="n">
        <v>505.55834264</v>
      </c>
      <c r="F23" s="20" t="n">
        <v>3.12697601</v>
      </c>
      <c r="G23" s="18" t="n">
        <v>530.2199773999999</v>
      </c>
      <c r="H23" s="20" t="n">
        <v>4.6573139</v>
      </c>
      <c r="I23" s="18" t="n">
        <v>464.04610105</v>
      </c>
      <c r="J23" s="20" t="n">
        <v>3.98542142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491.88247663</v>
      </c>
      <c r="F25" s="20" t="n">
        <v>5.7132175</v>
      </c>
      <c r="G25" s="18" t="n">
        <v>503.27729103</v>
      </c>
      <c r="H25" s="20" t="n">
        <v>11.29205596</v>
      </c>
      <c r="I25" s="18" t="n">
        <v>533.43427941</v>
      </c>
      <c r="J25" s="20" t="n">
        <v>3.80357097</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494.84682587</v>
      </c>
      <c r="F26" s="20" t="n">
        <v>3.01004315</v>
      </c>
      <c r="G26" s="18" t="n">
        <v>510.90204426</v>
      </c>
      <c r="H26" s="20" t="n">
        <v>4.35857592</v>
      </c>
      <c r="I26" s="18" t="n">
        <v>470.75554385</v>
      </c>
      <c r="J26" s="20" t="n">
        <v>2.23012129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521.7475217800001</v>
      </c>
      <c r="F32" s="20" t="n">
        <v>3.5711743</v>
      </c>
      <c r="G32" s="18" t="n">
        <v>548.67703174</v>
      </c>
      <c r="H32" s="20" t="n">
        <v>6.12121787</v>
      </c>
      <c r="I32" s="18" t="n">
        <v>488.9792849</v>
      </c>
      <c r="J32" s="20" t="n">
        <v>2.76138802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(135.0/B34*100)</f>
        <v/>
      </c>
      <c r="D34" s="19" t="n">
        <v>6215</v>
      </c>
      <c r="E34" s="18" t="n">
        <v>492.40211061</v>
      </c>
      <c r="F34" s="20" t="n">
        <v>3.94994941</v>
      </c>
      <c r="G34" s="18" t="n">
        <v>512.67643231</v>
      </c>
      <c r="H34" s="20" t="n">
        <v>4.70250949</v>
      </c>
      <c r="I34" s="18" t="n">
        <v>463.13709779</v>
      </c>
      <c r="J34" s="20" t="n">
        <v>2.78132481</v>
      </c>
      <c r="K34" s="18" t="s">
        <v>327</v>
      </c>
      <c r="L34" s="20" t="s">
        <v>327</v>
      </c>
      <c r="M34" s="18" t="n">
        <v>336.51078337</v>
      </c>
      <c r="N34" s="20" t="n">
        <v>12.24828707</v>
      </c>
      <c r="O34" s="18" t="s">
        <v>327</v>
      </c>
      <c r="P34" s="20" t="s">
        <v>327</v>
      </c>
      <c r="Q34" s="18" t="s">
        <v>327</v>
      </c>
      <c r="R34" s="20" t="s">
        <v>327</v>
      </c>
    </row>
    <row r="35" spans="1:18">
      <c r="A35" s="15" t="s">
        <v>355</v>
      </c>
      <c r="B35" s="17" t="n">
        <v>6406</v>
      </c>
      <c r="C35" s="18">
        <f>(95.0/B35*100)</f>
        <v/>
      </c>
      <c r="D35" s="19" t="n">
        <v>6311</v>
      </c>
      <c r="E35" s="18" t="n">
        <v>520.67516335</v>
      </c>
      <c r="F35" s="20" t="n">
        <v>3.33627362</v>
      </c>
      <c r="G35" s="18" t="n">
        <v>541.8527708300001</v>
      </c>
      <c r="H35" s="20" t="n">
        <v>6.75180014</v>
      </c>
      <c r="I35" s="18" t="n">
        <v>506.17446026</v>
      </c>
      <c r="J35" s="20" t="n">
        <v>1.81875422</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494.24840948</v>
      </c>
      <c r="F36" s="20" t="n">
        <v>2.99925024</v>
      </c>
      <c r="G36" s="18" t="n">
        <v>522.0315399</v>
      </c>
      <c r="H36" s="20" t="n">
        <v>4.43412394</v>
      </c>
      <c r="I36" s="18" t="n">
        <v>469.02867044</v>
      </c>
      <c r="J36" s="20" t="n">
        <v>2.70435505</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503.34428882</v>
      </c>
      <c r="F40" s="20" t="n">
        <v>4.12633325</v>
      </c>
      <c r="G40" s="18" t="n">
        <v>553.44210776</v>
      </c>
      <c r="H40" s="20" t="n">
        <v>5.7229729</v>
      </c>
      <c r="I40" s="18" t="n">
        <v>477.077009</v>
      </c>
      <c r="J40" s="20" t="n">
        <v>3.32324739</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(192.0/B47*100)</f>
        <v/>
      </c>
      <c r="D47" s="19" t="n">
        <v>5736</v>
      </c>
      <c r="E47" s="18" t="n">
        <v>427.54538724</v>
      </c>
      <c r="F47" s="20" t="n">
        <v>4.97388006</v>
      </c>
      <c r="G47" s="18" t="n">
        <v>478.66642344</v>
      </c>
      <c r="H47" s="20" t="n">
        <v>6.98068501</v>
      </c>
      <c r="I47" s="18" t="n">
        <v>442.96375353</v>
      </c>
      <c r="J47" s="20" t="n">
        <v>3.99894892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551.12851787</v>
      </c>
      <c r="F48" s="20" t="n">
        <v>5.48894292</v>
      </c>
      <c r="G48" s="18" t="n">
        <v>571.44718215</v>
      </c>
      <c r="H48" s="20" t="n">
        <v>7.34269465</v>
      </c>
      <c r="I48" s="18" t="n">
        <v>517.91934923</v>
      </c>
      <c r="J48" s="20" t="n">
        <v>5.08370525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478.69305784</v>
      </c>
      <c r="F52" s="20" t="n">
        <v>2.94774494</v>
      </c>
      <c r="G52" s="18" t="n">
        <v>499.28192327</v>
      </c>
      <c r="H52" s="20" t="n">
        <v>4.20998708</v>
      </c>
      <c r="I52" s="18" t="n">
        <v>444.04727003</v>
      </c>
      <c r="J52" s="20" t="n">
        <v>3.39841682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551.88912794</v>
      </c>
      <c r="F56" s="20" t="n">
        <v>3.87225289</v>
      </c>
      <c r="G56" s="18" t="n">
        <v>564.1477812000001</v>
      </c>
      <c r="H56" s="20" t="n">
        <v>5.02167077</v>
      </c>
      <c r="I56" s="18" t="n">
        <v>542.50855245</v>
      </c>
      <c r="J56" s="20" t="n">
        <v>3.28544083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481.14644116</v>
      </c>
      <c r="F61" s="20" t="n">
        <v>2.96784025</v>
      </c>
      <c r="G61" s="18" t="n">
        <v>519.65941337</v>
      </c>
      <c r="H61" s="20" t="n">
        <v>3.57749878</v>
      </c>
      <c r="I61" s="18" t="n">
        <v>462.26433733</v>
      </c>
      <c r="J61" s="20" t="n">
        <v>3.1431317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407.91757438</v>
      </c>
      <c r="F67" s="20" t="n">
        <v>3.54346973</v>
      </c>
      <c r="G67" s="18" t="n">
        <v>408.42238151</v>
      </c>
      <c r="H67" s="20" t="n">
        <v>5.83060158</v>
      </c>
      <c r="I67" s="18" t="n">
        <v>374.28377334</v>
      </c>
      <c r="J67" s="20" t="n">
        <v>3.05846564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431.3271009</v>
      </c>
      <c r="F73" s="20" t="n">
        <v>4.12516182</v>
      </c>
      <c r="G73" s="18" t="n">
        <v>414.84686208</v>
      </c>
      <c r="H73" s="20" t="n">
        <v>6.14273453</v>
      </c>
      <c r="I73" s="18" t="n">
        <v>413.34138942</v>
      </c>
      <c r="J73" s="20" t="n">
        <v>3.26442853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511.93944719</v>
      </c>
      <c r="F7" s="20" t="n">
        <v>2.21100458</v>
      </c>
      <c r="G7" s="18" t="n">
        <v>483.08721796</v>
      </c>
      <c r="H7" s="20" t="n">
        <v>10.86681828</v>
      </c>
      <c r="I7" s="18" t="n">
        <v>479.81847791</v>
      </c>
      <c r="J7" s="20" t="n">
        <v>2.27365429</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(7566.0/B9*100)</f>
        <v/>
      </c>
      <c r="D9" s="19" t="n">
        <v>2085</v>
      </c>
      <c r="E9" s="18" t="n">
        <v>509.31449445</v>
      </c>
      <c r="F9" s="20" t="n">
        <v>4.68618755</v>
      </c>
      <c r="G9" s="18" t="n">
        <v>466.35627148</v>
      </c>
      <c r="H9" s="20" t="n">
        <v>18.79558472</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(193.0/B13*100)</f>
        <v/>
      </c>
      <c r="D13" s="19" t="n">
        <v>6968</v>
      </c>
      <c r="E13" s="18" t="n">
        <v>520.61990436</v>
      </c>
      <c r="F13" s="20" t="n">
        <v>2.30594381</v>
      </c>
      <c r="G13" s="18" t="n">
        <v>533.59131499</v>
      </c>
      <c r="H13" s="20" t="n">
        <v>4.48716077</v>
      </c>
      <c r="I13" s="18" t="n">
        <v>465.593546</v>
      </c>
      <c r="J13" s="20" t="n">
        <v>3.56822433</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450.96390037</v>
      </c>
      <c r="F18" s="20" t="n">
        <v>5.0026064</v>
      </c>
      <c r="G18" s="18" t="n">
        <v>400.52698058</v>
      </c>
      <c r="H18" s="20" t="n">
        <v>13.77069911</v>
      </c>
      <c r="I18" s="18" t="n">
        <v>456.4985521</v>
      </c>
      <c r="J18" s="20" t="n">
        <v>3.71503992</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497.48106856</v>
      </c>
      <c r="F19" s="20" t="n">
        <v>2.87828834</v>
      </c>
      <c r="G19" s="18" t="n">
        <v>443.76333881</v>
      </c>
      <c r="H19" s="20" t="n">
        <v>12.58355905</v>
      </c>
      <c r="I19" s="18" t="n">
        <v>453.86163574</v>
      </c>
      <c r="J19" s="20" t="n">
        <v>3.40736391</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504.4300214</v>
      </c>
      <c r="F20" s="20" t="n">
        <v>2.51939762</v>
      </c>
      <c r="G20" s="18" t="n">
        <v>418.6173097</v>
      </c>
      <c r="H20" s="20" t="n">
        <v>14.61509512</v>
      </c>
      <c r="I20" s="18" t="n">
        <v>461.06736321</v>
      </c>
      <c r="J20" s="20" t="n">
        <v>3.65418671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(673.0/B23*100)</f>
        <v/>
      </c>
      <c r="D23" s="19" t="n">
        <v>10910</v>
      </c>
      <c r="E23" s="18" t="n">
        <v>513.56351834</v>
      </c>
      <c r="F23" s="20" t="n">
        <v>3.08418343</v>
      </c>
      <c r="G23" s="18" t="n">
        <v>458.51918526</v>
      </c>
      <c r="H23" s="20" t="n">
        <v>14.02873963</v>
      </c>
      <c r="I23" s="18" t="n">
        <v>464.04610105</v>
      </c>
      <c r="J23" s="20" t="n">
        <v>3.98542142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494.01310148</v>
      </c>
      <c r="F25" s="20" t="n">
        <v>5.80088548</v>
      </c>
      <c r="G25" s="18" t="n">
        <v>478.15031904</v>
      </c>
      <c r="H25" s="20" t="n">
        <v>16.30660804</v>
      </c>
      <c r="I25" s="18" t="n">
        <v>533.43427941</v>
      </c>
      <c r="J25" s="20" t="n">
        <v>3.80357097</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502.24394639</v>
      </c>
      <c r="F26" s="20" t="n">
        <v>2.54144979</v>
      </c>
      <c r="G26" s="18" t="n">
        <v>463.48238081</v>
      </c>
      <c r="H26" s="20" t="n">
        <v>10.82998284</v>
      </c>
      <c r="I26" s="18" t="n">
        <v>470.75554385</v>
      </c>
      <c r="J26" s="20" t="n">
        <v>2.23012129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530.09660216</v>
      </c>
      <c r="F32" s="20" t="n">
        <v>3.37211331</v>
      </c>
      <c r="G32" s="18" t="n">
        <v>472.6369243</v>
      </c>
      <c r="H32" s="20" t="n">
        <v>14.0224549</v>
      </c>
      <c r="I32" s="18" t="n">
        <v>488.9792849</v>
      </c>
      <c r="J32" s="20" t="n">
        <v>2.76138802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(135.0/B34*100)</f>
        <v/>
      </c>
      <c r="D34" s="19" t="n">
        <v>6215</v>
      </c>
      <c r="E34" s="18" t="n">
        <v>502.7094435</v>
      </c>
      <c r="F34" s="20" t="n">
        <v>3.2622207</v>
      </c>
      <c r="G34" s="18" t="n">
        <v>435.66704826</v>
      </c>
      <c r="H34" s="20" t="n">
        <v>11.00242405</v>
      </c>
      <c r="I34" s="18" t="n">
        <v>463.13709779</v>
      </c>
      <c r="J34" s="20" t="n">
        <v>2.78132481</v>
      </c>
      <c r="K34" s="18" t="s">
        <v>327</v>
      </c>
      <c r="L34" s="20" t="s">
        <v>327</v>
      </c>
      <c r="M34" s="18" t="n">
        <v>336.51078337</v>
      </c>
      <c r="N34" s="20" t="n">
        <v>12.24828707</v>
      </c>
      <c r="O34" s="18" t="s">
        <v>327</v>
      </c>
      <c r="P34" s="20" t="s">
        <v>327</v>
      </c>
      <c r="Q34" s="18" t="s">
        <v>327</v>
      </c>
      <c r="R34" s="20" t="s">
        <v>327</v>
      </c>
    </row>
    <row r="35" spans="1:18">
      <c r="A35" s="15" t="s">
        <v>355</v>
      </c>
      <c r="B35" s="17" t="n">
        <v>6406</v>
      </c>
      <c r="C35" s="18">
        <f>(95.0/B35*100)</f>
        <v/>
      </c>
      <c r="D35" s="19" t="n">
        <v>6311</v>
      </c>
      <c r="E35" s="18" t="n">
        <v>525.60528322</v>
      </c>
      <c r="F35" s="20" t="n">
        <v>3.25987172</v>
      </c>
      <c r="G35" s="18" t="n">
        <v>459.51814526</v>
      </c>
      <c r="H35" s="20" t="n">
        <v>11.44822514</v>
      </c>
      <c r="I35" s="18" t="n">
        <v>506.17446026</v>
      </c>
      <c r="J35" s="20" t="n">
        <v>1.81875422</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501.35523487</v>
      </c>
      <c r="F36" s="20" t="n">
        <v>2.65240472</v>
      </c>
      <c r="G36" s="18" t="n">
        <v>484.98629365</v>
      </c>
      <c r="H36" s="20" t="n">
        <v>10.27526659</v>
      </c>
      <c r="I36" s="18" t="n">
        <v>469.02867044</v>
      </c>
      <c r="J36" s="20" t="n">
        <v>2.70435505</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515.5734887900001</v>
      </c>
      <c r="F40" s="20" t="n">
        <v>4.12024396</v>
      </c>
      <c r="G40" s="18" t="n">
        <v>494.56755171</v>
      </c>
      <c r="H40" s="20" t="n">
        <v>18.69948932</v>
      </c>
      <c r="I40" s="18" t="n">
        <v>477.077009</v>
      </c>
      <c r="J40" s="20" t="n">
        <v>3.32324739</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(192.0/B47*100)</f>
        <v/>
      </c>
      <c r="D47" s="19" t="n">
        <v>5736</v>
      </c>
      <c r="E47" s="18" t="n">
        <v>434.28736241</v>
      </c>
      <c r="F47" s="20" t="n">
        <v>5.36759649</v>
      </c>
      <c r="G47" s="18" t="n">
        <v>472.34088212</v>
      </c>
      <c r="H47" s="20" t="n">
        <v>6.91400169</v>
      </c>
      <c r="I47" s="18" t="n">
        <v>442.96375353</v>
      </c>
      <c r="J47" s="20" t="n">
        <v>3.99894892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558.91119415</v>
      </c>
      <c r="F48" s="20" t="n">
        <v>5.54266921</v>
      </c>
      <c r="G48" s="18" t="n">
        <v>524.93684116</v>
      </c>
      <c r="H48" s="20" t="n">
        <v>10.01142879</v>
      </c>
      <c r="I48" s="18" t="n">
        <v>517.91934923</v>
      </c>
      <c r="J48" s="20" t="n">
        <v>5.08370525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483.81301297</v>
      </c>
      <c r="F52" s="20" t="n">
        <v>2.81002823</v>
      </c>
      <c r="G52" s="18" t="n">
        <v>467.86709331</v>
      </c>
      <c r="H52" s="20" t="n">
        <v>12.66150999</v>
      </c>
      <c r="I52" s="18" t="n">
        <v>444.04727003</v>
      </c>
      <c r="J52" s="20" t="n">
        <v>3.39841682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558.1811679800001</v>
      </c>
      <c r="F56" s="20" t="n">
        <v>3.63347528</v>
      </c>
      <c r="G56" s="18" t="n">
        <v>517.62071215</v>
      </c>
      <c r="H56" s="20" t="n">
        <v>10.59281184</v>
      </c>
      <c r="I56" s="18" t="n">
        <v>542.50855245</v>
      </c>
      <c r="J56" s="20" t="n">
        <v>3.28544083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498.73527238</v>
      </c>
      <c r="F61" s="20" t="n">
        <v>2.7396898</v>
      </c>
      <c r="G61" s="18" t="n">
        <v>457.50747079</v>
      </c>
      <c r="H61" s="20" t="n">
        <v>10.57196382</v>
      </c>
      <c r="I61" s="18" t="n">
        <v>462.26433733</v>
      </c>
      <c r="J61" s="20" t="n">
        <v>3.1431317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410.06560015</v>
      </c>
      <c r="F67" s="20" t="n">
        <v>3.53671613</v>
      </c>
      <c r="G67" s="18" t="n">
        <v>363.23674196</v>
      </c>
      <c r="H67" s="20" t="n">
        <v>11.12445075</v>
      </c>
      <c r="I67" s="18" t="n">
        <v>374.28377334</v>
      </c>
      <c r="J67" s="20" t="n">
        <v>3.05846564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432.50539755</v>
      </c>
      <c r="F73" s="20" t="n">
        <v>3.93175567</v>
      </c>
      <c r="G73" s="18" t="n">
        <v>396.92925788</v>
      </c>
      <c r="H73" s="20" t="n">
        <v>9.286216339999999</v>
      </c>
      <c r="I73" s="18" t="n">
        <v>413.34138942</v>
      </c>
      <c r="J73" s="20" t="n">
        <v>3.26442853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509.3665894</v>
      </c>
      <c r="F7" s="20" t="n">
        <v>2.33799134</v>
      </c>
      <c r="G7" s="18" t="n">
        <v>521.09895006</v>
      </c>
      <c r="H7" s="20" t="n">
        <v>5.34113046</v>
      </c>
      <c r="I7" s="18" t="n">
        <v>479.81847791</v>
      </c>
      <c r="J7" s="20" t="n">
        <v>2.27365429</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(7566.0/B9*100)</f>
        <v/>
      </c>
      <c r="D9" s="19" t="n">
        <v>2085</v>
      </c>
      <c r="E9" s="18" t="n">
        <v>508.92101101</v>
      </c>
      <c r="F9" s="20" t="n">
        <v>4.77587748</v>
      </c>
      <c r="G9" s="18" t="n">
        <v>499.91736829</v>
      </c>
      <c r="H9" s="20" t="n">
        <v>10.3614372</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(193.0/B13*100)</f>
        <v/>
      </c>
      <c r="D13" s="19" t="n">
        <v>6968</v>
      </c>
      <c r="E13" s="18" t="n">
        <v>523.10706014</v>
      </c>
      <c r="F13" s="20" t="n">
        <v>2.28845755</v>
      </c>
      <c r="G13" s="18" t="n">
        <v>516.79215693</v>
      </c>
      <c r="H13" s="20" t="n">
        <v>5.75208547</v>
      </c>
      <c r="I13" s="18" t="n">
        <v>465.593546</v>
      </c>
      <c r="J13" s="20" t="n">
        <v>3.56822433</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448.88710535</v>
      </c>
      <c r="F18" s="20" t="n">
        <v>5.13252042</v>
      </c>
      <c r="G18" s="18" t="n">
        <v>441.30947934</v>
      </c>
      <c r="H18" s="20" t="n">
        <v>9.104823530000001</v>
      </c>
      <c r="I18" s="18" t="n">
        <v>456.4985521</v>
      </c>
      <c r="J18" s="20" t="n">
        <v>3.71503992</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496.80094709</v>
      </c>
      <c r="F19" s="20" t="n">
        <v>2.97334522</v>
      </c>
      <c r="G19" s="18" t="n">
        <v>485.05066458</v>
      </c>
      <c r="H19" s="20" t="n">
        <v>7.71327723</v>
      </c>
      <c r="I19" s="18" t="n">
        <v>453.86163574</v>
      </c>
      <c r="J19" s="20" t="n">
        <v>3.40736391</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505.01706022</v>
      </c>
      <c r="F20" s="20" t="n">
        <v>2.58147929</v>
      </c>
      <c r="G20" s="18" t="n">
        <v>453.48330094</v>
      </c>
      <c r="H20" s="20" t="n">
        <v>10.07484417</v>
      </c>
      <c r="I20" s="18" t="n">
        <v>461.06736321</v>
      </c>
      <c r="J20" s="20" t="n">
        <v>3.65418671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(673.0/B23*100)</f>
        <v/>
      </c>
      <c r="D23" s="19" t="n">
        <v>10910</v>
      </c>
      <c r="E23" s="18" t="n">
        <v>512.10880803</v>
      </c>
      <c r="F23" s="20" t="n">
        <v>3.10889014</v>
      </c>
      <c r="G23" s="18" t="n">
        <v>512.54096147</v>
      </c>
      <c r="H23" s="20" t="n">
        <v>5.94553627</v>
      </c>
      <c r="I23" s="18" t="n">
        <v>464.04610105</v>
      </c>
      <c r="J23" s="20" t="n">
        <v>3.98542142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494.46574029</v>
      </c>
      <c r="F25" s="20" t="n">
        <v>6.00605131</v>
      </c>
      <c r="G25" s="18" t="n">
        <v>489.36485793</v>
      </c>
      <c r="H25" s="20" t="n">
        <v>7.96188809</v>
      </c>
      <c r="I25" s="18" t="n">
        <v>533.43427941</v>
      </c>
      <c r="J25" s="20" t="n">
        <v>3.80357097</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500.71333631</v>
      </c>
      <c r="F26" s="20" t="n">
        <v>2.6067987</v>
      </c>
      <c r="G26" s="18" t="n">
        <v>498.22307017</v>
      </c>
      <c r="H26" s="20" t="n">
        <v>6.59978812</v>
      </c>
      <c r="I26" s="18" t="n">
        <v>470.75554385</v>
      </c>
      <c r="J26" s="20" t="n">
        <v>2.23012129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528.06001395</v>
      </c>
      <c r="F32" s="20" t="n">
        <v>3.52342006</v>
      </c>
      <c r="G32" s="18" t="n">
        <v>525.61313703</v>
      </c>
      <c r="H32" s="20" t="n">
        <v>7.93138681</v>
      </c>
      <c r="I32" s="18" t="n">
        <v>488.9792849</v>
      </c>
      <c r="J32" s="20" t="n">
        <v>2.76138802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(135.0/B34*100)</f>
        <v/>
      </c>
      <c r="D34" s="19" t="n">
        <v>6215</v>
      </c>
      <c r="E34" s="18" t="n">
        <v>501.18597037</v>
      </c>
      <c r="F34" s="20" t="n">
        <v>3.35773719</v>
      </c>
      <c r="G34" s="18" t="n">
        <v>485.78221722</v>
      </c>
      <c r="H34" s="20" t="n">
        <v>6.40022008</v>
      </c>
      <c r="I34" s="18" t="n">
        <v>463.13709779</v>
      </c>
      <c r="J34" s="20" t="n">
        <v>2.78132481</v>
      </c>
      <c r="K34" s="18" t="s">
        <v>327</v>
      </c>
      <c r="L34" s="20" t="s">
        <v>327</v>
      </c>
      <c r="M34" s="18" t="n">
        <v>336.51078337</v>
      </c>
      <c r="N34" s="20" t="n">
        <v>12.24828707</v>
      </c>
      <c r="O34" s="18" t="s">
        <v>327</v>
      </c>
      <c r="P34" s="20" t="s">
        <v>327</v>
      </c>
      <c r="Q34" s="18" t="s">
        <v>327</v>
      </c>
      <c r="R34" s="20" t="s">
        <v>327</v>
      </c>
    </row>
    <row r="35" spans="1:18">
      <c r="A35" s="15" t="s">
        <v>355</v>
      </c>
      <c r="B35" s="17" t="n">
        <v>6406</v>
      </c>
      <c r="C35" s="18">
        <f>(95.0/B35*100)</f>
        <v/>
      </c>
      <c r="D35" s="19" t="n">
        <v>6311</v>
      </c>
      <c r="E35" s="18" t="n">
        <v>524.7095447200001</v>
      </c>
      <c r="F35" s="20" t="n">
        <v>3.50281336</v>
      </c>
      <c r="G35" s="18" t="n">
        <v>519.36154145</v>
      </c>
      <c r="H35" s="20" t="n">
        <v>7.46141611</v>
      </c>
      <c r="I35" s="18" t="n">
        <v>506.17446026</v>
      </c>
      <c r="J35" s="20" t="n">
        <v>1.81875422</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500.19041399</v>
      </c>
      <c r="F36" s="20" t="n">
        <v>2.7967213</v>
      </c>
      <c r="G36" s="18" t="n">
        <v>506.81433844</v>
      </c>
      <c r="H36" s="20" t="n">
        <v>6.70418588</v>
      </c>
      <c r="I36" s="18" t="n">
        <v>469.02867044</v>
      </c>
      <c r="J36" s="20" t="n">
        <v>2.70435505</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512.19590697</v>
      </c>
      <c r="F40" s="20" t="n">
        <v>4.02362369</v>
      </c>
      <c r="G40" s="18" t="n">
        <v>549.28604754</v>
      </c>
      <c r="H40" s="20" t="n">
        <v>10.37071241</v>
      </c>
      <c r="I40" s="18" t="n">
        <v>477.077009</v>
      </c>
      <c r="J40" s="20" t="n">
        <v>3.32324739</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(192.0/B47*100)</f>
        <v/>
      </c>
      <c r="D47" s="19" t="n">
        <v>5736</v>
      </c>
      <c r="E47" s="18" t="n">
        <v>439.61815968</v>
      </c>
      <c r="F47" s="20" t="n">
        <v>5.07254376</v>
      </c>
      <c r="G47" s="18" t="n">
        <v>450.71713923</v>
      </c>
      <c r="H47" s="20" t="n">
        <v>7.41977422</v>
      </c>
      <c r="I47" s="18" t="n">
        <v>442.96375353</v>
      </c>
      <c r="J47" s="20" t="n">
        <v>3.99894892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552.92423945</v>
      </c>
      <c r="F48" s="20" t="n">
        <v>5.67018564</v>
      </c>
      <c r="G48" s="18" t="n">
        <v>565.05229809</v>
      </c>
      <c r="H48" s="20" t="n">
        <v>7.61200126</v>
      </c>
      <c r="I48" s="18" t="n">
        <v>517.91934923</v>
      </c>
      <c r="J48" s="20" t="n">
        <v>5.08370525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482.10131152</v>
      </c>
      <c r="F52" s="20" t="n">
        <v>2.92771373</v>
      </c>
      <c r="G52" s="18" t="n">
        <v>492.21923361</v>
      </c>
      <c r="H52" s="20" t="n">
        <v>7.12533075</v>
      </c>
      <c r="I52" s="18" t="n">
        <v>444.04727003</v>
      </c>
      <c r="J52" s="20" t="n">
        <v>3.39841682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551.66735695</v>
      </c>
      <c r="F56" s="20" t="n">
        <v>4.23815573</v>
      </c>
      <c r="G56" s="18" t="n">
        <v>561.44246078</v>
      </c>
      <c r="H56" s="20" t="n">
        <v>4.3292752</v>
      </c>
      <c r="I56" s="18" t="n">
        <v>542.50855245</v>
      </c>
      <c r="J56" s="20" t="n">
        <v>3.28544083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495.69273711</v>
      </c>
      <c r="F61" s="20" t="n">
        <v>2.82807071</v>
      </c>
      <c r="G61" s="18" t="n">
        <v>504.92271133</v>
      </c>
      <c r="H61" s="20" t="n">
        <v>6.40204705</v>
      </c>
      <c r="I61" s="18" t="n">
        <v>462.26433733</v>
      </c>
      <c r="J61" s="20" t="n">
        <v>3.1431317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408.51092447</v>
      </c>
      <c r="F67" s="20" t="n">
        <v>3.42537954</v>
      </c>
      <c r="G67" s="18" t="n">
        <v>399.58203195</v>
      </c>
      <c r="H67" s="20" t="n">
        <v>11.82419646</v>
      </c>
      <c r="I67" s="18" t="n">
        <v>374.28377334</v>
      </c>
      <c r="J67" s="20" t="n">
        <v>3.05846564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430.35594721</v>
      </c>
      <c r="F73" s="20" t="n">
        <v>3.90942214</v>
      </c>
      <c r="G73" s="18" t="n">
        <v>411.10614113</v>
      </c>
      <c r="H73" s="20" t="n">
        <v>8.592978329999999</v>
      </c>
      <c r="I73" s="18" t="n">
        <v>413.34138942</v>
      </c>
      <c r="J73" s="20" t="n">
        <v>3.26442853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511.99558398</v>
      </c>
      <c r="F7" s="20" t="n">
        <v>2.29608702</v>
      </c>
      <c r="G7" s="18" t="n">
        <v>472.21557348</v>
      </c>
      <c r="H7" s="20" t="n">
        <v>10.34633749</v>
      </c>
      <c r="I7" s="18" t="n">
        <v>479.81847791</v>
      </c>
      <c r="J7" s="20" t="n">
        <v>2.27365429</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(7566.0/B9*100)</f>
        <v/>
      </c>
      <c r="D9" s="19" t="n">
        <v>2085</v>
      </c>
      <c r="E9" s="18" t="n">
        <v>507.15602554</v>
      </c>
      <c r="F9" s="20" t="n">
        <v>4.68438885</v>
      </c>
      <c r="G9" s="18" t="n">
        <v>523.52237818</v>
      </c>
      <c r="H9" s="20" t="n">
        <v>9.96686439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(193.0/B13*100)</f>
        <v/>
      </c>
      <c r="D13" s="19" t="n">
        <v>6968</v>
      </c>
      <c r="E13" s="18" t="n">
        <v>522.58492008</v>
      </c>
      <c r="F13" s="20" t="n">
        <v>2.29486293</v>
      </c>
      <c r="G13" s="18" t="n">
        <v>522.39401</v>
      </c>
      <c r="H13" s="20" t="n">
        <v>5.76476392</v>
      </c>
      <c r="I13" s="18" t="n">
        <v>465.593546</v>
      </c>
      <c r="J13" s="20" t="n">
        <v>3.56822433</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450.86339236</v>
      </c>
      <c r="F18" s="20" t="n">
        <v>5.08492063</v>
      </c>
      <c r="G18" s="18" t="n">
        <v>418.72161839</v>
      </c>
      <c r="H18" s="20" t="n">
        <v>11.20112994</v>
      </c>
      <c r="I18" s="18" t="n">
        <v>456.4985521</v>
      </c>
      <c r="J18" s="20" t="n">
        <v>3.71503992</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496.8188657</v>
      </c>
      <c r="F19" s="20" t="n">
        <v>2.82331508</v>
      </c>
      <c r="G19" s="18" t="n">
        <v>465.50303492</v>
      </c>
      <c r="H19" s="20" t="n">
        <v>10.23310065</v>
      </c>
      <c r="I19" s="18" t="n">
        <v>453.86163574</v>
      </c>
      <c r="J19" s="20" t="n">
        <v>3.40736391</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504.79827038</v>
      </c>
      <c r="F20" s="20" t="n">
        <v>2.55154587</v>
      </c>
      <c r="G20" s="18" t="n">
        <v>425.71273103</v>
      </c>
      <c r="H20" s="20" t="n">
        <v>13.95520062</v>
      </c>
      <c r="I20" s="18" t="n">
        <v>461.06736321</v>
      </c>
      <c r="J20" s="20" t="n">
        <v>3.65418671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(673.0/B23*100)</f>
        <v/>
      </c>
      <c r="D23" s="19" t="n">
        <v>10910</v>
      </c>
      <c r="E23" s="18" t="n">
        <v>514.34039307</v>
      </c>
      <c r="F23" s="20" t="n">
        <v>3.07819223</v>
      </c>
      <c r="G23" s="18" t="n">
        <v>474.28027726</v>
      </c>
      <c r="H23" s="20" t="n">
        <v>9.516513059999999</v>
      </c>
      <c r="I23" s="18" t="n">
        <v>464.04610105</v>
      </c>
      <c r="J23" s="20" t="n">
        <v>3.98542142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494.50810932</v>
      </c>
      <c r="F25" s="20" t="n">
        <v>5.7719999</v>
      </c>
      <c r="G25" s="18" t="n">
        <v>462.10616068</v>
      </c>
      <c r="H25" s="20" t="n">
        <v>19.74251876</v>
      </c>
      <c r="I25" s="18" t="n">
        <v>533.43427941</v>
      </c>
      <c r="J25" s="20" t="n">
        <v>3.80357097</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502.71433241</v>
      </c>
      <c r="F26" s="20" t="n">
        <v>2.52094535</v>
      </c>
      <c r="G26" s="18" t="n">
        <v>465.92697441</v>
      </c>
      <c r="H26" s="20" t="n">
        <v>10.83329047</v>
      </c>
      <c r="I26" s="18" t="n">
        <v>470.75554385</v>
      </c>
      <c r="J26" s="20" t="n">
        <v>2.23012129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529.63366397</v>
      </c>
      <c r="F32" s="20" t="n">
        <v>3.35662795</v>
      </c>
      <c r="G32" s="18" t="n">
        <v>490.45558476</v>
      </c>
      <c r="H32" s="20" t="n">
        <v>12.79462686</v>
      </c>
      <c r="I32" s="18" t="n">
        <v>488.9792849</v>
      </c>
      <c r="J32" s="20" t="n">
        <v>2.76138802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(135.0/B34*100)</f>
        <v/>
      </c>
      <c r="D34" s="19" t="n">
        <v>6215</v>
      </c>
      <c r="E34" s="18" t="n">
        <v>501.92811271</v>
      </c>
      <c r="F34" s="20" t="n">
        <v>3.32433053</v>
      </c>
      <c r="G34" s="18" t="n">
        <v>452.77683382</v>
      </c>
      <c r="H34" s="20" t="n">
        <v>8.619729599999999</v>
      </c>
      <c r="I34" s="18" t="n">
        <v>463.13709779</v>
      </c>
      <c r="J34" s="20" t="n">
        <v>2.78132481</v>
      </c>
      <c r="K34" s="18" t="s">
        <v>327</v>
      </c>
      <c r="L34" s="20" t="s">
        <v>327</v>
      </c>
      <c r="M34" s="18" t="n">
        <v>336.51078337</v>
      </c>
      <c r="N34" s="20" t="n">
        <v>12.24828707</v>
      </c>
      <c r="O34" s="18" t="s">
        <v>327</v>
      </c>
      <c r="P34" s="20" t="s">
        <v>327</v>
      </c>
      <c r="Q34" s="18" t="s">
        <v>327</v>
      </c>
      <c r="R34" s="20" t="s">
        <v>327</v>
      </c>
    </row>
    <row r="35" spans="1:18">
      <c r="A35" s="15" t="s">
        <v>355</v>
      </c>
      <c r="B35" s="17" t="n">
        <v>6406</v>
      </c>
      <c r="C35" s="18">
        <f>(95.0/B35*100)</f>
        <v/>
      </c>
      <c r="D35" s="19" t="n">
        <v>6311</v>
      </c>
      <c r="E35" s="18" t="n">
        <v>525.87999533</v>
      </c>
      <c r="F35" s="20" t="n">
        <v>3.29597552</v>
      </c>
      <c r="G35" s="18" t="n">
        <v>463.76403851</v>
      </c>
      <c r="H35" s="20" t="n">
        <v>10.05797837</v>
      </c>
      <c r="I35" s="18" t="n">
        <v>506.17446026</v>
      </c>
      <c r="J35" s="20" t="n">
        <v>1.81875422</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500.90512738</v>
      </c>
      <c r="F36" s="20" t="n">
        <v>2.60671082</v>
      </c>
      <c r="G36" s="18" t="n">
        <v>497.42757002</v>
      </c>
      <c r="H36" s="20" t="n">
        <v>10.11092785</v>
      </c>
      <c r="I36" s="18" t="n">
        <v>469.02867044</v>
      </c>
      <c r="J36" s="20" t="n">
        <v>2.70435505</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514.86472993</v>
      </c>
      <c r="F40" s="20" t="n">
        <v>4.15348011</v>
      </c>
      <c r="G40" s="18" t="n">
        <v>521.62705463</v>
      </c>
      <c r="H40" s="20" t="n">
        <v>13.51455071</v>
      </c>
      <c r="I40" s="18" t="n">
        <v>477.077009</v>
      </c>
      <c r="J40" s="20" t="n">
        <v>3.32324739</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(192.0/B47*100)</f>
        <v/>
      </c>
      <c r="D47" s="19" t="n">
        <v>5736</v>
      </c>
      <c r="E47" s="18" t="n">
        <v>443.0126637</v>
      </c>
      <c r="F47" s="20" t="n">
        <v>5.10810298</v>
      </c>
      <c r="G47" s="18" t="n">
        <v>406.4272269</v>
      </c>
      <c r="H47" s="20" t="n">
        <v>8.928302970000001</v>
      </c>
      <c r="I47" s="18" t="n">
        <v>442.96375353</v>
      </c>
      <c r="J47" s="20" t="n">
        <v>3.99894892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557.59551425</v>
      </c>
      <c r="F48" s="20" t="n">
        <v>5.52947009</v>
      </c>
      <c r="G48" s="18" t="n">
        <v>544.12006835</v>
      </c>
      <c r="H48" s="20" t="n">
        <v>10.98648649</v>
      </c>
      <c r="I48" s="18" t="n">
        <v>517.91934923</v>
      </c>
      <c r="J48" s="20" t="n">
        <v>5.08370525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483.57335252</v>
      </c>
      <c r="F52" s="20" t="n">
        <v>2.76981967</v>
      </c>
      <c r="G52" s="18" t="n">
        <v>480.07078999</v>
      </c>
      <c r="H52" s="20" t="n">
        <v>8.39125392</v>
      </c>
      <c r="I52" s="18" t="n">
        <v>444.04727003</v>
      </c>
      <c r="J52" s="20" t="n">
        <v>3.39841682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557.19572622</v>
      </c>
      <c r="F56" s="20" t="n">
        <v>3.71981977</v>
      </c>
      <c r="G56" s="18" t="n">
        <v>538.28564478</v>
      </c>
      <c r="H56" s="20" t="n">
        <v>7.76462715</v>
      </c>
      <c r="I56" s="18" t="n">
        <v>542.50855245</v>
      </c>
      <c r="J56" s="20" t="n">
        <v>3.28544083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498.64065185</v>
      </c>
      <c r="F61" s="20" t="n">
        <v>2.79771741</v>
      </c>
      <c r="G61" s="18" t="n">
        <v>467.41049547</v>
      </c>
      <c r="H61" s="20" t="n">
        <v>8.97006745</v>
      </c>
      <c r="I61" s="18" t="n">
        <v>462.26433733</v>
      </c>
      <c r="J61" s="20" t="n">
        <v>3.1431317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410.10478397</v>
      </c>
      <c r="F67" s="20" t="n">
        <v>3.46483818</v>
      </c>
      <c r="G67" s="18" t="n">
        <v>346.59594789</v>
      </c>
      <c r="H67" s="20" t="n">
        <v>11.75273234</v>
      </c>
      <c r="I67" s="18" t="n">
        <v>374.28377334</v>
      </c>
      <c r="J67" s="20" t="n">
        <v>3.05846564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433.6029373</v>
      </c>
      <c r="F73" s="20" t="n">
        <v>3.75700574</v>
      </c>
      <c r="G73" s="18" t="n">
        <v>366.04371236</v>
      </c>
      <c r="H73" s="20" t="n">
        <v>10.04085716</v>
      </c>
      <c r="I73" s="18" t="n">
        <v>413.34138942</v>
      </c>
      <c r="J73" s="20" t="n">
        <v>3.26442853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502.83807975</v>
      </c>
      <c r="F7" s="20" t="n">
        <v>2.53939588</v>
      </c>
      <c r="G7" s="18" t="n">
        <v>533.52040228</v>
      </c>
      <c r="H7" s="20" t="n">
        <v>3.17853419</v>
      </c>
      <c r="I7" s="18" t="n">
        <v>479.81847791</v>
      </c>
      <c r="J7" s="20" t="n">
        <v>2.27365429</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(7566.0/B9*100)</f>
        <v/>
      </c>
      <c r="D9" s="19" t="n">
        <v>2085</v>
      </c>
      <c r="E9" s="18" t="n">
        <v>499.98869148</v>
      </c>
      <c r="F9" s="20" t="n">
        <v>5.150449</v>
      </c>
      <c r="G9" s="18" t="n">
        <v>534.91278124</v>
      </c>
      <c r="H9" s="20" t="n">
        <v>5.46180159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(193.0/B13*100)</f>
        <v/>
      </c>
      <c r="D13" s="19" t="n">
        <v>6968</v>
      </c>
      <c r="E13" s="18" t="n">
        <v>507.941544</v>
      </c>
      <c r="F13" s="20" t="n">
        <v>2.44192438</v>
      </c>
      <c r="G13" s="18" t="n">
        <v>545.69399118</v>
      </c>
      <c r="H13" s="20" t="n">
        <v>2.95417678</v>
      </c>
      <c r="I13" s="18" t="n">
        <v>465.593546</v>
      </c>
      <c r="J13" s="20" t="n">
        <v>3.56822433</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448.55813871</v>
      </c>
      <c r="F18" s="20" t="n">
        <v>5.26819118</v>
      </c>
      <c r="G18" s="18" t="n">
        <v>443.15985708</v>
      </c>
      <c r="H18" s="20" t="n">
        <v>7.90096702</v>
      </c>
      <c r="I18" s="18" t="n">
        <v>456.4985521</v>
      </c>
      <c r="J18" s="20" t="n">
        <v>3.71503992</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490.93315892</v>
      </c>
      <c r="F19" s="20" t="n">
        <v>2.89673414</v>
      </c>
      <c r="G19" s="18" t="n">
        <v>514.21483046</v>
      </c>
      <c r="H19" s="20" t="n">
        <v>5.32792774</v>
      </c>
      <c r="I19" s="18" t="n">
        <v>453.86163574</v>
      </c>
      <c r="J19" s="20" t="n">
        <v>3.40736391</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495.36740875</v>
      </c>
      <c r="F20" s="20" t="n">
        <v>2.76718646</v>
      </c>
      <c r="G20" s="18" t="n">
        <v>520.36178639</v>
      </c>
      <c r="H20" s="20" t="n">
        <v>4.54639785</v>
      </c>
      <c r="I20" s="18" t="n">
        <v>461.06736321</v>
      </c>
      <c r="J20" s="20" t="n">
        <v>3.65418671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(673.0/B23*100)</f>
        <v/>
      </c>
      <c r="D23" s="19" t="n">
        <v>10910</v>
      </c>
      <c r="E23" s="18" t="n">
        <v>506.75962105</v>
      </c>
      <c r="F23" s="20" t="n">
        <v>3.20719857</v>
      </c>
      <c r="G23" s="18" t="n">
        <v>530.38472809</v>
      </c>
      <c r="H23" s="20" t="n">
        <v>4.45769353</v>
      </c>
      <c r="I23" s="18" t="n">
        <v>464.04610105</v>
      </c>
      <c r="J23" s="20" t="n">
        <v>3.98542142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493.73937493</v>
      </c>
      <c r="F25" s="20" t="n">
        <v>6.12459381</v>
      </c>
      <c r="G25" s="18" t="n">
        <v>492.48017607</v>
      </c>
      <c r="H25" s="20" t="n">
        <v>6.81051213</v>
      </c>
      <c r="I25" s="18" t="n">
        <v>533.43427941</v>
      </c>
      <c r="J25" s="20" t="n">
        <v>3.80357097</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496.97254744</v>
      </c>
      <c r="F26" s="20" t="n">
        <v>2.91971857</v>
      </c>
      <c r="G26" s="18" t="n">
        <v>509.0700547</v>
      </c>
      <c r="H26" s="20" t="n">
        <v>4.35160877</v>
      </c>
      <c r="I26" s="18" t="n">
        <v>470.75554385</v>
      </c>
      <c r="J26" s="20" t="n">
        <v>2.23012129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525.91586891</v>
      </c>
      <c r="F32" s="20" t="n">
        <v>3.63583316</v>
      </c>
      <c r="G32" s="18" t="n">
        <v>535.23806172</v>
      </c>
      <c r="H32" s="20" t="n">
        <v>5.93600824</v>
      </c>
      <c r="I32" s="18" t="n">
        <v>488.9792849</v>
      </c>
      <c r="J32" s="20" t="n">
        <v>2.76138802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(135.0/B34*100)</f>
        <v/>
      </c>
      <c r="D34" s="19" t="n">
        <v>6215</v>
      </c>
      <c r="E34" s="18" t="n">
        <v>492.65147634</v>
      </c>
      <c r="F34" s="20" t="n">
        <v>3.61091479</v>
      </c>
      <c r="G34" s="18" t="n">
        <v>515.61824812</v>
      </c>
      <c r="H34" s="20" t="n">
        <v>4.97829465</v>
      </c>
      <c r="I34" s="18" t="n">
        <v>463.13709779</v>
      </c>
      <c r="J34" s="20" t="n">
        <v>2.78132481</v>
      </c>
      <c r="K34" s="18" t="s">
        <v>327</v>
      </c>
      <c r="L34" s="20" t="s">
        <v>327</v>
      </c>
      <c r="M34" s="18" t="n">
        <v>336.51078337</v>
      </c>
      <c r="N34" s="20" t="n">
        <v>12.24828707</v>
      </c>
      <c r="O34" s="18" t="s">
        <v>327</v>
      </c>
      <c r="P34" s="20" t="s">
        <v>327</v>
      </c>
      <c r="Q34" s="18" t="s">
        <v>327</v>
      </c>
      <c r="R34" s="20" t="s">
        <v>327</v>
      </c>
    </row>
    <row r="35" spans="1:18">
      <c r="A35" s="15" t="s">
        <v>355</v>
      </c>
      <c r="B35" s="17" t="n">
        <v>6406</v>
      </c>
      <c r="C35" s="18">
        <f>(95.0/B35*100)</f>
        <v/>
      </c>
      <c r="D35" s="19" t="n">
        <v>6311</v>
      </c>
      <c r="E35" s="18" t="n">
        <v>518.61338139</v>
      </c>
      <c r="F35" s="20" t="n">
        <v>3.4423167</v>
      </c>
      <c r="G35" s="18" t="n">
        <v>541.8699908999999</v>
      </c>
      <c r="H35" s="20" t="n">
        <v>5.79005007</v>
      </c>
      <c r="I35" s="18" t="n">
        <v>506.17446026</v>
      </c>
      <c r="J35" s="20" t="n">
        <v>1.81875422</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492.11341469</v>
      </c>
      <c r="F36" s="20" t="n">
        <v>2.99703666</v>
      </c>
      <c r="G36" s="18" t="n">
        <v>522.37563461</v>
      </c>
      <c r="H36" s="20" t="n">
        <v>4.15505881</v>
      </c>
      <c r="I36" s="18" t="n">
        <v>469.02867044</v>
      </c>
      <c r="J36" s="20" t="n">
        <v>2.70435505</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508.15824231</v>
      </c>
      <c r="F40" s="20" t="n">
        <v>4.66687295</v>
      </c>
      <c r="G40" s="18" t="n">
        <v>536.99324396</v>
      </c>
      <c r="H40" s="20" t="n">
        <v>5.3333915</v>
      </c>
      <c r="I40" s="18" t="n">
        <v>477.077009</v>
      </c>
      <c r="J40" s="20" t="n">
        <v>3.32324739</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(192.0/B47*100)</f>
        <v/>
      </c>
      <c r="D47" s="19" t="n">
        <v>5736</v>
      </c>
      <c r="E47" s="18" t="n">
        <v>436.94014363</v>
      </c>
      <c r="F47" s="20" t="n">
        <v>5.05572599</v>
      </c>
      <c r="G47" s="18" t="n">
        <v>460.00832533</v>
      </c>
      <c r="H47" s="20" t="n">
        <v>7.65591767</v>
      </c>
      <c r="I47" s="18" t="n">
        <v>442.96375353</v>
      </c>
      <c r="J47" s="20" t="n">
        <v>3.99894892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558.90905298</v>
      </c>
      <c r="F48" s="20" t="n">
        <v>5.59252172</v>
      </c>
      <c r="G48" s="18" t="n">
        <v>550.53070384</v>
      </c>
      <c r="H48" s="20" t="n">
        <v>6.76979354</v>
      </c>
      <c r="I48" s="18" t="n">
        <v>517.91934923</v>
      </c>
      <c r="J48" s="20" t="n">
        <v>5.08370525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476.90588396</v>
      </c>
      <c r="F52" s="20" t="n">
        <v>2.89652792</v>
      </c>
      <c r="G52" s="18" t="n">
        <v>508.24424644</v>
      </c>
      <c r="H52" s="20" t="n">
        <v>5.2494617</v>
      </c>
      <c r="I52" s="18" t="n">
        <v>444.04727003</v>
      </c>
      <c r="J52" s="20" t="n">
        <v>3.39841682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549.73262644</v>
      </c>
      <c r="F56" s="20" t="n">
        <v>3.85464681</v>
      </c>
      <c r="G56" s="18" t="n">
        <v>564.7363713</v>
      </c>
      <c r="H56" s="20" t="n">
        <v>4.50260946</v>
      </c>
      <c r="I56" s="18" t="n">
        <v>542.50855245</v>
      </c>
      <c r="J56" s="20" t="n">
        <v>3.28544083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494.84484735</v>
      </c>
      <c r="F61" s="20" t="n">
        <v>2.8831274</v>
      </c>
      <c r="G61" s="18" t="n">
        <v>505.96939598</v>
      </c>
      <c r="H61" s="20" t="n">
        <v>5.15283563</v>
      </c>
      <c r="I61" s="18" t="n">
        <v>462.26433733</v>
      </c>
      <c r="J61" s="20" t="n">
        <v>3.1431317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403.26827688</v>
      </c>
      <c r="F67" s="20" t="n">
        <v>3.55531455</v>
      </c>
      <c r="G67" s="18" t="n">
        <v>417.74208615</v>
      </c>
      <c r="H67" s="20" t="n">
        <v>4.52797313</v>
      </c>
      <c r="I67" s="18" t="n">
        <v>374.28377334</v>
      </c>
      <c r="J67" s="20" t="n">
        <v>3.05846564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431.56157526</v>
      </c>
      <c r="F73" s="20" t="n">
        <v>4.02794515</v>
      </c>
      <c r="G73" s="18" t="n">
        <v>411.88885065</v>
      </c>
      <c r="H73" s="20" t="n">
        <v>6.93200214</v>
      </c>
      <c r="I73" s="18" t="n">
        <v>413.34138942</v>
      </c>
      <c r="J73" s="20" t="n">
        <v>3.26442853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512.23399782</v>
      </c>
      <c r="F7" s="20" t="n">
        <v>2.35159689</v>
      </c>
      <c r="G7" s="18" t="n">
        <v>489.41521027</v>
      </c>
      <c r="H7" s="20" t="n">
        <v>7.05077218</v>
      </c>
      <c r="I7" s="18" t="n">
        <v>479.81847791</v>
      </c>
      <c r="J7" s="20" t="n">
        <v>2.27365429</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(7566.0/B9*100)</f>
        <v/>
      </c>
      <c r="D9" s="19" t="n">
        <v>2085</v>
      </c>
      <c r="E9" s="18" t="n">
        <v>509.74478099</v>
      </c>
      <c r="F9" s="20" t="n">
        <v>4.66927253</v>
      </c>
      <c r="G9" s="18" t="n">
        <v>487.22002423</v>
      </c>
      <c r="H9" s="20" t="n">
        <v>11.05814424</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(193.0/B13*100)</f>
        <v/>
      </c>
      <c r="D13" s="19" t="n">
        <v>6968</v>
      </c>
      <c r="E13" s="18" t="n">
        <v>522.431451</v>
      </c>
      <c r="F13" s="20" t="n">
        <v>2.34086458</v>
      </c>
      <c r="G13" s="18" t="n">
        <v>523.75575525</v>
      </c>
      <c r="H13" s="20" t="n">
        <v>5.61205301</v>
      </c>
      <c r="I13" s="18" t="n">
        <v>465.593546</v>
      </c>
      <c r="J13" s="20" t="n">
        <v>3.56822433</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451.7538257</v>
      </c>
      <c r="F18" s="20" t="n">
        <v>5.18652666</v>
      </c>
      <c r="G18" s="18" t="n">
        <v>407.85597674</v>
      </c>
      <c r="H18" s="20" t="n">
        <v>10.75330426</v>
      </c>
      <c r="I18" s="18" t="n">
        <v>456.4985521</v>
      </c>
      <c r="J18" s="20" t="n">
        <v>3.71503992</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498.07978729</v>
      </c>
      <c r="F19" s="20" t="n">
        <v>2.82659759</v>
      </c>
      <c r="G19" s="18" t="n">
        <v>452.69296233</v>
      </c>
      <c r="H19" s="20" t="n">
        <v>8.370156769999999</v>
      </c>
      <c r="I19" s="18" t="n">
        <v>453.86163574</v>
      </c>
      <c r="J19" s="20" t="n">
        <v>3.40736391</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504.24411956</v>
      </c>
      <c r="F20" s="20" t="n">
        <v>2.59051823</v>
      </c>
      <c r="G20" s="18" t="n">
        <v>487.50471355</v>
      </c>
      <c r="H20" s="20" t="n">
        <v>7.31841619</v>
      </c>
      <c r="I20" s="18" t="n">
        <v>461.06736321</v>
      </c>
      <c r="J20" s="20" t="n">
        <v>3.65418671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(673.0/B23*100)</f>
        <v/>
      </c>
      <c r="D23" s="19" t="n">
        <v>10910</v>
      </c>
      <c r="E23" s="18" t="n">
        <v>512.88213473</v>
      </c>
      <c r="F23" s="20" t="n">
        <v>3.07255355</v>
      </c>
      <c r="G23" s="18" t="n">
        <v>505.10022059</v>
      </c>
      <c r="H23" s="20" t="n">
        <v>7.67518051</v>
      </c>
      <c r="I23" s="18" t="n">
        <v>464.04610105</v>
      </c>
      <c r="J23" s="20" t="n">
        <v>3.98542142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494.32748671</v>
      </c>
      <c r="F25" s="20" t="n">
        <v>5.42097356</v>
      </c>
      <c r="G25" s="18" t="n">
        <v>477.17758178</v>
      </c>
      <c r="H25" s="20" t="n">
        <v>20.09000002</v>
      </c>
      <c r="I25" s="18" t="n">
        <v>533.43427941</v>
      </c>
      <c r="J25" s="20" t="n">
        <v>3.80357097</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502.9826483</v>
      </c>
      <c r="F26" s="20" t="n">
        <v>2.69052883</v>
      </c>
      <c r="G26" s="18" t="n">
        <v>482.39446149</v>
      </c>
      <c r="H26" s="20" t="n">
        <v>5.91054706</v>
      </c>
      <c r="I26" s="18" t="n">
        <v>470.75554385</v>
      </c>
      <c r="J26" s="20" t="n">
        <v>2.23012129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528.82602846</v>
      </c>
      <c r="F32" s="20" t="n">
        <v>3.55913451</v>
      </c>
      <c r="G32" s="18" t="n">
        <v>516.9713578</v>
      </c>
      <c r="H32" s="20" t="n">
        <v>8.811843140000001</v>
      </c>
      <c r="I32" s="18" t="n">
        <v>488.9792849</v>
      </c>
      <c r="J32" s="20" t="n">
        <v>2.76138802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(135.0/B34*100)</f>
        <v/>
      </c>
      <c r="D34" s="19" t="n">
        <v>6215</v>
      </c>
      <c r="E34" s="18" t="n">
        <v>501.41163063</v>
      </c>
      <c r="F34" s="20" t="n">
        <v>3.36812415</v>
      </c>
      <c r="G34" s="18" t="n">
        <v>476.80922918</v>
      </c>
      <c r="H34" s="20" t="n">
        <v>7.35930978</v>
      </c>
      <c r="I34" s="18" t="n">
        <v>463.13709779</v>
      </c>
      <c r="J34" s="20" t="n">
        <v>2.78132481</v>
      </c>
      <c r="K34" s="18" t="s">
        <v>327</v>
      </c>
      <c r="L34" s="20" t="s">
        <v>327</v>
      </c>
      <c r="M34" s="18" t="n">
        <v>336.51078337</v>
      </c>
      <c r="N34" s="20" t="n">
        <v>12.24828707</v>
      </c>
      <c r="O34" s="18" t="s">
        <v>327</v>
      </c>
      <c r="P34" s="20" t="s">
        <v>327</v>
      </c>
      <c r="Q34" s="18" t="s">
        <v>327</v>
      </c>
      <c r="R34" s="20" t="s">
        <v>327</v>
      </c>
    </row>
    <row r="35" spans="1:18">
      <c r="A35" s="15" t="s">
        <v>355</v>
      </c>
      <c r="B35" s="17" t="n">
        <v>6406</v>
      </c>
      <c r="C35" s="18">
        <f>(95.0/B35*100)</f>
        <v/>
      </c>
      <c r="D35" s="19" t="n">
        <v>6311</v>
      </c>
      <c r="E35" s="18" t="n">
        <v>523.47118058</v>
      </c>
      <c r="F35" s="20" t="n">
        <v>3.37018852</v>
      </c>
      <c r="G35" s="18" t="n">
        <v>527.55574688</v>
      </c>
      <c r="H35" s="20" t="n">
        <v>8.61362272</v>
      </c>
      <c r="I35" s="18" t="n">
        <v>506.17446026</v>
      </c>
      <c r="J35" s="20" t="n">
        <v>1.81875422</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501.58545073</v>
      </c>
      <c r="F36" s="20" t="n">
        <v>2.72402861</v>
      </c>
      <c r="G36" s="18" t="n">
        <v>485.8930763</v>
      </c>
      <c r="H36" s="20" t="n">
        <v>7.85232826</v>
      </c>
      <c r="I36" s="18" t="n">
        <v>469.02867044</v>
      </c>
      <c r="J36" s="20" t="n">
        <v>2.70435505</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515.4956819</v>
      </c>
      <c r="F40" s="20" t="n">
        <v>4.31950858</v>
      </c>
      <c r="G40" s="18" t="n">
        <v>510.02704339</v>
      </c>
      <c r="H40" s="20" t="n">
        <v>8.86445166</v>
      </c>
      <c r="I40" s="18" t="n">
        <v>477.077009</v>
      </c>
      <c r="J40" s="20" t="n">
        <v>3.32324739</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(192.0/B47*100)</f>
        <v/>
      </c>
      <c r="D47" s="19" t="n">
        <v>5736</v>
      </c>
      <c r="E47" s="18" t="n">
        <v>444.1819335</v>
      </c>
      <c r="F47" s="20" t="n">
        <v>5.06223689</v>
      </c>
      <c r="G47" s="18" t="n">
        <v>402.02655978</v>
      </c>
      <c r="H47" s="20" t="n">
        <v>10.02029179</v>
      </c>
      <c r="I47" s="18" t="n">
        <v>442.96375353</v>
      </c>
      <c r="J47" s="20" t="n">
        <v>3.99894892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563.16839068</v>
      </c>
      <c r="F48" s="20" t="n">
        <v>5.78838983</v>
      </c>
      <c r="G48" s="18" t="n">
        <v>527.62958278</v>
      </c>
      <c r="H48" s="20" t="n">
        <v>7.26180566</v>
      </c>
      <c r="I48" s="18" t="n">
        <v>517.91934923</v>
      </c>
      <c r="J48" s="20" t="n">
        <v>5.08370525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483.52943697</v>
      </c>
      <c r="F52" s="20" t="n">
        <v>2.84056861</v>
      </c>
      <c r="G52" s="18" t="n">
        <v>480.58001303</v>
      </c>
      <c r="H52" s="20" t="n">
        <v>8.03877687</v>
      </c>
      <c r="I52" s="18" t="n">
        <v>444.04727003</v>
      </c>
      <c r="J52" s="20" t="n">
        <v>3.39841682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559.581412</v>
      </c>
      <c r="F56" s="20" t="n">
        <v>3.85230581</v>
      </c>
      <c r="G56" s="18" t="n">
        <v>529.8698768</v>
      </c>
      <c r="H56" s="20" t="n">
        <v>7.92635478</v>
      </c>
      <c r="I56" s="18" t="n">
        <v>542.50855245</v>
      </c>
      <c r="J56" s="20" t="n">
        <v>3.28544083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498.50833927</v>
      </c>
      <c r="F61" s="20" t="n">
        <v>2.9350838</v>
      </c>
      <c r="G61" s="18" t="n">
        <v>482.52769673</v>
      </c>
      <c r="H61" s="20" t="n">
        <v>6.01976642</v>
      </c>
      <c r="I61" s="18" t="n">
        <v>462.26433733</v>
      </c>
      <c r="J61" s="20" t="n">
        <v>3.1431317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410.18916473</v>
      </c>
      <c r="F67" s="20" t="n">
        <v>3.76804779</v>
      </c>
      <c r="G67" s="18" t="n">
        <v>403.80689177</v>
      </c>
      <c r="H67" s="20" t="n">
        <v>4.7632629</v>
      </c>
      <c r="I67" s="18" t="n">
        <v>374.28377334</v>
      </c>
      <c r="J67" s="20" t="n">
        <v>3.05846564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430.79583828</v>
      </c>
      <c r="F73" s="20" t="n">
        <v>4.15880167</v>
      </c>
      <c r="G73" s="18" t="n">
        <v>415.11252726</v>
      </c>
      <c r="H73" s="20" t="n">
        <v>7.22010473</v>
      </c>
      <c r="I73" s="18" t="n">
        <v>413.34138942</v>
      </c>
      <c r="J73" s="20" t="n">
        <v>3.26442853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504.49006513</v>
      </c>
      <c r="F7" s="20" t="n">
        <v>2.45568715</v>
      </c>
      <c r="G7" s="18" t="n">
        <v>528.81494836</v>
      </c>
      <c r="H7" s="20" t="n">
        <v>3.45632218</v>
      </c>
      <c r="I7" s="18" t="n">
        <v>479.81847791</v>
      </c>
      <c r="J7" s="20" t="n">
        <v>2.27365429</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(7566.0/B9*100)</f>
        <v/>
      </c>
      <c r="D9" s="19" t="n">
        <v>2085</v>
      </c>
      <c r="E9" s="18" t="n">
        <v>504.14313821</v>
      </c>
      <c r="F9" s="20" t="n">
        <v>5.16234433</v>
      </c>
      <c r="G9" s="18" t="n">
        <v>520.1358852</v>
      </c>
      <c r="H9" s="20" t="n">
        <v>5.43426539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(193.0/B13*100)</f>
        <v/>
      </c>
      <c r="D13" s="19" t="n">
        <v>6968</v>
      </c>
      <c r="E13" s="18" t="n">
        <v>522.58884614</v>
      </c>
      <c r="F13" s="20" t="n">
        <v>2.66974622</v>
      </c>
      <c r="G13" s="18" t="n">
        <v>522.53680657</v>
      </c>
      <c r="H13" s="20" t="n">
        <v>3.17674266</v>
      </c>
      <c r="I13" s="18" t="n">
        <v>465.593546</v>
      </c>
      <c r="J13" s="20" t="n">
        <v>3.56822433</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445.2105153</v>
      </c>
      <c r="F18" s="20" t="n">
        <v>5.13958483</v>
      </c>
      <c r="G18" s="18" t="n">
        <v>454.50584495</v>
      </c>
      <c r="H18" s="20" t="n">
        <v>8.002415149999999</v>
      </c>
      <c r="I18" s="18" t="n">
        <v>456.4985521</v>
      </c>
      <c r="J18" s="20" t="n">
        <v>3.71503992</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492.82683235</v>
      </c>
      <c r="F19" s="20" t="n">
        <v>3.28941623</v>
      </c>
      <c r="G19" s="18" t="n">
        <v>501.83556986</v>
      </c>
      <c r="H19" s="20" t="n">
        <v>4.32428104</v>
      </c>
      <c r="I19" s="18" t="n">
        <v>453.86163574</v>
      </c>
      <c r="J19" s="20" t="n">
        <v>3.40736391</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499.39009412</v>
      </c>
      <c r="F20" s="20" t="n">
        <v>2.97290007</v>
      </c>
      <c r="G20" s="18" t="n">
        <v>507.97142286</v>
      </c>
      <c r="H20" s="20" t="n">
        <v>4.57865966</v>
      </c>
      <c r="I20" s="18" t="n">
        <v>461.06736321</v>
      </c>
      <c r="J20" s="20" t="n">
        <v>3.65418671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(673.0/B23*100)</f>
        <v/>
      </c>
      <c r="D23" s="19" t="n">
        <v>10910</v>
      </c>
      <c r="E23" s="18" t="n">
        <v>511.2739649</v>
      </c>
      <c r="F23" s="20" t="n">
        <v>3.13745176</v>
      </c>
      <c r="G23" s="18" t="n">
        <v>517.24120167</v>
      </c>
      <c r="H23" s="20" t="n">
        <v>5.14013898</v>
      </c>
      <c r="I23" s="18" t="n">
        <v>464.04610105</v>
      </c>
      <c r="J23" s="20" t="n">
        <v>3.98542142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493.38748147</v>
      </c>
      <c r="F25" s="20" t="n">
        <v>5.7247541</v>
      </c>
      <c r="G25" s="18" t="n">
        <v>492.44495892</v>
      </c>
      <c r="H25" s="20" t="n">
        <v>16.29280457</v>
      </c>
      <c r="I25" s="18" t="n">
        <v>533.43427941</v>
      </c>
      <c r="J25" s="20" t="n">
        <v>3.80357097</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499.554171</v>
      </c>
      <c r="F26" s="20" t="n">
        <v>3.03602153</v>
      </c>
      <c r="G26" s="18" t="n">
        <v>502.22494316</v>
      </c>
      <c r="H26" s="20" t="n">
        <v>4.31316285</v>
      </c>
      <c r="I26" s="18" t="n">
        <v>470.75554385</v>
      </c>
      <c r="J26" s="20" t="n">
        <v>2.23012129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529.32541735</v>
      </c>
      <c r="F32" s="20" t="n">
        <v>3.97853667</v>
      </c>
      <c r="G32" s="18" t="n">
        <v>523.81037195</v>
      </c>
      <c r="H32" s="20" t="n">
        <v>4.62144188</v>
      </c>
      <c r="I32" s="18" t="n">
        <v>488.9792849</v>
      </c>
      <c r="J32" s="20" t="n">
        <v>2.76138802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(135.0/B34*100)</f>
        <v/>
      </c>
      <c r="D34" s="19" t="n">
        <v>6215</v>
      </c>
      <c r="E34" s="18" t="n">
        <v>495.87567334</v>
      </c>
      <c r="F34" s="20" t="n">
        <v>3.69422126</v>
      </c>
      <c r="G34" s="18" t="n">
        <v>508.00393311</v>
      </c>
      <c r="H34" s="20" t="n">
        <v>4.62347597</v>
      </c>
      <c r="I34" s="18" t="n">
        <v>463.13709779</v>
      </c>
      <c r="J34" s="20" t="n">
        <v>2.78132481</v>
      </c>
      <c r="K34" s="18" t="s">
        <v>327</v>
      </c>
      <c r="L34" s="20" t="s">
        <v>327</v>
      </c>
      <c r="M34" s="18" t="n">
        <v>336.51078337</v>
      </c>
      <c r="N34" s="20" t="n">
        <v>12.24828707</v>
      </c>
      <c r="O34" s="18" t="s">
        <v>327</v>
      </c>
      <c r="P34" s="20" t="s">
        <v>327</v>
      </c>
      <c r="Q34" s="18" t="s">
        <v>327</v>
      </c>
      <c r="R34" s="20" t="s">
        <v>327</v>
      </c>
    </row>
    <row r="35" spans="1:18">
      <c r="A35" s="15" t="s">
        <v>355</v>
      </c>
      <c r="B35" s="17" t="n">
        <v>6406</v>
      </c>
      <c r="C35" s="18">
        <f>(95.0/B35*100)</f>
        <v/>
      </c>
      <c r="D35" s="19" t="n">
        <v>6311</v>
      </c>
      <c r="E35" s="18" t="n">
        <v>523.8084667000001</v>
      </c>
      <c r="F35" s="20" t="n">
        <v>3.94848987</v>
      </c>
      <c r="G35" s="18" t="n">
        <v>523.98489636</v>
      </c>
      <c r="H35" s="20" t="n">
        <v>4.59020091</v>
      </c>
      <c r="I35" s="18" t="n">
        <v>506.17446026</v>
      </c>
      <c r="J35" s="20" t="n">
        <v>1.81875422</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500.00531954</v>
      </c>
      <c r="F36" s="20" t="n">
        <v>2.92901271</v>
      </c>
      <c r="G36" s="18" t="n">
        <v>502.81664926</v>
      </c>
      <c r="H36" s="20" t="n">
        <v>3.65746927</v>
      </c>
      <c r="I36" s="18" t="n">
        <v>469.02867044</v>
      </c>
      <c r="J36" s="20" t="n">
        <v>2.70435505</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511.75427329</v>
      </c>
      <c r="F40" s="20" t="n">
        <v>4.39475799</v>
      </c>
      <c r="G40" s="18" t="n">
        <v>526.81213967</v>
      </c>
      <c r="H40" s="20" t="n">
        <v>5.47775424</v>
      </c>
      <c r="I40" s="18" t="n">
        <v>477.077009</v>
      </c>
      <c r="J40" s="20" t="n">
        <v>3.32324739</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(192.0/B47*100)</f>
        <v/>
      </c>
      <c r="D47" s="19" t="n">
        <v>5736</v>
      </c>
      <c r="E47" s="18" t="n">
        <v>437.16327417</v>
      </c>
      <c r="F47" s="20" t="n">
        <v>5.14498574</v>
      </c>
      <c r="G47" s="18" t="n">
        <v>459.90255113</v>
      </c>
      <c r="H47" s="20" t="n">
        <v>7.83997424</v>
      </c>
      <c r="I47" s="18" t="n">
        <v>442.96375353</v>
      </c>
      <c r="J47" s="20" t="n">
        <v>3.99894892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557.71047283</v>
      </c>
      <c r="F48" s="20" t="n">
        <v>5.64458688</v>
      </c>
      <c r="G48" s="18" t="n">
        <v>546.50214675</v>
      </c>
      <c r="H48" s="20" t="n">
        <v>7.96802438</v>
      </c>
      <c r="I48" s="18" t="n">
        <v>517.91934923</v>
      </c>
      <c r="J48" s="20" t="n">
        <v>5.08370525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480.29449263</v>
      </c>
      <c r="F52" s="20" t="n">
        <v>3.31705844</v>
      </c>
      <c r="G52" s="18" t="n">
        <v>491.13840631</v>
      </c>
      <c r="H52" s="20" t="n">
        <v>3.86405815</v>
      </c>
      <c r="I52" s="18" t="n">
        <v>444.04727003</v>
      </c>
      <c r="J52" s="20" t="n">
        <v>3.39841682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555.55844685</v>
      </c>
      <c r="F56" s="20" t="n">
        <v>3.83814731</v>
      </c>
      <c r="G56" s="18" t="n">
        <v>554.7488329400001</v>
      </c>
      <c r="H56" s="20" t="n">
        <v>6.25354318</v>
      </c>
      <c r="I56" s="18" t="n">
        <v>542.50855245</v>
      </c>
      <c r="J56" s="20" t="n">
        <v>3.28544083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496.96139126</v>
      </c>
      <c r="F61" s="20" t="n">
        <v>3.24846494</v>
      </c>
      <c r="G61" s="18" t="n">
        <v>497.42989653</v>
      </c>
      <c r="H61" s="20" t="n">
        <v>4.19781034</v>
      </c>
      <c r="I61" s="18" t="n">
        <v>462.26433733</v>
      </c>
      <c r="J61" s="20" t="n">
        <v>3.1431317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410.40010206</v>
      </c>
      <c r="F67" s="20" t="n">
        <v>3.55773757</v>
      </c>
      <c r="G67" s="18" t="n">
        <v>400.23163099</v>
      </c>
      <c r="H67" s="20" t="n">
        <v>6.50051802</v>
      </c>
      <c r="I67" s="18" t="n">
        <v>374.28377334</v>
      </c>
      <c r="J67" s="20" t="n">
        <v>3.05846564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430.03062724</v>
      </c>
      <c r="F73" s="20" t="n">
        <v>3.9362371</v>
      </c>
      <c r="G73" s="18" t="n">
        <v>415.81412977</v>
      </c>
      <c r="H73" s="20" t="n">
        <v>7.02681991</v>
      </c>
      <c r="I73" s="18" t="n">
        <v>413.34138942</v>
      </c>
      <c r="J73" s="20" t="n">
        <v>3.26442853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503.30580569</v>
      </c>
      <c r="F7" s="20" t="n">
        <v>2.47336962</v>
      </c>
      <c r="G7" s="18" t="n">
        <v>531.50413557</v>
      </c>
      <c r="H7" s="20" t="n">
        <v>3.48310557</v>
      </c>
      <c r="I7" s="18" t="n">
        <v>479.81847791</v>
      </c>
      <c r="J7" s="20" t="n">
        <v>2.27365429</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(7566.0/B9*100)</f>
        <v/>
      </c>
      <c r="D9" s="19" t="n">
        <v>2085</v>
      </c>
      <c r="E9" s="18" t="n">
        <v>503.5219596</v>
      </c>
      <c r="F9" s="20" t="n">
        <v>5.06344492</v>
      </c>
      <c r="G9" s="18" t="n">
        <v>523.51194006</v>
      </c>
      <c r="H9" s="20" t="n">
        <v>5.54063649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(193.0/B13*100)</f>
        <v/>
      </c>
      <c r="D13" s="19" t="n">
        <v>6968</v>
      </c>
      <c r="E13" s="18" t="n">
        <v>523.11061834</v>
      </c>
      <c r="F13" s="20" t="n">
        <v>2.54825916</v>
      </c>
      <c r="G13" s="18" t="n">
        <v>521.02671719</v>
      </c>
      <c r="H13" s="20" t="n">
        <v>3.20329038</v>
      </c>
      <c r="I13" s="18" t="n">
        <v>465.593546</v>
      </c>
      <c r="J13" s="20" t="n">
        <v>3.56822433</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(46.0/B18*100)</f>
        <v/>
      </c>
      <c r="D18" s="19" t="n">
        <v>5486</v>
      </c>
      <c r="E18" s="18" t="n">
        <v>448.79177831</v>
      </c>
      <c r="F18" s="20" t="n">
        <v>5.20065714</v>
      </c>
      <c r="G18" s="18" t="n">
        <v>440.98349444</v>
      </c>
      <c r="H18" s="20" t="n">
        <v>8.01739849</v>
      </c>
      <c r="I18" s="18" t="n">
        <v>456.4985521</v>
      </c>
      <c r="J18" s="20" t="n">
        <v>3.71503992</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494.58458574</v>
      </c>
      <c r="F19" s="20" t="n">
        <v>3.17999152</v>
      </c>
      <c r="G19" s="18" t="n">
        <v>498.27465137</v>
      </c>
      <c r="H19" s="20" t="n">
        <v>4.64012056</v>
      </c>
      <c r="I19" s="18" t="n">
        <v>453.86163574</v>
      </c>
      <c r="J19" s="20" t="n">
        <v>3.40736391</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503.68883148</v>
      </c>
      <c r="F20" s="20" t="n">
        <v>2.86150392</v>
      </c>
      <c r="G20" s="18" t="n">
        <v>498.43450897</v>
      </c>
      <c r="H20" s="20" t="n">
        <v>4.52014558</v>
      </c>
      <c r="I20" s="18" t="n">
        <v>461.06736321</v>
      </c>
      <c r="J20" s="20" t="n">
        <v>3.65418671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(673.0/B23*100)</f>
        <v/>
      </c>
      <c r="D23" s="19" t="n">
        <v>10910</v>
      </c>
      <c r="E23" s="18" t="n">
        <v>512.91289201</v>
      </c>
      <c r="F23" s="20" t="n">
        <v>3.08935336</v>
      </c>
      <c r="G23" s="18" t="n">
        <v>508.76217803</v>
      </c>
      <c r="H23" s="20" t="n">
        <v>5.69070618</v>
      </c>
      <c r="I23" s="18" t="n">
        <v>464.04610105</v>
      </c>
      <c r="J23" s="20" t="n">
        <v>3.98542142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(35.0/B25*100)</f>
        <v/>
      </c>
      <c r="D25" s="19" t="n">
        <v>5546</v>
      </c>
      <c r="E25" s="18" t="n">
        <v>493.74406587</v>
      </c>
      <c r="F25" s="20" t="n">
        <v>5.73531293</v>
      </c>
      <c r="G25" s="18" t="n">
        <v>490.23458706</v>
      </c>
      <c r="H25" s="20" t="n">
        <v>10.7342419</v>
      </c>
      <c r="I25" s="18" t="n">
        <v>533.43427941</v>
      </c>
      <c r="J25" s="20" t="n">
        <v>3.80357097</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502.54681585</v>
      </c>
      <c r="F26" s="20" t="n">
        <v>2.97797663</v>
      </c>
      <c r="G26" s="18" t="n">
        <v>496.16132001</v>
      </c>
      <c r="H26" s="20" t="n">
        <v>4.29319648</v>
      </c>
      <c r="I26" s="18" t="n">
        <v>470.75554385</v>
      </c>
      <c r="J26" s="20" t="n">
        <v>2.23012129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(32.0/B32*100)</f>
        <v/>
      </c>
      <c r="D32" s="19" t="n">
        <v>4446</v>
      </c>
      <c r="E32" s="18" t="n">
        <v>532.6095354</v>
      </c>
      <c r="F32" s="20" t="n">
        <v>3.96346031</v>
      </c>
      <c r="G32" s="18" t="n">
        <v>513.02748529</v>
      </c>
      <c r="H32" s="20" t="n">
        <v>4.25198877</v>
      </c>
      <c r="I32" s="18" t="n">
        <v>488.9792849</v>
      </c>
      <c r="J32" s="20" t="n">
        <v>2.76138802</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(135.0/B34*100)</f>
        <v/>
      </c>
      <c r="D34" s="19" t="n">
        <v>6215</v>
      </c>
      <c r="E34" s="18" t="n">
        <v>494.66221619</v>
      </c>
      <c r="F34" s="20" t="n">
        <v>3.73658116</v>
      </c>
      <c r="G34" s="18" t="n">
        <v>510.69689157</v>
      </c>
      <c r="H34" s="20" t="n">
        <v>4.85926125</v>
      </c>
      <c r="I34" s="18" t="n">
        <v>463.13709779</v>
      </c>
      <c r="J34" s="20" t="n">
        <v>2.78132481</v>
      </c>
      <c r="K34" s="18" t="s">
        <v>327</v>
      </c>
      <c r="L34" s="20" t="s">
        <v>327</v>
      </c>
      <c r="M34" s="18" t="n">
        <v>336.51078337</v>
      </c>
      <c r="N34" s="20" t="n">
        <v>12.24828707</v>
      </c>
      <c r="O34" s="18" t="s">
        <v>327</v>
      </c>
      <c r="P34" s="20" t="s">
        <v>327</v>
      </c>
      <c r="Q34" s="18" t="s">
        <v>327</v>
      </c>
      <c r="R34" s="20" t="s">
        <v>327</v>
      </c>
    </row>
    <row r="35" spans="1:18">
      <c r="A35" s="15" t="s">
        <v>355</v>
      </c>
      <c r="B35" s="17" t="n">
        <v>6406</v>
      </c>
      <c r="C35" s="18">
        <f>(95.0/B35*100)</f>
        <v/>
      </c>
      <c r="D35" s="19" t="n">
        <v>6311</v>
      </c>
      <c r="E35" s="18" t="n">
        <v>525.04610157</v>
      </c>
      <c r="F35" s="20" t="n">
        <v>4.06272961</v>
      </c>
      <c r="G35" s="18" t="n">
        <v>521.44747203</v>
      </c>
      <c r="H35" s="20" t="n">
        <v>4.98874359</v>
      </c>
      <c r="I35" s="18" t="n">
        <v>506.17446026</v>
      </c>
      <c r="J35" s="20" t="n">
        <v>1.81875422</v>
      </c>
      <c r="K35" s="18" t="s">
        <v>327</v>
      </c>
      <c r="L35" s="20" t="s">
        <v>327</v>
      </c>
      <c r="M35" s="18" t="n">
        <v>349.78970242</v>
      </c>
      <c r="N35" s="20" t="n">
        <v>6.90672373</v>
      </c>
      <c r="O35" s="18" t="s">
        <v>327</v>
      </c>
      <c r="P35" s="20" t="s">
        <v>327</v>
      </c>
      <c r="Q35" s="18" t="s">
        <v>327</v>
      </c>
      <c r="R35" s="20" t="s">
        <v>327</v>
      </c>
    </row>
    <row r="36" spans="1:18">
      <c r="A36" s="15" t="s">
        <v>356</v>
      </c>
      <c r="B36" s="17" t="n">
        <v>6736</v>
      </c>
      <c r="C36" s="18">
        <f>(118.0/B36*100)</f>
        <v/>
      </c>
      <c r="D36" s="19" t="n">
        <v>6618</v>
      </c>
      <c r="E36" s="18" t="n">
        <v>500.20724754</v>
      </c>
      <c r="F36" s="20" t="n">
        <v>3.08624529</v>
      </c>
      <c r="G36" s="18" t="n">
        <v>502.29607089</v>
      </c>
      <c r="H36" s="20" t="n">
        <v>3.29653283</v>
      </c>
      <c r="I36" s="18" t="n">
        <v>469.02867044</v>
      </c>
      <c r="J36" s="20" t="n">
        <v>2.70435505</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(5807.0/B40*100)</f>
        <v/>
      </c>
      <c r="D40" s="19" t="n">
        <v>8350</v>
      </c>
      <c r="E40" s="18" t="n">
        <v>509.17347142</v>
      </c>
      <c r="F40" s="20" t="n">
        <v>4.42965983</v>
      </c>
      <c r="G40" s="18" t="n">
        <v>531.23138528</v>
      </c>
      <c r="H40" s="20" t="n">
        <v>5.49238687</v>
      </c>
      <c r="I40" s="18" t="n">
        <v>477.077009</v>
      </c>
      <c r="J40" s="20" t="n">
        <v>3.32324739</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(192.0/B47*100)</f>
        <v/>
      </c>
      <c r="D47" s="19" t="n">
        <v>5736</v>
      </c>
      <c r="E47" s="18" t="n">
        <v>435.95013319</v>
      </c>
      <c r="F47" s="20" t="n">
        <v>5.09186729</v>
      </c>
      <c r="G47" s="18" t="n">
        <v>466.21071718</v>
      </c>
      <c r="H47" s="20" t="n">
        <v>8.056301449999999</v>
      </c>
      <c r="I47" s="18" t="n">
        <v>442.96375353</v>
      </c>
      <c r="J47" s="20" t="n">
        <v>3.99894892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548.94753826</v>
      </c>
      <c r="F48" s="20" t="n">
        <v>5.524452</v>
      </c>
      <c r="G48" s="18" t="n">
        <v>570.10953903</v>
      </c>
      <c r="H48" s="20" t="n">
        <v>6.81266825</v>
      </c>
      <c r="I48" s="18" t="n">
        <v>517.91934923</v>
      </c>
      <c r="J48" s="20" t="n">
        <v>5.08370525</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(151.0/B52*100)</f>
        <v/>
      </c>
      <c r="D52" s="19" t="n">
        <v>5658</v>
      </c>
      <c r="E52" s="18" t="n">
        <v>480.18541597</v>
      </c>
      <c r="F52" s="20" t="n">
        <v>3.54355103</v>
      </c>
      <c r="G52" s="18" t="n">
        <v>489.71805004</v>
      </c>
      <c r="H52" s="20" t="n">
        <v>3.43184902</v>
      </c>
      <c r="I52" s="18" t="n">
        <v>444.04727003</v>
      </c>
      <c r="J52" s="20" t="n">
        <v>3.39841682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(94.0/B56*100)</f>
        <v/>
      </c>
      <c r="D56" s="19" t="n">
        <v>5265</v>
      </c>
      <c r="E56" s="18" t="n">
        <v>549.94805855</v>
      </c>
      <c r="F56" s="20" t="n">
        <v>3.81289517</v>
      </c>
      <c r="G56" s="18" t="n">
        <v>565.60859743</v>
      </c>
      <c r="H56" s="20" t="n">
        <v>4.86967551</v>
      </c>
      <c r="I56" s="18" t="n">
        <v>542.50855245</v>
      </c>
      <c r="J56" s="20" t="n">
        <v>3.28544083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(331.0/B61*100)</f>
        <v/>
      </c>
      <c r="D61" s="19" t="n">
        <v>6194</v>
      </c>
      <c r="E61" s="18" t="n">
        <v>494.91242339</v>
      </c>
      <c r="F61" s="20" t="n">
        <v>3.14128202</v>
      </c>
      <c r="G61" s="18" t="n">
        <v>502.2265795</v>
      </c>
      <c r="H61" s="20" t="n">
        <v>3.54998562</v>
      </c>
      <c r="I61" s="18" t="n">
        <v>462.26433733</v>
      </c>
      <c r="J61" s="20" t="n">
        <v>3.1431317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(25.0/B67*100)</f>
        <v/>
      </c>
      <c r="D67" s="19" t="n">
        <v>6946</v>
      </c>
      <c r="E67" s="18" t="n">
        <v>410.84378093</v>
      </c>
      <c r="F67" s="20" t="n">
        <v>3.81085622</v>
      </c>
      <c r="G67" s="18" t="n">
        <v>400.59783307</v>
      </c>
      <c r="H67" s="20" t="n">
        <v>5.20526474</v>
      </c>
      <c r="I67" s="18" t="n">
        <v>374.28377334</v>
      </c>
      <c r="J67" s="20" t="n">
        <v>3.05846564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(372.0/B73*100)</f>
        <v/>
      </c>
      <c r="D73" s="19" t="n">
        <v>7877</v>
      </c>
      <c r="E73" s="18" t="n">
        <v>425.4869649</v>
      </c>
      <c r="F73" s="20" t="n">
        <v>3.93812547</v>
      </c>
      <c r="G73" s="18" t="n">
        <v>429.54307814</v>
      </c>
      <c r="H73" s="20" t="n">
        <v>6.57088372</v>
      </c>
      <c r="I73" s="18" t="n">
        <v>413.34138942</v>
      </c>
      <c r="J73" s="20" t="n">
        <v>3.26442853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469.38810512</v>
      </c>
      <c r="F7" s="20" t="n">
        <v>2.6896498</v>
      </c>
      <c r="G7" s="18" t="n">
        <v>458.04656183</v>
      </c>
      <c r="H7" s="20" t="n">
        <v>5.00027243</v>
      </c>
      <c r="I7" s="18" t="n">
        <v>515.91121832</v>
      </c>
      <c r="J7" s="20" t="n">
        <v>2.04339988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(8475.0/B9*100)</f>
        <v/>
      </c>
      <c r="D9" s="19" t="n">
        <v>1176</v>
      </c>
      <c r="E9" s="18" t="n">
        <v>457.99627686</v>
      </c>
      <c r="F9" s="20" t="n">
        <v>5.40693597</v>
      </c>
      <c r="G9" s="18" t="n">
        <v>433.35622857</v>
      </c>
      <c r="H9" s="20" t="n">
        <v>7.99310426</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468.36921921</v>
      </c>
      <c r="F13" s="20" t="n">
        <v>4.37590236</v>
      </c>
      <c r="G13" s="18" t="n">
        <v>451.06706647</v>
      </c>
      <c r="H13" s="20" t="n">
        <v>13.60012351</v>
      </c>
      <c r="I13" s="18" t="n">
        <v>521.14648412</v>
      </c>
      <c r="J13" s="20" t="n">
        <v>2.23298524</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(62.0/B18*100)</f>
        <v/>
      </c>
      <c r="D18" s="19" t="n">
        <v>5470</v>
      </c>
      <c r="E18" s="18" t="n">
        <v>445.9124965</v>
      </c>
      <c r="F18" s="20" t="n">
        <v>4.50832409</v>
      </c>
      <c r="G18" s="18" t="n">
        <v>445.97102241</v>
      </c>
      <c r="H18" s="20" t="n">
        <v>4.39604692</v>
      </c>
      <c r="I18" s="18" t="n">
        <v>464.3572843</v>
      </c>
      <c r="J18" s="20" t="n">
        <v>4.44948177</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435.94089394</v>
      </c>
      <c r="F19" s="20" t="n">
        <v>4.01511892</v>
      </c>
      <c r="G19" s="18" t="n">
        <v>425.55861825</v>
      </c>
      <c r="H19" s="20" t="n">
        <v>5.93107765</v>
      </c>
      <c r="I19" s="18" t="n">
        <v>497.57668718</v>
      </c>
      <c r="J19" s="20" t="n">
        <v>2.56498207</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447.97063974</v>
      </c>
      <c r="F20" s="20" t="n">
        <v>4.10888905</v>
      </c>
      <c r="G20" s="18" t="n">
        <v>431.5873443</v>
      </c>
      <c r="H20" s="20" t="n">
        <v>8.02486807</v>
      </c>
      <c r="I20" s="18" t="n">
        <v>500.91569593</v>
      </c>
      <c r="J20" s="20" t="n">
        <v>2.1313145</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(708.0/B23*100)</f>
        <v/>
      </c>
      <c r="D23" s="19" t="n">
        <v>10875</v>
      </c>
      <c r="E23" s="18" t="n">
        <v>441.75962266</v>
      </c>
      <c r="F23" s="20" t="n">
        <v>4.67791722</v>
      </c>
      <c r="G23" s="18" t="n">
        <v>441.98528747</v>
      </c>
      <c r="H23" s="20" t="n">
        <v>5.16603112</v>
      </c>
      <c r="I23" s="18" t="n">
        <v>513.1035967399999</v>
      </c>
      <c r="J23" s="20" t="n">
        <v>3.01831473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527.26035706</v>
      </c>
      <c r="F25" s="20" t="n">
        <v>4.06417253</v>
      </c>
      <c r="G25" s="18" t="n">
        <v>484.14975411</v>
      </c>
      <c r="H25" s="20" t="n">
        <v>10.61336677</v>
      </c>
      <c r="I25" s="18" t="n">
        <v>523.19821486</v>
      </c>
      <c r="J25" s="20" t="n">
        <v>4.51866902</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459.77860087</v>
      </c>
      <c r="F26" s="20" t="n">
        <v>3.19993959</v>
      </c>
      <c r="G26" s="18" t="n">
        <v>450.33348784</v>
      </c>
      <c r="H26" s="20" t="n">
        <v>3.93080583</v>
      </c>
      <c r="I26" s="18" t="n">
        <v>502.55908857</v>
      </c>
      <c r="J26" s="20" t="n">
        <v>2.24196359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(42.0/B32*100)</f>
        <v/>
      </c>
      <c r="D32" s="19" t="n">
        <v>4436</v>
      </c>
      <c r="E32" s="18" t="n">
        <v>487.39659717</v>
      </c>
      <c r="F32" s="20" t="n">
        <v>3.68141761</v>
      </c>
      <c r="G32" s="18" t="n">
        <v>472.8622106</v>
      </c>
      <c r="H32" s="20" t="n">
        <v>4.74163478</v>
      </c>
      <c r="I32" s="18" t="n">
        <v>523.3297376199999</v>
      </c>
      <c r="J32" s="20" t="n">
        <v>2.82563313</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461.72405095</v>
      </c>
      <c r="F34" s="20" t="n">
        <v>2.90817847</v>
      </c>
      <c r="G34" s="18" t="n">
        <v>444.74412572</v>
      </c>
      <c r="H34" s="20" t="n">
        <v>4.04710003</v>
      </c>
      <c r="I34" s="18" t="n">
        <v>504.47054159</v>
      </c>
      <c r="J34" s="20" t="n">
        <v>3.28567714</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507.21987015</v>
      </c>
      <c r="F35" s="20" t="n">
        <v>2.01975528</v>
      </c>
      <c r="G35" s="18" t="n">
        <v>458.93754036</v>
      </c>
      <c r="H35" s="20" t="n">
        <v>6.09817509</v>
      </c>
      <c r="I35" s="18" t="n">
        <v>527.89522386</v>
      </c>
      <c r="J35" s="20" t="n">
        <v>2.74580624</v>
      </c>
      <c r="K35" s="18" t="s">
        <v>327</v>
      </c>
      <c r="L35" s="20" t="s">
        <v>327</v>
      </c>
      <c r="M35" s="18" t="n">
        <v>349.78970242</v>
      </c>
      <c r="N35" s="20" t="n">
        <v>6.90672373</v>
      </c>
      <c r="O35" s="18" t="s">
        <v>327</v>
      </c>
      <c r="P35" s="20" t="s">
        <v>327</v>
      </c>
      <c r="Q35" s="18" t="s">
        <v>327</v>
      </c>
      <c r="R35" s="20" t="s">
        <v>327</v>
      </c>
    </row>
    <row r="36" spans="1:18">
      <c r="A36" s="15" t="s">
        <v>356</v>
      </c>
      <c r="B36" s="17" t="n">
        <v>6736</v>
      </c>
      <c r="C36" s="18">
        <f>(147.0/B36*100)</f>
        <v/>
      </c>
      <c r="D36" s="19" t="n">
        <v>6589</v>
      </c>
      <c r="E36" s="18" t="n">
        <v>453.37459134</v>
      </c>
      <c r="F36" s="20" t="n">
        <v>3.4522424</v>
      </c>
      <c r="G36" s="18" t="n">
        <v>442.62450411</v>
      </c>
      <c r="H36" s="20" t="n">
        <v>4.36465582</v>
      </c>
      <c r="I36" s="18" t="n">
        <v>501.03738505</v>
      </c>
      <c r="J36" s="20" t="n">
        <v>2.31265393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(5837.0/B40*100)</f>
        <v/>
      </c>
      <c r="D40" s="19" t="n">
        <v>8320</v>
      </c>
      <c r="E40" s="18" t="n">
        <v>476.73085903</v>
      </c>
      <c r="F40" s="20" t="n">
        <v>3.80478084</v>
      </c>
      <c r="G40" s="18" t="n">
        <v>468.5748571</v>
      </c>
      <c r="H40" s="20" t="n">
        <v>5.36617421</v>
      </c>
      <c r="I40" s="18" t="n">
        <v>512.20538501</v>
      </c>
      <c r="J40" s="20" t="n">
        <v>3.71255747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(333.0/B47*100)</f>
        <v/>
      </c>
      <c r="D47" s="19" t="n">
        <v>5595</v>
      </c>
      <c r="E47" s="18" t="n">
        <v>448.41439214</v>
      </c>
      <c r="F47" s="20" t="n">
        <v>4.17306271</v>
      </c>
      <c r="G47" s="18" t="n">
        <v>412.06974898</v>
      </c>
      <c r="H47" s="20" t="n">
        <v>4.72030125</v>
      </c>
      <c r="I47" s="18" t="n">
        <v>449.07149167</v>
      </c>
      <c r="J47" s="20" t="n">
        <v>5.10000401</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511.53751211</v>
      </c>
      <c r="F48" s="20" t="n">
        <v>4.7850667</v>
      </c>
      <c r="G48" s="18" t="n">
        <v>477.67251193</v>
      </c>
      <c r="H48" s="20" t="n">
        <v>7.03179437</v>
      </c>
      <c r="I48" s="18" t="n">
        <v>567.04277151</v>
      </c>
      <c r="J48" s="20" t="n">
        <v>5.28052267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(169.0/B52*100)</f>
        <v/>
      </c>
      <c r="D52" s="19" t="n">
        <v>5640</v>
      </c>
      <c r="E52" s="18" t="n">
        <v>419.57089376</v>
      </c>
      <c r="F52" s="20" t="n">
        <v>3.89710772</v>
      </c>
      <c r="G52" s="18" t="n">
        <v>417.81642131</v>
      </c>
      <c r="H52" s="20" t="n">
        <v>4.27851684</v>
      </c>
      <c r="I52" s="18" t="n">
        <v>483.32905294</v>
      </c>
      <c r="J52" s="20" t="n">
        <v>2.65720689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538.1074244599999</v>
      </c>
      <c r="F56" s="20" t="n">
        <v>3.68808334</v>
      </c>
      <c r="G56" s="18" t="n">
        <v>527.57137746</v>
      </c>
      <c r="H56" s="20" t="n">
        <v>6.3811255</v>
      </c>
      <c r="I56" s="18" t="n">
        <v>558.71712757</v>
      </c>
      <c r="J56" s="20" t="n">
        <v>2.9591089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456.24291008</v>
      </c>
      <c r="F61" s="20" t="n">
        <v>3.03838114</v>
      </c>
      <c r="G61" s="18" t="n">
        <v>436.12472363</v>
      </c>
      <c r="H61" s="20" t="n">
        <v>5.09296464</v>
      </c>
      <c r="I61" s="18" t="n">
        <v>498.68777172</v>
      </c>
      <c r="J61" s="20" t="n">
        <v>2.56104214</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(625.0/B67*100)</f>
        <v/>
      </c>
      <c r="D67" s="19" t="n">
        <v>6346</v>
      </c>
      <c r="E67" s="18" t="n">
        <v>384.66978759</v>
      </c>
      <c r="F67" s="20" t="n">
        <v>3.85468913</v>
      </c>
      <c r="G67" s="18" t="n">
        <v>357.67909927</v>
      </c>
      <c r="H67" s="20" t="n">
        <v>3.71603058</v>
      </c>
      <c r="I67" s="18" t="n">
        <v>412.31157348</v>
      </c>
      <c r="J67" s="20" t="n">
        <v>3.43677529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(439.0/B73*100)</f>
        <v/>
      </c>
      <c r="D73" s="19" t="n">
        <v>7810</v>
      </c>
      <c r="E73" s="18" t="n">
        <v>411.28611228</v>
      </c>
      <c r="F73" s="20" t="n">
        <v>3.06221252</v>
      </c>
      <c r="G73" s="18" t="n">
        <v>386.52496211</v>
      </c>
      <c r="H73" s="20" t="n">
        <v>3.5584973</v>
      </c>
      <c r="I73" s="18" t="n">
        <v>447.46895922</v>
      </c>
      <c r="J73" s="20" t="n">
        <v>4.17818574</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471.51628017</v>
      </c>
      <c r="F7" s="20" t="n">
        <v>2.51527116</v>
      </c>
      <c r="G7" s="18" t="n">
        <v>406.78875388</v>
      </c>
      <c r="H7" s="20" t="n">
        <v>8.199349290000001</v>
      </c>
      <c r="I7" s="18" t="n">
        <v>515.91121832</v>
      </c>
      <c r="J7" s="20" t="n">
        <v>2.04339988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(8475.0/B9*100)</f>
        <v/>
      </c>
      <c r="D9" s="19" t="n">
        <v>1176</v>
      </c>
      <c r="E9" s="18" t="n">
        <v>456.13378703</v>
      </c>
      <c r="F9" s="20" t="n">
        <v>5.34596062</v>
      </c>
      <c r="G9" s="18" t="n">
        <v>421.43500353</v>
      </c>
      <c r="H9" s="20" t="n">
        <v>11.65771594</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467.69686849</v>
      </c>
      <c r="F13" s="20" t="n">
        <v>4.52957404</v>
      </c>
      <c r="G13" s="18" t="n">
        <v>419.73330801</v>
      </c>
      <c r="H13" s="20" t="n">
        <v>14.57909058</v>
      </c>
      <c r="I13" s="18" t="n">
        <v>521.14648412</v>
      </c>
      <c r="J13" s="20" t="n">
        <v>2.23298524</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(62.0/B18*100)</f>
        <v/>
      </c>
      <c r="D18" s="19" t="n">
        <v>5470</v>
      </c>
      <c r="E18" s="18" t="n">
        <v>452.02449887</v>
      </c>
      <c r="F18" s="20" t="n">
        <v>3.7919501</v>
      </c>
      <c r="G18" s="18" t="n">
        <v>390.41318246</v>
      </c>
      <c r="H18" s="20" t="n">
        <v>7.27539313</v>
      </c>
      <c r="I18" s="18" t="n">
        <v>464.3572843</v>
      </c>
      <c r="J18" s="20" t="n">
        <v>4.44948177</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437.33104779</v>
      </c>
      <c r="F19" s="20" t="n">
        <v>3.72552636</v>
      </c>
      <c r="G19" s="18" t="n">
        <v>398.62907393</v>
      </c>
      <c r="H19" s="20" t="n">
        <v>8.16773076</v>
      </c>
      <c r="I19" s="18" t="n">
        <v>497.57668718</v>
      </c>
      <c r="J19" s="20" t="n">
        <v>2.56498207</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446.86227482</v>
      </c>
      <c r="F20" s="20" t="n">
        <v>3.68867773</v>
      </c>
      <c r="G20" s="18" t="n">
        <v>396.33625094</v>
      </c>
      <c r="H20" s="20" t="n">
        <v>14.96622588</v>
      </c>
      <c r="I20" s="18" t="n">
        <v>500.91569593</v>
      </c>
      <c r="J20" s="20" t="n">
        <v>2.1313145</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(708.0/B23*100)</f>
        <v/>
      </c>
      <c r="D23" s="19" t="n">
        <v>10875</v>
      </c>
      <c r="E23" s="18" t="n">
        <v>442.91798992</v>
      </c>
      <c r="F23" s="20" t="n">
        <v>4.16740227</v>
      </c>
      <c r="G23" s="18" t="n">
        <v>434.68650288</v>
      </c>
      <c r="H23" s="20" t="n">
        <v>8.80538922</v>
      </c>
      <c r="I23" s="18" t="n">
        <v>513.1035967399999</v>
      </c>
      <c r="J23" s="20" t="n">
        <v>3.01831473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526.13402494</v>
      </c>
      <c r="F25" s="20" t="n">
        <v>4.02813198</v>
      </c>
      <c r="G25" s="18" t="n">
        <v>480.37159617</v>
      </c>
      <c r="H25" s="20" t="n">
        <v>12.75657169</v>
      </c>
      <c r="I25" s="18" t="n">
        <v>523.19821486</v>
      </c>
      <c r="J25" s="20" t="n">
        <v>4.51866902</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460.98017287</v>
      </c>
      <c r="F26" s="20" t="n">
        <v>2.5819581</v>
      </c>
      <c r="G26" s="18" t="n">
        <v>406.64388318</v>
      </c>
      <c r="H26" s="20" t="n">
        <v>6.76766097</v>
      </c>
      <c r="I26" s="18" t="n">
        <v>502.55908857</v>
      </c>
      <c r="J26" s="20" t="n">
        <v>2.24196359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(42.0/B32*100)</f>
        <v/>
      </c>
      <c r="D32" s="19" t="n">
        <v>4436</v>
      </c>
      <c r="E32" s="18" t="n">
        <v>488.02246568</v>
      </c>
      <c r="F32" s="20" t="n">
        <v>3.24972634</v>
      </c>
      <c r="G32" s="18" t="n">
        <v>436.42021375</v>
      </c>
      <c r="H32" s="20" t="n">
        <v>7.30944312</v>
      </c>
      <c r="I32" s="18" t="n">
        <v>523.3297376199999</v>
      </c>
      <c r="J32" s="20" t="n">
        <v>2.82563313</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463.64959109</v>
      </c>
      <c r="F34" s="20" t="n">
        <v>2.74342399</v>
      </c>
      <c r="G34" s="18" t="n">
        <v>418.1938363</v>
      </c>
      <c r="H34" s="20" t="n">
        <v>4.49810544</v>
      </c>
      <c r="I34" s="18" t="n">
        <v>504.47054159</v>
      </c>
      <c r="J34" s="20" t="n">
        <v>3.28567714</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502.73702377</v>
      </c>
      <c r="F35" s="20" t="n">
        <v>2.13290679</v>
      </c>
      <c r="G35" s="18" t="n">
        <v>463.68905196</v>
      </c>
      <c r="H35" s="20" t="n">
        <v>7.90381044</v>
      </c>
      <c r="I35" s="18" t="n">
        <v>527.89522386</v>
      </c>
      <c r="J35" s="20" t="n">
        <v>2.74580624</v>
      </c>
      <c r="K35" s="18" t="s">
        <v>327</v>
      </c>
      <c r="L35" s="20" t="s">
        <v>327</v>
      </c>
      <c r="M35" s="18" t="n">
        <v>349.78970242</v>
      </c>
      <c r="N35" s="20" t="n">
        <v>6.90672373</v>
      </c>
      <c r="O35" s="18" t="s">
        <v>327</v>
      </c>
      <c r="P35" s="20" t="s">
        <v>327</v>
      </c>
      <c r="Q35" s="18" t="s">
        <v>327</v>
      </c>
      <c r="R35" s="20" t="s">
        <v>327</v>
      </c>
    </row>
    <row r="36" spans="1:18">
      <c r="A36" s="15" t="s">
        <v>356</v>
      </c>
      <c r="B36" s="17" t="n">
        <v>6736</v>
      </c>
      <c r="C36" s="18">
        <f>(147.0/B36*100)</f>
        <v/>
      </c>
      <c r="D36" s="19" t="n">
        <v>6589</v>
      </c>
      <c r="E36" s="18" t="n">
        <v>453.23027231</v>
      </c>
      <c r="F36" s="20" t="n">
        <v>3.27663721</v>
      </c>
      <c r="G36" s="18" t="n">
        <v>406.58962046</v>
      </c>
      <c r="H36" s="20" t="n">
        <v>8.248339059999999</v>
      </c>
      <c r="I36" s="18" t="n">
        <v>501.03738505</v>
      </c>
      <c r="J36" s="20" t="n">
        <v>2.31265393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(5837.0/B40*100)</f>
        <v/>
      </c>
      <c r="D40" s="19" t="n">
        <v>8320</v>
      </c>
      <c r="E40" s="18" t="n">
        <v>478.95552441</v>
      </c>
      <c r="F40" s="20" t="n">
        <v>3.6363229</v>
      </c>
      <c r="G40" s="18" t="n">
        <v>405.91259768</v>
      </c>
      <c r="H40" s="20" t="n">
        <v>8.40203225</v>
      </c>
      <c r="I40" s="18" t="n">
        <v>512.20538501</v>
      </c>
      <c r="J40" s="20" t="n">
        <v>3.71255747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(333.0/B47*100)</f>
        <v/>
      </c>
      <c r="D47" s="19" t="n">
        <v>5595</v>
      </c>
      <c r="E47" s="18" t="n">
        <v>449.06987467</v>
      </c>
      <c r="F47" s="20" t="n">
        <v>4.02899457</v>
      </c>
      <c r="G47" s="18" t="n">
        <v>386.03399284</v>
      </c>
      <c r="H47" s="20" t="n">
        <v>5.30916812</v>
      </c>
      <c r="I47" s="18" t="n">
        <v>449.07149167</v>
      </c>
      <c r="J47" s="20" t="n">
        <v>5.10000401</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515.86116844</v>
      </c>
      <c r="F48" s="20" t="n">
        <v>4.83343416</v>
      </c>
      <c r="G48" s="18" t="n">
        <v>444.86005769</v>
      </c>
      <c r="H48" s="20" t="n">
        <v>6.92059878</v>
      </c>
      <c r="I48" s="18" t="n">
        <v>567.04277151</v>
      </c>
      <c r="J48" s="20" t="n">
        <v>5.28052267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(169.0/B52*100)</f>
        <v/>
      </c>
      <c r="D52" s="19" t="n">
        <v>5640</v>
      </c>
      <c r="E52" s="18" t="n">
        <v>421.34518483</v>
      </c>
      <c r="F52" s="20" t="n">
        <v>3.87943286</v>
      </c>
      <c r="G52" s="18" t="n">
        <v>406.00014335</v>
      </c>
      <c r="H52" s="20" t="n">
        <v>5.96490847</v>
      </c>
      <c r="I52" s="18" t="n">
        <v>483.32905294</v>
      </c>
      <c r="J52" s="20" t="n">
        <v>2.65720689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540.04890671</v>
      </c>
      <c r="F56" s="20" t="n">
        <v>3.64002308</v>
      </c>
      <c r="G56" s="18" t="n">
        <v>465.72503539</v>
      </c>
      <c r="H56" s="20" t="n">
        <v>10.93458931</v>
      </c>
      <c r="I56" s="18" t="n">
        <v>558.71712757</v>
      </c>
      <c r="J56" s="20" t="n">
        <v>2.9591089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458.58744879</v>
      </c>
      <c r="F61" s="20" t="n">
        <v>3.11446215</v>
      </c>
      <c r="G61" s="18" t="n">
        <v>400.73053019</v>
      </c>
      <c r="H61" s="20" t="n">
        <v>6.58432352</v>
      </c>
      <c r="I61" s="18" t="n">
        <v>498.68777172</v>
      </c>
      <c r="J61" s="20" t="n">
        <v>2.56104214</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(625.0/B67*100)</f>
        <v/>
      </c>
      <c r="D67" s="19" t="n">
        <v>6346</v>
      </c>
      <c r="E67" s="18" t="n">
        <v>379.83012133</v>
      </c>
      <c r="F67" s="20" t="n">
        <v>3.27641277</v>
      </c>
      <c r="G67" s="18" t="n">
        <v>332.32205042</v>
      </c>
      <c r="H67" s="20" t="n">
        <v>5.17043086</v>
      </c>
      <c r="I67" s="18" t="n">
        <v>412.31157348</v>
      </c>
      <c r="J67" s="20" t="n">
        <v>3.43677529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(439.0/B73*100)</f>
        <v/>
      </c>
      <c r="D73" s="19" t="n">
        <v>7810</v>
      </c>
      <c r="E73" s="18" t="n">
        <v>410.52622817</v>
      </c>
      <c r="F73" s="20" t="n">
        <v>2.76962259</v>
      </c>
      <c r="G73" s="18" t="n">
        <v>375.01131385</v>
      </c>
      <c r="H73" s="20" t="n">
        <v>4.39789001</v>
      </c>
      <c r="I73" s="18" t="n">
        <v>447.46895922</v>
      </c>
      <c r="J73" s="20" t="n">
        <v>4.17818574</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471.96857558</v>
      </c>
      <c r="F7" s="20" t="n">
        <v>2.50586182</v>
      </c>
      <c r="G7" s="18" t="n">
        <v>419.96402735</v>
      </c>
      <c r="H7" s="20" t="n">
        <v>8.47631691</v>
      </c>
      <c r="I7" s="18" t="n">
        <v>515.91121832</v>
      </c>
      <c r="J7" s="20" t="n">
        <v>2.04339988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(8475.0/B9*100)</f>
        <v/>
      </c>
      <c r="D9" s="19" t="n">
        <v>1176</v>
      </c>
      <c r="E9" s="18" t="n">
        <v>455.70596151</v>
      </c>
      <c r="F9" s="20" t="n">
        <v>5.29853414</v>
      </c>
      <c r="G9" s="18" t="n">
        <v>430.28725675</v>
      </c>
      <c r="H9" s="20" t="n">
        <v>11.9170771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468.16821872</v>
      </c>
      <c r="F13" s="20" t="n">
        <v>4.55502133</v>
      </c>
      <c r="G13" s="18" t="n">
        <v>443.56632527</v>
      </c>
      <c r="H13" s="20" t="n">
        <v>12.72010008</v>
      </c>
      <c r="I13" s="18" t="n">
        <v>521.14648412</v>
      </c>
      <c r="J13" s="20" t="n">
        <v>2.23298524</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(62.0/B18*100)</f>
        <v/>
      </c>
      <c r="D18" s="19" t="n">
        <v>5470</v>
      </c>
      <c r="E18" s="18" t="n">
        <v>452.33521127</v>
      </c>
      <c r="F18" s="20" t="n">
        <v>3.86211968</v>
      </c>
      <c r="G18" s="18" t="n">
        <v>394.47012941</v>
      </c>
      <c r="H18" s="20" t="n">
        <v>6.29465638</v>
      </c>
      <c r="I18" s="18" t="n">
        <v>464.3572843</v>
      </c>
      <c r="J18" s="20" t="n">
        <v>4.44948177</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438.66656373</v>
      </c>
      <c r="F19" s="20" t="n">
        <v>3.78656457</v>
      </c>
      <c r="G19" s="18" t="n">
        <v>397.76331323</v>
      </c>
      <c r="H19" s="20" t="n">
        <v>7.56482847</v>
      </c>
      <c r="I19" s="18" t="n">
        <v>497.57668718</v>
      </c>
      <c r="J19" s="20" t="n">
        <v>2.56498207</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446.42795756</v>
      </c>
      <c r="F20" s="20" t="n">
        <v>3.66560063</v>
      </c>
      <c r="G20" s="18" t="n">
        <v>422.86206792</v>
      </c>
      <c r="H20" s="20" t="n">
        <v>13.88394768</v>
      </c>
      <c r="I20" s="18" t="n">
        <v>500.91569593</v>
      </c>
      <c r="J20" s="20" t="n">
        <v>2.1313145</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(708.0/B23*100)</f>
        <v/>
      </c>
      <c r="D23" s="19" t="n">
        <v>10875</v>
      </c>
      <c r="E23" s="18" t="n">
        <v>444.35005158</v>
      </c>
      <c r="F23" s="20" t="n">
        <v>4.29860181</v>
      </c>
      <c r="G23" s="18" t="n">
        <v>427.68332904</v>
      </c>
      <c r="H23" s="20" t="n">
        <v>7.15293292</v>
      </c>
      <c r="I23" s="18" t="n">
        <v>513.1035967399999</v>
      </c>
      <c r="J23" s="20" t="n">
        <v>3.01831473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525.45699656</v>
      </c>
      <c r="F25" s="20" t="n">
        <v>4.11604489</v>
      </c>
      <c r="G25" s="18" t="n">
        <v>516.7161576</v>
      </c>
      <c r="H25" s="20" t="n">
        <v>7.81660199</v>
      </c>
      <c r="I25" s="18" t="n">
        <v>523.19821486</v>
      </c>
      <c r="J25" s="20" t="n">
        <v>4.51866902</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462.81366648</v>
      </c>
      <c r="F26" s="20" t="n">
        <v>2.73881496</v>
      </c>
      <c r="G26" s="18" t="n">
        <v>423.11877433</v>
      </c>
      <c r="H26" s="20" t="n">
        <v>5.64638452</v>
      </c>
      <c r="I26" s="18" t="n">
        <v>502.55908857</v>
      </c>
      <c r="J26" s="20" t="n">
        <v>2.24196359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(42.0/B32*100)</f>
        <v/>
      </c>
      <c r="D32" s="19" t="n">
        <v>4436</v>
      </c>
      <c r="E32" s="18" t="n">
        <v>488.64705057</v>
      </c>
      <c r="F32" s="20" t="n">
        <v>3.44912962</v>
      </c>
      <c r="G32" s="18" t="n">
        <v>454.88787416</v>
      </c>
      <c r="H32" s="20" t="n">
        <v>5.60803131</v>
      </c>
      <c r="I32" s="18" t="n">
        <v>523.3297376199999</v>
      </c>
      <c r="J32" s="20" t="n">
        <v>2.82563313</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462.58347544</v>
      </c>
      <c r="F34" s="20" t="n">
        <v>2.76844861</v>
      </c>
      <c r="G34" s="18" t="n">
        <v>426.32009502</v>
      </c>
      <c r="H34" s="20" t="n">
        <v>4.65960506</v>
      </c>
      <c r="I34" s="18" t="n">
        <v>504.47054159</v>
      </c>
      <c r="J34" s="20" t="n">
        <v>3.28567714</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502.91964271</v>
      </c>
      <c r="F35" s="20" t="n">
        <v>2.15457491</v>
      </c>
      <c r="G35" s="18" t="n">
        <v>473.8952379</v>
      </c>
      <c r="H35" s="20" t="n">
        <v>6.98613961</v>
      </c>
      <c r="I35" s="18" t="n">
        <v>527.89522386</v>
      </c>
      <c r="J35" s="20" t="n">
        <v>2.74580624</v>
      </c>
      <c r="K35" s="18" t="s">
        <v>327</v>
      </c>
      <c r="L35" s="20" t="s">
        <v>327</v>
      </c>
      <c r="M35" s="18" t="n">
        <v>349.78970242</v>
      </c>
      <c r="N35" s="20" t="n">
        <v>6.90672373</v>
      </c>
      <c r="O35" s="18" t="s">
        <v>327</v>
      </c>
      <c r="P35" s="20" t="s">
        <v>327</v>
      </c>
      <c r="Q35" s="18" t="s">
        <v>327</v>
      </c>
      <c r="R35" s="20" t="s">
        <v>327</v>
      </c>
    </row>
    <row r="36" spans="1:18">
      <c r="A36" s="15" t="s">
        <v>356</v>
      </c>
      <c r="B36" s="17" t="n">
        <v>6736</v>
      </c>
      <c r="C36" s="18">
        <f>(147.0/B36*100)</f>
        <v/>
      </c>
      <c r="D36" s="19" t="n">
        <v>6589</v>
      </c>
      <c r="E36" s="18" t="n">
        <v>453.65388924</v>
      </c>
      <c r="F36" s="20" t="n">
        <v>3.16522345</v>
      </c>
      <c r="G36" s="18" t="n">
        <v>406.54875533</v>
      </c>
      <c r="H36" s="20" t="n">
        <v>8.694620649999999</v>
      </c>
      <c r="I36" s="18" t="n">
        <v>501.03738505</v>
      </c>
      <c r="J36" s="20" t="n">
        <v>2.31265393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(5837.0/B40*100)</f>
        <v/>
      </c>
      <c r="D40" s="19" t="n">
        <v>8320</v>
      </c>
      <c r="E40" s="18" t="n">
        <v>478.4293985</v>
      </c>
      <c r="F40" s="20" t="n">
        <v>3.79665625</v>
      </c>
      <c r="G40" s="18" t="n">
        <v>433.01457129</v>
      </c>
      <c r="H40" s="20" t="n">
        <v>7.3104133</v>
      </c>
      <c r="I40" s="18" t="n">
        <v>512.20538501</v>
      </c>
      <c r="J40" s="20" t="n">
        <v>3.71255747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(333.0/B47*100)</f>
        <v/>
      </c>
      <c r="D47" s="19" t="n">
        <v>5595</v>
      </c>
      <c r="E47" s="18" t="n">
        <v>448.19845341</v>
      </c>
      <c r="F47" s="20" t="n">
        <v>4.05113611</v>
      </c>
      <c r="G47" s="18" t="n">
        <v>394.72033967</v>
      </c>
      <c r="H47" s="20" t="n">
        <v>5.68898538</v>
      </c>
      <c r="I47" s="18" t="n">
        <v>449.07149167</v>
      </c>
      <c r="J47" s="20" t="n">
        <v>5.10000401</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510.39959684</v>
      </c>
      <c r="F48" s="20" t="n">
        <v>4.88823721</v>
      </c>
      <c r="G48" s="18" t="n">
        <v>454.67258118</v>
      </c>
      <c r="H48" s="20" t="n">
        <v>6.80574292</v>
      </c>
      <c r="I48" s="18" t="n">
        <v>567.04277151</v>
      </c>
      <c r="J48" s="20" t="n">
        <v>5.28052267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(169.0/B52*100)</f>
        <v/>
      </c>
      <c r="D52" s="19" t="n">
        <v>5640</v>
      </c>
      <c r="E52" s="18" t="n">
        <v>420.4897575</v>
      </c>
      <c r="F52" s="20" t="n">
        <v>3.67582013</v>
      </c>
      <c r="G52" s="18" t="n">
        <v>412.10203135</v>
      </c>
      <c r="H52" s="20" t="n">
        <v>6.21697841</v>
      </c>
      <c r="I52" s="18" t="n">
        <v>483.32905294</v>
      </c>
      <c r="J52" s="20" t="n">
        <v>2.65720689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540.34831719</v>
      </c>
      <c r="F56" s="20" t="n">
        <v>3.74705979</v>
      </c>
      <c r="G56" s="18" t="n">
        <v>495.26363643</v>
      </c>
      <c r="H56" s="20" t="n">
        <v>9.06608677</v>
      </c>
      <c r="I56" s="18" t="n">
        <v>558.71712757</v>
      </c>
      <c r="J56" s="20" t="n">
        <v>2.9591089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457.18154748</v>
      </c>
      <c r="F61" s="20" t="n">
        <v>3.02685318</v>
      </c>
      <c r="G61" s="18" t="n">
        <v>423.09875097</v>
      </c>
      <c r="H61" s="20" t="n">
        <v>5.90805656</v>
      </c>
      <c r="I61" s="18" t="n">
        <v>498.68777172</v>
      </c>
      <c r="J61" s="20" t="n">
        <v>2.56104214</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(625.0/B67*100)</f>
        <v/>
      </c>
      <c r="D67" s="19" t="n">
        <v>6346</v>
      </c>
      <c r="E67" s="18" t="n">
        <v>381.13856179</v>
      </c>
      <c r="F67" s="20" t="n">
        <v>3.36718818</v>
      </c>
      <c r="G67" s="18" t="n">
        <v>342.94427035</v>
      </c>
      <c r="H67" s="20" t="n">
        <v>4.77498724</v>
      </c>
      <c r="I67" s="18" t="n">
        <v>412.31157348</v>
      </c>
      <c r="J67" s="20" t="n">
        <v>3.43677529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(439.0/B73*100)</f>
        <v/>
      </c>
      <c r="D73" s="19" t="n">
        <v>7810</v>
      </c>
      <c r="E73" s="18" t="n">
        <v>409.62857217</v>
      </c>
      <c r="F73" s="20" t="n">
        <v>2.82678018</v>
      </c>
      <c r="G73" s="18" t="n">
        <v>382.98285341</v>
      </c>
      <c r="H73" s="20" t="n">
        <v>4.37907745</v>
      </c>
      <c r="I73" s="18" t="n">
        <v>447.46895922</v>
      </c>
      <c r="J73" s="20" t="n">
        <v>4.17818574</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472.02345688</v>
      </c>
      <c r="F7" s="20" t="n">
        <v>2.53959625</v>
      </c>
      <c r="G7" s="18" t="n">
        <v>440.22153177</v>
      </c>
      <c r="H7" s="20" t="n">
        <v>6.34581885</v>
      </c>
      <c r="I7" s="18" t="n">
        <v>515.91121832</v>
      </c>
      <c r="J7" s="20" t="n">
        <v>2.04339988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(8475.0/B9*100)</f>
        <v/>
      </c>
      <c r="D9" s="19" t="n">
        <v>1176</v>
      </c>
      <c r="E9" s="18" t="n">
        <v>458.23687465</v>
      </c>
      <c r="F9" s="20" t="n">
        <v>5.47380242</v>
      </c>
      <c r="G9" s="18" t="n">
        <v>421.48473832</v>
      </c>
      <c r="H9" s="20" t="n">
        <v>9.49825901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468.32398573</v>
      </c>
      <c r="F13" s="20" t="n">
        <v>4.41613917</v>
      </c>
      <c r="G13" s="18" t="n">
        <v>429.38283197</v>
      </c>
      <c r="H13" s="20" t="n">
        <v>15.13423761</v>
      </c>
      <c r="I13" s="18" t="n">
        <v>521.14648412</v>
      </c>
      <c r="J13" s="20" t="n">
        <v>2.23298524</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(62.0/B18*100)</f>
        <v/>
      </c>
      <c r="D18" s="19" t="n">
        <v>5470</v>
      </c>
      <c r="E18" s="18" t="n">
        <v>444.52483759</v>
      </c>
      <c r="F18" s="20" t="n">
        <v>4.62678788</v>
      </c>
      <c r="G18" s="18" t="n">
        <v>448.33744614</v>
      </c>
      <c r="H18" s="20" t="n">
        <v>4.78055358</v>
      </c>
      <c r="I18" s="18" t="n">
        <v>464.3572843</v>
      </c>
      <c r="J18" s="20" t="n">
        <v>4.44948177</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436.41730314</v>
      </c>
      <c r="F19" s="20" t="n">
        <v>3.63074236</v>
      </c>
      <c r="G19" s="18" t="n">
        <v>413.41336145</v>
      </c>
      <c r="H19" s="20" t="n">
        <v>7.36806246</v>
      </c>
      <c r="I19" s="18" t="n">
        <v>497.57668718</v>
      </c>
      <c r="J19" s="20" t="n">
        <v>2.56498207</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444.37732667</v>
      </c>
      <c r="F20" s="20" t="n">
        <v>3.86866952</v>
      </c>
      <c r="G20" s="18" t="n">
        <v>444.61110125</v>
      </c>
      <c r="H20" s="20" t="n">
        <v>7.3959969</v>
      </c>
      <c r="I20" s="18" t="n">
        <v>500.91569593</v>
      </c>
      <c r="J20" s="20" t="n">
        <v>2.1313145</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(708.0/B23*100)</f>
        <v/>
      </c>
      <c r="D23" s="19" t="n">
        <v>10875</v>
      </c>
      <c r="E23" s="18" t="n">
        <v>442.21764254</v>
      </c>
      <c r="F23" s="20" t="n">
        <v>4.33579032</v>
      </c>
      <c r="G23" s="18" t="n">
        <v>440.26755867</v>
      </c>
      <c r="H23" s="20" t="n">
        <v>7.04812481</v>
      </c>
      <c r="I23" s="18" t="n">
        <v>513.1035967399999</v>
      </c>
      <c r="J23" s="20" t="n">
        <v>3.01831473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510.51057079</v>
      </c>
      <c r="F25" s="20" t="n">
        <v>4.8175245</v>
      </c>
      <c r="G25" s="18" t="n">
        <v>536.18094192</v>
      </c>
      <c r="H25" s="20" t="n">
        <v>4.58123857</v>
      </c>
      <c r="I25" s="18" t="n">
        <v>523.19821486</v>
      </c>
      <c r="J25" s="20" t="n">
        <v>4.51866902</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458.91050064</v>
      </c>
      <c r="F26" s="20" t="n">
        <v>2.75766317</v>
      </c>
      <c r="G26" s="18" t="n">
        <v>445.09414385</v>
      </c>
      <c r="H26" s="20" t="n">
        <v>4.69529959</v>
      </c>
      <c r="I26" s="18" t="n">
        <v>502.55908857</v>
      </c>
      <c r="J26" s="20" t="n">
        <v>2.24196359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(42.0/B32*100)</f>
        <v/>
      </c>
      <c r="D32" s="19" t="n">
        <v>4436</v>
      </c>
      <c r="E32" s="18" t="n">
        <v>480.59667842</v>
      </c>
      <c r="F32" s="20" t="n">
        <v>3.39114394</v>
      </c>
      <c r="G32" s="18" t="n">
        <v>490.19415109</v>
      </c>
      <c r="H32" s="20" t="n">
        <v>4.98255329</v>
      </c>
      <c r="I32" s="18" t="n">
        <v>523.3297376199999</v>
      </c>
      <c r="J32" s="20" t="n">
        <v>2.82563313</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461.45128715</v>
      </c>
      <c r="F34" s="20" t="n">
        <v>2.74521925</v>
      </c>
      <c r="G34" s="18" t="n">
        <v>436.1255413</v>
      </c>
      <c r="H34" s="20" t="n">
        <v>4.66805129</v>
      </c>
      <c r="I34" s="18" t="n">
        <v>504.47054159</v>
      </c>
      <c r="J34" s="20" t="n">
        <v>3.28567714</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503.79890114</v>
      </c>
      <c r="F35" s="20" t="n">
        <v>2.0895762</v>
      </c>
      <c r="G35" s="18" t="n">
        <v>449.19931227</v>
      </c>
      <c r="H35" s="20" t="n">
        <v>6.32555134</v>
      </c>
      <c r="I35" s="18" t="n">
        <v>527.89522386</v>
      </c>
      <c r="J35" s="20" t="n">
        <v>2.74580624</v>
      </c>
      <c r="K35" s="18" t="s">
        <v>327</v>
      </c>
      <c r="L35" s="20" t="s">
        <v>327</v>
      </c>
      <c r="M35" s="18" t="n">
        <v>349.78970242</v>
      </c>
      <c r="N35" s="20" t="n">
        <v>6.90672373</v>
      </c>
      <c r="O35" s="18" t="s">
        <v>327</v>
      </c>
      <c r="P35" s="20" t="s">
        <v>327</v>
      </c>
      <c r="Q35" s="18" t="s">
        <v>327</v>
      </c>
      <c r="R35" s="20" t="s">
        <v>327</v>
      </c>
    </row>
    <row r="36" spans="1:18">
      <c r="A36" s="15" t="s">
        <v>356</v>
      </c>
      <c r="B36" s="17" t="n">
        <v>6736</v>
      </c>
      <c r="C36" s="18">
        <f>(147.0/B36*100)</f>
        <v/>
      </c>
      <c r="D36" s="19" t="n">
        <v>6589</v>
      </c>
      <c r="E36" s="18" t="n">
        <v>453.05277107</v>
      </c>
      <c r="F36" s="20" t="n">
        <v>3.17154324</v>
      </c>
      <c r="G36" s="18" t="n">
        <v>434.43461878</v>
      </c>
      <c r="H36" s="20" t="n">
        <v>5.71495383</v>
      </c>
      <c r="I36" s="18" t="n">
        <v>501.03738505</v>
      </c>
      <c r="J36" s="20" t="n">
        <v>2.31265393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(5837.0/B40*100)</f>
        <v/>
      </c>
      <c r="D40" s="19" t="n">
        <v>8320</v>
      </c>
      <c r="E40" s="18" t="n">
        <v>477.06103591</v>
      </c>
      <c r="F40" s="20" t="n">
        <v>3.60454626</v>
      </c>
      <c r="G40" s="18" t="n">
        <v>458.64672822</v>
      </c>
      <c r="H40" s="20" t="n">
        <v>7.7297506</v>
      </c>
      <c r="I40" s="18" t="n">
        <v>512.20538501</v>
      </c>
      <c r="J40" s="20" t="n">
        <v>3.71255747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(333.0/B47*100)</f>
        <v/>
      </c>
      <c r="D47" s="19" t="n">
        <v>5595</v>
      </c>
      <c r="E47" s="18" t="n">
        <v>445.51099499</v>
      </c>
      <c r="F47" s="20" t="n">
        <v>4.46002913</v>
      </c>
      <c r="G47" s="18" t="n">
        <v>426.65318021</v>
      </c>
      <c r="H47" s="20" t="n">
        <v>4.29250803</v>
      </c>
      <c r="I47" s="18" t="n">
        <v>449.07149167</v>
      </c>
      <c r="J47" s="20" t="n">
        <v>5.10000401</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503.26522738</v>
      </c>
      <c r="F48" s="20" t="n">
        <v>4.97032967</v>
      </c>
      <c r="G48" s="18" t="n">
        <v>501.60182721</v>
      </c>
      <c r="H48" s="20" t="n">
        <v>6.11821806</v>
      </c>
      <c r="I48" s="18" t="n">
        <v>567.04277151</v>
      </c>
      <c r="J48" s="20" t="n">
        <v>5.28052267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(169.0/B52*100)</f>
        <v/>
      </c>
      <c r="D52" s="19" t="n">
        <v>5640</v>
      </c>
      <c r="E52" s="18" t="n">
        <v>420.28191739</v>
      </c>
      <c r="F52" s="20" t="n">
        <v>3.6482842</v>
      </c>
      <c r="G52" s="18" t="n">
        <v>415.89387225</v>
      </c>
      <c r="H52" s="20" t="n">
        <v>5.54478182</v>
      </c>
      <c r="I52" s="18" t="n">
        <v>483.32905294</v>
      </c>
      <c r="J52" s="20" t="n">
        <v>2.65720689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539.04420176</v>
      </c>
      <c r="F56" s="20" t="n">
        <v>3.85796345</v>
      </c>
      <c r="G56" s="18" t="n">
        <v>528.74423085</v>
      </c>
      <c r="H56" s="20" t="n">
        <v>5.35423744</v>
      </c>
      <c r="I56" s="18" t="n">
        <v>558.71712757</v>
      </c>
      <c r="J56" s="20" t="n">
        <v>2.9591089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455.59013554</v>
      </c>
      <c r="F61" s="20" t="n">
        <v>3.23970056</v>
      </c>
      <c r="G61" s="18" t="n">
        <v>435.60315111</v>
      </c>
      <c r="H61" s="20" t="n">
        <v>4.81509382</v>
      </c>
      <c r="I61" s="18" t="n">
        <v>498.68777172</v>
      </c>
      <c r="J61" s="20" t="n">
        <v>2.56104214</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(625.0/B67*100)</f>
        <v/>
      </c>
      <c r="D67" s="19" t="n">
        <v>6346</v>
      </c>
      <c r="E67" s="18" t="n">
        <v>374.68098379</v>
      </c>
      <c r="F67" s="20" t="n">
        <v>3.55616702</v>
      </c>
      <c r="G67" s="18" t="n">
        <v>370.77038917</v>
      </c>
      <c r="H67" s="20" t="n">
        <v>3.75250816</v>
      </c>
      <c r="I67" s="18" t="n">
        <v>412.31157348</v>
      </c>
      <c r="J67" s="20" t="n">
        <v>3.43677529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(439.0/B73*100)</f>
        <v/>
      </c>
      <c r="D73" s="19" t="n">
        <v>7810</v>
      </c>
      <c r="E73" s="18" t="n">
        <v>408.30323262</v>
      </c>
      <c r="F73" s="20" t="n">
        <v>2.99598975</v>
      </c>
      <c r="G73" s="18" t="n">
        <v>389.14759879</v>
      </c>
      <c r="H73" s="20" t="n">
        <v>3.8108789</v>
      </c>
      <c r="I73" s="18" t="n">
        <v>447.46895922</v>
      </c>
      <c r="J73" s="20" t="n">
        <v>4.17818574</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471.03226602</v>
      </c>
      <c r="F7" s="20" t="n">
        <v>2.46780958</v>
      </c>
      <c r="G7" s="18" t="n">
        <v>409.77805503</v>
      </c>
      <c r="H7" s="20" t="n">
        <v>8.89404519</v>
      </c>
      <c r="I7" s="18" t="n">
        <v>515.91121832</v>
      </c>
      <c r="J7" s="20" t="n">
        <v>2.04339988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(8475.0/B9*100)</f>
        <v/>
      </c>
      <c r="D9" s="19" t="n">
        <v>1176</v>
      </c>
      <c r="E9" s="18" t="n">
        <v>455.6127361</v>
      </c>
      <c r="F9" s="20" t="n">
        <v>5.2276255</v>
      </c>
      <c r="G9" s="18" t="n">
        <v>425.05480091</v>
      </c>
      <c r="H9" s="20" t="n">
        <v>11.8039118</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468.83933857</v>
      </c>
      <c r="F13" s="20" t="n">
        <v>4.528218</v>
      </c>
      <c r="G13" s="18" t="n">
        <v>410.14940459</v>
      </c>
      <c r="H13" s="20" t="n">
        <v>18.23918804</v>
      </c>
      <c r="I13" s="18" t="n">
        <v>521.14648412</v>
      </c>
      <c r="J13" s="20" t="n">
        <v>2.23298524</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(62.0/B18*100)</f>
        <v/>
      </c>
      <c r="D18" s="19" t="n">
        <v>5470</v>
      </c>
      <c r="E18" s="18" t="n">
        <v>451.51589504</v>
      </c>
      <c r="F18" s="20" t="n">
        <v>3.94048831</v>
      </c>
      <c r="G18" s="18" t="n">
        <v>394.08644317</v>
      </c>
      <c r="H18" s="20" t="n">
        <v>6.78467416</v>
      </c>
      <c r="I18" s="18" t="n">
        <v>464.3572843</v>
      </c>
      <c r="J18" s="20" t="n">
        <v>4.44948177</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437.6679935</v>
      </c>
      <c r="F19" s="20" t="n">
        <v>3.67209232</v>
      </c>
      <c r="G19" s="18" t="n">
        <v>395.02321838</v>
      </c>
      <c r="H19" s="20" t="n">
        <v>8.124571960000001</v>
      </c>
      <c r="I19" s="18" t="n">
        <v>497.57668718</v>
      </c>
      <c r="J19" s="20" t="n">
        <v>2.56498207</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447.45598916</v>
      </c>
      <c r="F20" s="20" t="n">
        <v>3.88558438</v>
      </c>
      <c r="G20" s="18" t="n">
        <v>414.56962502</v>
      </c>
      <c r="H20" s="20" t="n">
        <v>11.21549128</v>
      </c>
      <c r="I20" s="18" t="n">
        <v>500.91569593</v>
      </c>
      <c r="J20" s="20" t="n">
        <v>2.1313145</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(708.0/B23*100)</f>
        <v/>
      </c>
      <c r="D23" s="19" t="n">
        <v>10875</v>
      </c>
      <c r="E23" s="18" t="n">
        <v>443.52254551</v>
      </c>
      <c r="F23" s="20" t="n">
        <v>4.06096362</v>
      </c>
      <c r="G23" s="18" t="n">
        <v>430.45807766</v>
      </c>
      <c r="H23" s="20" t="n">
        <v>8.801637789999999</v>
      </c>
      <c r="I23" s="18" t="n">
        <v>513.1035967399999</v>
      </c>
      <c r="J23" s="20" t="n">
        <v>3.01831473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525.38364868</v>
      </c>
      <c r="F25" s="20" t="n">
        <v>4.02659061</v>
      </c>
      <c r="G25" s="18" t="n">
        <v>509.33948397</v>
      </c>
      <c r="H25" s="20" t="n">
        <v>12.30988489</v>
      </c>
      <c r="I25" s="18" t="n">
        <v>523.19821486</v>
      </c>
      <c r="J25" s="20" t="n">
        <v>4.51866902</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460.64279823</v>
      </c>
      <c r="F26" s="20" t="n">
        <v>2.73513147</v>
      </c>
      <c r="G26" s="18" t="n">
        <v>416.04819791</v>
      </c>
      <c r="H26" s="20" t="n">
        <v>5.67760937</v>
      </c>
      <c r="I26" s="18" t="n">
        <v>502.55908857</v>
      </c>
      <c r="J26" s="20" t="n">
        <v>2.24196359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(42.0/B32*100)</f>
        <v/>
      </c>
      <c r="D32" s="19" t="n">
        <v>4436</v>
      </c>
      <c r="E32" s="18" t="n">
        <v>487.74951633</v>
      </c>
      <c r="F32" s="20" t="n">
        <v>3.36784645</v>
      </c>
      <c r="G32" s="18" t="n">
        <v>442.17736142</v>
      </c>
      <c r="H32" s="20" t="n">
        <v>5.70784398</v>
      </c>
      <c r="I32" s="18" t="n">
        <v>523.3297376199999</v>
      </c>
      <c r="J32" s="20" t="n">
        <v>2.82563313</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462.46463694</v>
      </c>
      <c r="F34" s="20" t="n">
        <v>2.58986374</v>
      </c>
      <c r="G34" s="18" t="n">
        <v>420.51746608</v>
      </c>
      <c r="H34" s="20" t="n">
        <v>5.92036605</v>
      </c>
      <c r="I34" s="18" t="n">
        <v>504.47054159</v>
      </c>
      <c r="J34" s="20" t="n">
        <v>3.28567714</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504.07372178</v>
      </c>
      <c r="F35" s="20" t="n">
        <v>2.07295703</v>
      </c>
      <c r="G35" s="18" t="n">
        <v>439.55878708</v>
      </c>
      <c r="H35" s="20" t="n">
        <v>7.5331265</v>
      </c>
      <c r="I35" s="18" t="n">
        <v>527.89522386</v>
      </c>
      <c r="J35" s="20" t="n">
        <v>2.74580624</v>
      </c>
      <c r="K35" s="18" t="s">
        <v>327</v>
      </c>
      <c r="L35" s="20" t="s">
        <v>327</v>
      </c>
      <c r="M35" s="18" t="n">
        <v>349.78970242</v>
      </c>
      <c r="N35" s="20" t="n">
        <v>6.90672373</v>
      </c>
      <c r="O35" s="18" t="s">
        <v>327</v>
      </c>
      <c r="P35" s="20" t="s">
        <v>327</v>
      </c>
      <c r="Q35" s="18" t="s">
        <v>327</v>
      </c>
      <c r="R35" s="20" t="s">
        <v>327</v>
      </c>
    </row>
    <row r="36" spans="1:18">
      <c r="A36" s="15" t="s">
        <v>356</v>
      </c>
      <c r="B36" s="17" t="n">
        <v>6736</v>
      </c>
      <c r="C36" s="18">
        <f>(147.0/B36*100)</f>
        <v/>
      </c>
      <c r="D36" s="19" t="n">
        <v>6589</v>
      </c>
      <c r="E36" s="18" t="n">
        <v>452.48854127</v>
      </c>
      <c r="F36" s="20" t="n">
        <v>3.16553899</v>
      </c>
      <c r="G36" s="18" t="n">
        <v>415.18575176</v>
      </c>
      <c r="H36" s="20" t="n">
        <v>10.50669486</v>
      </c>
      <c r="I36" s="18" t="n">
        <v>501.03738505</v>
      </c>
      <c r="J36" s="20" t="n">
        <v>2.31265393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(5837.0/B40*100)</f>
        <v/>
      </c>
      <c r="D40" s="19" t="n">
        <v>8320</v>
      </c>
      <c r="E40" s="18" t="n">
        <v>478.0824469</v>
      </c>
      <c r="F40" s="20" t="n">
        <v>3.75237311</v>
      </c>
      <c r="G40" s="18" t="n">
        <v>425.40191336</v>
      </c>
      <c r="H40" s="20" t="n">
        <v>9.532789940000001</v>
      </c>
      <c r="I40" s="18" t="n">
        <v>512.20538501</v>
      </c>
      <c r="J40" s="20" t="n">
        <v>3.71255747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(333.0/B47*100)</f>
        <v/>
      </c>
      <c r="D47" s="19" t="n">
        <v>5595</v>
      </c>
      <c r="E47" s="18" t="n">
        <v>447.87518955</v>
      </c>
      <c r="F47" s="20" t="n">
        <v>4.08969695</v>
      </c>
      <c r="G47" s="18" t="n">
        <v>386.8086923</v>
      </c>
      <c r="H47" s="20" t="n">
        <v>5.46033793</v>
      </c>
      <c r="I47" s="18" t="n">
        <v>449.07149167</v>
      </c>
      <c r="J47" s="20" t="n">
        <v>5.10000401</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509.80243209</v>
      </c>
      <c r="F48" s="20" t="n">
        <v>4.75509019</v>
      </c>
      <c r="G48" s="18" t="n">
        <v>448.22257357</v>
      </c>
      <c r="H48" s="20" t="n">
        <v>8.783552609999999</v>
      </c>
      <c r="I48" s="18" t="n">
        <v>567.04277151</v>
      </c>
      <c r="J48" s="20" t="n">
        <v>5.28052267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(169.0/B52*100)</f>
        <v/>
      </c>
      <c r="D52" s="19" t="n">
        <v>5640</v>
      </c>
      <c r="E52" s="18" t="n">
        <v>420.11389901</v>
      </c>
      <c r="F52" s="20" t="n">
        <v>3.81706004</v>
      </c>
      <c r="G52" s="18" t="n">
        <v>412.35516267</v>
      </c>
      <c r="H52" s="20" t="n">
        <v>6.742459</v>
      </c>
      <c r="I52" s="18" t="n">
        <v>483.32905294</v>
      </c>
      <c r="J52" s="20" t="n">
        <v>2.65720689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530.9768964800001</v>
      </c>
      <c r="F56" s="20" t="n">
        <v>3.78040132</v>
      </c>
      <c r="G56" s="18" t="n">
        <v>554.65986713</v>
      </c>
      <c r="H56" s="20" t="n">
        <v>6.30293261</v>
      </c>
      <c r="I56" s="18" t="n">
        <v>558.71712757</v>
      </c>
      <c r="J56" s="20" t="n">
        <v>2.9591089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456.99851655</v>
      </c>
      <c r="F61" s="20" t="n">
        <v>2.94528609</v>
      </c>
      <c r="G61" s="18" t="n">
        <v>423.89505219</v>
      </c>
      <c r="H61" s="20" t="n">
        <v>6.59842495</v>
      </c>
      <c r="I61" s="18" t="n">
        <v>498.68777172</v>
      </c>
      <c r="J61" s="20" t="n">
        <v>2.56104214</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(625.0/B67*100)</f>
        <v/>
      </c>
      <c r="D67" s="19" t="n">
        <v>6346</v>
      </c>
      <c r="E67" s="18" t="n">
        <v>377.80809224</v>
      </c>
      <c r="F67" s="20" t="n">
        <v>3.49738706</v>
      </c>
      <c r="G67" s="18" t="n">
        <v>360.4442168</v>
      </c>
      <c r="H67" s="20" t="n">
        <v>4.12887144</v>
      </c>
      <c r="I67" s="18" t="n">
        <v>412.31157348</v>
      </c>
      <c r="J67" s="20" t="n">
        <v>3.43677529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(439.0/B73*100)</f>
        <v/>
      </c>
      <c r="D73" s="19" t="n">
        <v>7810</v>
      </c>
      <c r="E73" s="18" t="n">
        <v>407.62695284</v>
      </c>
      <c r="F73" s="20" t="n">
        <v>2.68530874</v>
      </c>
      <c r="G73" s="18" t="n">
        <v>386.80451153</v>
      </c>
      <c r="H73" s="20" t="n">
        <v>4.27918684</v>
      </c>
      <c r="I73" s="18" t="n">
        <v>447.46895922</v>
      </c>
      <c r="J73" s="20" t="n">
        <v>4.17818574</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468.75111128</v>
      </c>
      <c r="F7" s="20" t="n">
        <v>2.61475045</v>
      </c>
      <c r="G7" s="18" t="n">
        <v>459.83076348</v>
      </c>
      <c r="H7" s="20" t="n">
        <v>4.80700302</v>
      </c>
      <c r="I7" s="18" t="n">
        <v>515.91121832</v>
      </c>
      <c r="J7" s="20" t="n">
        <v>2.04339988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(8475.0/B9*100)</f>
        <v/>
      </c>
      <c r="D9" s="19" t="n">
        <v>1176</v>
      </c>
      <c r="E9" s="18" t="n">
        <v>454.77055871</v>
      </c>
      <c r="F9" s="20" t="n">
        <v>5.24827305</v>
      </c>
      <c r="G9" s="18" t="n">
        <v>439.49960913</v>
      </c>
      <c r="H9" s="20" t="n">
        <v>13.81709901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466.96645738</v>
      </c>
      <c r="F13" s="20" t="n">
        <v>4.82875002</v>
      </c>
      <c r="G13" s="18" t="n">
        <v>452.89942538</v>
      </c>
      <c r="H13" s="20" t="n">
        <v>11.56690274</v>
      </c>
      <c r="I13" s="18" t="n">
        <v>521.14648412</v>
      </c>
      <c r="J13" s="20" t="n">
        <v>2.23298524</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(62.0/B18*100)</f>
        <v/>
      </c>
      <c r="D18" s="19" t="n">
        <v>5470</v>
      </c>
      <c r="E18" s="18" t="n">
        <v>442.73525423</v>
      </c>
      <c r="F18" s="20" t="n">
        <v>4.08986362</v>
      </c>
      <c r="G18" s="18" t="n">
        <v>456.2085781</v>
      </c>
      <c r="H18" s="20" t="n">
        <v>5.86665708</v>
      </c>
      <c r="I18" s="18" t="n">
        <v>464.3572843</v>
      </c>
      <c r="J18" s="20" t="n">
        <v>4.44948177</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436.05499795</v>
      </c>
      <c r="F19" s="20" t="n">
        <v>3.90897325</v>
      </c>
      <c r="G19" s="18" t="n">
        <v>411.20225916</v>
      </c>
      <c r="H19" s="20" t="n">
        <v>8.14173708</v>
      </c>
      <c r="I19" s="18" t="n">
        <v>497.57668718</v>
      </c>
      <c r="J19" s="20" t="n">
        <v>2.56498207</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447.22302689</v>
      </c>
      <c r="F20" s="20" t="n">
        <v>3.87776679</v>
      </c>
      <c r="G20" s="18" t="n">
        <v>426.76997161</v>
      </c>
      <c r="H20" s="20" t="n">
        <v>10.64270537</v>
      </c>
      <c r="I20" s="18" t="n">
        <v>500.91569593</v>
      </c>
      <c r="J20" s="20" t="n">
        <v>2.1313145</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(708.0/B23*100)</f>
        <v/>
      </c>
      <c r="D23" s="19" t="n">
        <v>10875</v>
      </c>
      <c r="E23" s="18" t="n">
        <v>441.46277759</v>
      </c>
      <c r="F23" s="20" t="n">
        <v>4.36259184</v>
      </c>
      <c r="G23" s="18" t="n">
        <v>443.49485504</v>
      </c>
      <c r="H23" s="20" t="n">
        <v>6.72545685</v>
      </c>
      <c r="I23" s="18" t="n">
        <v>513.1035967399999</v>
      </c>
      <c r="J23" s="20" t="n">
        <v>3.01831473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524.23981467</v>
      </c>
      <c r="F25" s="20" t="n">
        <v>4.06410955</v>
      </c>
      <c r="G25" s="18" t="n">
        <v>530.23399777</v>
      </c>
      <c r="H25" s="20" t="n">
        <v>8.58795121</v>
      </c>
      <c r="I25" s="18" t="n">
        <v>523.19821486</v>
      </c>
      <c r="J25" s="20" t="n">
        <v>4.51866902</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455.8426543</v>
      </c>
      <c r="F26" s="20" t="n">
        <v>2.89004452</v>
      </c>
      <c r="G26" s="18" t="n">
        <v>452.37613324</v>
      </c>
      <c r="H26" s="20" t="n">
        <v>5.10449727</v>
      </c>
      <c r="I26" s="18" t="n">
        <v>502.55908857</v>
      </c>
      <c r="J26" s="20" t="n">
        <v>2.24196359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(42.0/B32*100)</f>
        <v/>
      </c>
      <c r="D32" s="19" t="n">
        <v>4436</v>
      </c>
      <c r="E32" s="18" t="n">
        <v>483.64089983</v>
      </c>
      <c r="F32" s="20" t="n">
        <v>3.67828938</v>
      </c>
      <c r="G32" s="18" t="n">
        <v>481.9972207</v>
      </c>
      <c r="H32" s="20" t="n">
        <v>4.5180987</v>
      </c>
      <c r="I32" s="18" t="n">
        <v>523.3297376199999</v>
      </c>
      <c r="J32" s="20" t="n">
        <v>2.82563313</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460.3661957</v>
      </c>
      <c r="F34" s="20" t="n">
        <v>2.69221556</v>
      </c>
      <c r="G34" s="18" t="n">
        <v>438.2201076</v>
      </c>
      <c r="H34" s="20" t="n">
        <v>4.74561261</v>
      </c>
      <c r="I34" s="18" t="n">
        <v>504.47054159</v>
      </c>
      <c r="J34" s="20" t="n">
        <v>3.28567714</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502.27958642</v>
      </c>
      <c r="F35" s="20" t="n">
        <v>2.07076824</v>
      </c>
      <c r="G35" s="18" t="n">
        <v>483.00723528</v>
      </c>
      <c r="H35" s="20" t="n">
        <v>6.74189728</v>
      </c>
      <c r="I35" s="18" t="n">
        <v>527.89522386</v>
      </c>
      <c r="J35" s="20" t="n">
        <v>2.74580624</v>
      </c>
      <c r="K35" s="18" t="s">
        <v>327</v>
      </c>
      <c r="L35" s="20" t="s">
        <v>327</v>
      </c>
      <c r="M35" s="18" t="n">
        <v>349.78970242</v>
      </c>
      <c r="N35" s="20" t="n">
        <v>6.90672373</v>
      </c>
      <c r="O35" s="18" t="s">
        <v>327</v>
      </c>
      <c r="P35" s="20" t="s">
        <v>327</v>
      </c>
      <c r="Q35" s="18" t="s">
        <v>327</v>
      </c>
      <c r="R35" s="20" t="s">
        <v>327</v>
      </c>
    </row>
    <row r="36" spans="1:18">
      <c r="A36" s="15" t="s">
        <v>356</v>
      </c>
      <c r="B36" s="17" t="n">
        <v>6736</v>
      </c>
      <c r="C36" s="18">
        <f>(147.0/B36*100)</f>
        <v/>
      </c>
      <c r="D36" s="19" t="n">
        <v>6589</v>
      </c>
      <c r="E36" s="18" t="n">
        <v>450.43432731</v>
      </c>
      <c r="F36" s="20" t="n">
        <v>3.24660375</v>
      </c>
      <c r="G36" s="18" t="n">
        <v>447.13359086</v>
      </c>
      <c r="H36" s="20" t="n">
        <v>5.68407838</v>
      </c>
      <c r="I36" s="18" t="n">
        <v>501.03738505</v>
      </c>
      <c r="J36" s="20" t="n">
        <v>2.31265393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(5837.0/B40*100)</f>
        <v/>
      </c>
      <c r="D40" s="19" t="n">
        <v>8320</v>
      </c>
      <c r="E40" s="18" t="n">
        <v>473.3771302</v>
      </c>
      <c r="F40" s="20" t="n">
        <v>4.11255311</v>
      </c>
      <c r="G40" s="18" t="n">
        <v>476.58739912</v>
      </c>
      <c r="H40" s="20" t="n">
        <v>5.1408362</v>
      </c>
      <c r="I40" s="18" t="n">
        <v>512.20538501</v>
      </c>
      <c r="J40" s="20" t="n">
        <v>3.71255747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(333.0/B47*100)</f>
        <v/>
      </c>
      <c r="D47" s="19" t="n">
        <v>5595</v>
      </c>
      <c r="E47" s="18" t="n">
        <v>446.88321516</v>
      </c>
      <c r="F47" s="20" t="n">
        <v>4.07074069</v>
      </c>
      <c r="G47" s="18" t="n">
        <v>394.86493302</v>
      </c>
      <c r="H47" s="20" t="n">
        <v>5.54105468</v>
      </c>
      <c r="I47" s="18" t="n">
        <v>449.07149167</v>
      </c>
      <c r="J47" s="20" t="n">
        <v>5.10000401</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509.27794264</v>
      </c>
      <c r="F48" s="20" t="n">
        <v>5.03668715</v>
      </c>
      <c r="G48" s="18" t="n">
        <v>490.4074955</v>
      </c>
      <c r="H48" s="20" t="n">
        <v>5.86353722</v>
      </c>
      <c r="I48" s="18" t="n">
        <v>567.04277151</v>
      </c>
      <c r="J48" s="20" t="n">
        <v>5.28052267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(169.0/B52*100)</f>
        <v/>
      </c>
      <c r="D52" s="19" t="n">
        <v>5640</v>
      </c>
      <c r="E52" s="18" t="n">
        <v>420.52855734</v>
      </c>
      <c r="F52" s="20" t="n">
        <v>3.78428464</v>
      </c>
      <c r="G52" s="18" t="n">
        <v>412.89005797</v>
      </c>
      <c r="H52" s="20" t="n">
        <v>5.38972835</v>
      </c>
      <c r="I52" s="18" t="n">
        <v>483.32905294</v>
      </c>
      <c r="J52" s="20" t="n">
        <v>2.65720689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539.67248553</v>
      </c>
      <c r="F56" s="20" t="n">
        <v>3.79661641</v>
      </c>
      <c r="G56" s="18" t="n">
        <v>519.70198043</v>
      </c>
      <c r="H56" s="20" t="n">
        <v>6.62775742</v>
      </c>
      <c r="I56" s="18" t="n">
        <v>558.71712757</v>
      </c>
      <c r="J56" s="20" t="n">
        <v>2.9591089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454.7505992</v>
      </c>
      <c r="F61" s="20" t="n">
        <v>3.16926443</v>
      </c>
      <c r="G61" s="18" t="n">
        <v>438.5566846</v>
      </c>
      <c r="H61" s="20" t="n">
        <v>5.4034291</v>
      </c>
      <c r="I61" s="18" t="n">
        <v>498.68777172</v>
      </c>
      <c r="J61" s="20" t="n">
        <v>2.56104214</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(625.0/B67*100)</f>
        <v/>
      </c>
      <c r="D67" s="19" t="n">
        <v>6346</v>
      </c>
      <c r="E67" s="18" t="n">
        <v>378.61779818</v>
      </c>
      <c r="F67" s="20" t="n">
        <v>3.63436757</v>
      </c>
      <c r="G67" s="18" t="n">
        <v>362.39356151</v>
      </c>
      <c r="H67" s="20" t="n">
        <v>3.57746473</v>
      </c>
      <c r="I67" s="18" t="n">
        <v>412.31157348</v>
      </c>
      <c r="J67" s="20" t="n">
        <v>3.43677529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(439.0/B73*100)</f>
        <v/>
      </c>
      <c r="D73" s="19" t="n">
        <v>7810</v>
      </c>
      <c r="E73" s="18" t="n">
        <v>409.43806609</v>
      </c>
      <c r="F73" s="20" t="n">
        <v>3.15300849</v>
      </c>
      <c r="G73" s="18" t="n">
        <v>388.11250958</v>
      </c>
      <c r="H73" s="20" t="n">
        <v>3.37477596</v>
      </c>
      <c r="I73" s="18" t="n">
        <v>447.46895922</v>
      </c>
      <c r="J73" s="20" t="n">
        <v>4.17818574</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470.96582725</v>
      </c>
      <c r="F7" s="20" t="n">
        <v>2.40930104</v>
      </c>
      <c r="G7" s="18" t="n">
        <v>440.80449409</v>
      </c>
      <c r="H7" s="20" t="n">
        <v>6.45555518</v>
      </c>
      <c r="I7" s="18" t="n">
        <v>515.91121832</v>
      </c>
      <c r="J7" s="20" t="n">
        <v>2.04339988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(8475.0/B9*100)</f>
        <v/>
      </c>
      <c r="D9" s="19" t="n">
        <v>1176</v>
      </c>
      <c r="E9" s="18" t="n">
        <v>456.2354364</v>
      </c>
      <c r="F9" s="20" t="n">
        <v>5.42439732</v>
      </c>
      <c r="G9" s="18" t="n">
        <v>422.94764441</v>
      </c>
      <c r="H9" s="20" t="n">
        <v>10.1573029</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466.87526487</v>
      </c>
      <c r="F13" s="20" t="n">
        <v>4.83599098</v>
      </c>
      <c r="G13" s="18" t="n">
        <v>450.64795472</v>
      </c>
      <c r="H13" s="20" t="n">
        <v>13.67540331</v>
      </c>
      <c r="I13" s="18" t="n">
        <v>521.14648412</v>
      </c>
      <c r="J13" s="20" t="n">
        <v>2.23298524</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(62.0/B18*100)</f>
        <v/>
      </c>
      <c r="D18" s="19" t="n">
        <v>5470</v>
      </c>
      <c r="E18" s="18" t="n">
        <v>450.11915576</v>
      </c>
      <c r="F18" s="20" t="n">
        <v>3.98380593</v>
      </c>
      <c r="G18" s="18" t="n">
        <v>418.56926835</v>
      </c>
      <c r="H18" s="20" t="n">
        <v>6.86736351</v>
      </c>
      <c r="I18" s="18" t="n">
        <v>464.3572843</v>
      </c>
      <c r="J18" s="20" t="n">
        <v>4.44948177</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435.61166342</v>
      </c>
      <c r="F19" s="20" t="n">
        <v>3.70546683</v>
      </c>
      <c r="G19" s="18" t="n">
        <v>412.80753577</v>
      </c>
      <c r="H19" s="20" t="n">
        <v>7.73981997</v>
      </c>
      <c r="I19" s="18" t="n">
        <v>497.57668718</v>
      </c>
      <c r="J19" s="20" t="n">
        <v>2.56498207</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444.59394683</v>
      </c>
      <c r="F20" s="20" t="n">
        <v>3.75301817</v>
      </c>
      <c r="G20" s="18" t="n">
        <v>443.29390105</v>
      </c>
      <c r="H20" s="20" t="n">
        <v>9.811239459999999</v>
      </c>
      <c r="I20" s="18" t="n">
        <v>500.91569593</v>
      </c>
      <c r="J20" s="20" t="n">
        <v>2.1313145</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(708.0/B23*100)</f>
        <v/>
      </c>
      <c r="D23" s="19" t="n">
        <v>10875</v>
      </c>
      <c r="E23" s="18" t="n">
        <v>445.52275014</v>
      </c>
      <c r="F23" s="20" t="n">
        <v>4.248081</v>
      </c>
      <c r="G23" s="18" t="n">
        <v>420.35697496</v>
      </c>
      <c r="H23" s="20" t="n">
        <v>7.37618358</v>
      </c>
      <c r="I23" s="18" t="n">
        <v>513.1035967399999</v>
      </c>
      <c r="J23" s="20" t="n">
        <v>3.01831473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523.31500562</v>
      </c>
      <c r="F25" s="20" t="n">
        <v>4.07236928</v>
      </c>
      <c r="G25" s="18" t="n">
        <v>545.11746281</v>
      </c>
      <c r="H25" s="20" t="n">
        <v>10.04765578</v>
      </c>
      <c r="I25" s="18" t="n">
        <v>523.19821486</v>
      </c>
      <c r="J25" s="20" t="n">
        <v>4.51866902</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460.03302171</v>
      </c>
      <c r="F26" s="20" t="n">
        <v>2.68010715</v>
      </c>
      <c r="G26" s="18" t="n">
        <v>434.35616453</v>
      </c>
      <c r="H26" s="20" t="n">
        <v>5.86277001</v>
      </c>
      <c r="I26" s="18" t="n">
        <v>502.55908857</v>
      </c>
      <c r="J26" s="20" t="n">
        <v>2.24196359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(42.0/B32*100)</f>
        <v/>
      </c>
      <c r="D32" s="19" t="n">
        <v>4436</v>
      </c>
      <c r="E32" s="18" t="n">
        <v>477.18463229</v>
      </c>
      <c r="F32" s="20" t="n">
        <v>3.61746291</v>
      </c>
      <c r="G32" s="18" t="n">
        <v>494.5400842</v>
      </c>
      <c r="H32" s="20" t="n">
        <v>4.80703796</v>
      </c>
      <c r="I32" s="18" t="n">
        <v>523.3297376199999</v>
      </c>
      <c r="J32" s="20" t="n">
        <v>2.82563313</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456.72934905</v>
      </c>
      <c r="F34" s="20" t="n">
        <v>2.68066534</v>
      </c>
      <c r="G34" s="18" t="n">
        <v>452.92197752</v>
      </c>
      <c r="H34" s="20" t="n">
        <v>5.32327604</v>
      </c>
      <c r="I34" s="18" t="n">
        <v>504.47054159</v>
      </c>
      <c r="J34" s="20" t="n">
        <v>3.28567714</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502.33803764</v>
      </c>
      <c r="F35" s="20" t="n">
        <v>1.98854184</v>
      </c>
      <c r="G35" s="18" t="n">
        <v>469.38694323</v>
      </c>
      <c r="H35" s="20" t="n">
        <v>7.94001316</v>
      </c>
      <c r="I35" s="18" t="n">
        <v>527.89522386</v>
      </c>
      <c r="J35" s="20" t="n">
        <v>2.74580624</v>
      </c>
      <c r="K35" s="18" t="s">
        <v>327</v>
      </c>
      <c r="L35" s="20" t="s">
        <v>327</v>
      </c>
      <c r="M35" s="18" t="n">
        <v>349.78970242</v>
      </c>
      <c r="N35" s="20" t="n">
        <v>6.90672373</v>
      </c>
      <c r="O35" s="18" t="s">
        <v>327</v>
      </c>
      <c r="P35" s="20" t="s">
        <v>327</v>
      </c>
      <c r="Q35" s="18" t="s">
        <v>327</v>
      </c>
      <c r="R35" s="20" t="s">
        <v>327</v>
      </c>
    </row>
    <row r="36" spans="1:18">
      <c r="A36" s="15" t="s">
        <v>356</v>
      </c>
      <c r="B36" s="17" t="n">
        <v>6736</v>
      </c>
      <c r="C36" s="18">
        <f>(147.0/B36*100)</f>
        <v/>
      </c>
      <c r="D36" s="19" t="n">
        <v>6589</v>
      </c>
      <c r="E36" s="18" t="n">
        <v>452.53785937</v>
      </c>
      <c r="F36" s="20" t="n">
        <v>3.17968672</v>
      </c>
      <c r="G36" s="18" t="n">
        <v>423.67137206</v>
      </c>
      <c r="H36" s="20" t="n">
        <v>8.966647760000001</v>
      </c>
      <c r="I36" s="18" t="n">
        <v>501.03738505</v>
      </c>
      <c r="J36" s="20" t="n">
        <v>2.31265393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(5837.0/B40*100)</f>
        <v/>
      </c>
      <c r="D40" s="19" t="n">
        <v>8320</v>
      </c>
      <c r="E40" s="18" t="n">
        <v>471.84905049</v>
      </c>
      <c r="F40" s="20" t="n">
        <v>4.29352254</v>
      </c>
      <c r="G40" s="18" t="n">
        <v>480.35543701</v>
      </c>
      <c r="H40" s="20" t="n">
        <v>4.87108509</v>
      </c>
      <c r="I40" s="18" t="n">
        <v>512.20538501</v>
      </c>
      <c r="J40" s="20" t="n">
        <v>3.71255747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(333.0/B47*100)</f>
        <v/>
      </c>
      <c r="D47" s="19" t="n">
        <v>5595</v>
      </c>
      <c r="E47" s="18" t="n">
        <v>446.53788678</v>
      </c>
      <c r="F47" s="20" t="n">
        <v>4.05213096</v>
      </c>
      <c r="G47" s="18" t="n">
        <v>396.82288727</v>
      </c>
      <c r="H47" s="20" t="n">
        <v>5.42290061</v>
      </c>
      <c r="I47" s="18" t="n">
        <v>449.07149167</v>
      </c>
      <c r="J47" s="20" t="n">
        <v>5.10000401</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507.210266</v>
      </c>
      <c r="F48" s="20" t="n">
        <v>4.66685026</v>
      </c>
      <c r="G48" s="18" t="n">
        <v>490.13788664</v>
      </c>
      <c r="H48" s="20" t="n">
        <v>6.96740432</v>
      </c>
      <c r="I48" s="18" t="n">
        <v>567.04277151</v>
      </c>
      <c r="J48" s="20" t="n">
        <v>5.28052267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(169.0/B52*100)</f>
        <v/>
      </c>
      <c r="D52" s="19" t="n">
        <v>5640</v>
      </c>
      <c r="E52" s="18" t="n">
        <v>420.72320291</v>
      </c>
      <c r="F52" s="20" t="n">
        <v>3.59127534</v>
      </c>
      <c r="G52" s="18" t="n">
        <v>409.17350884</v>
      </c>
      <c r="H52" s="20" t="n">
        <v>6.72618858</v>
      </c>
      <c r="I52" s="18" t="n">
        <v>483.32905294</v>
      </c>
      <c r="J52" s="20" t="n">
        <v>2.65720689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535.8976850400001</v>
      </c>
      <c r="F56" s="20" t="n">
        <v>3.79480084</v>
      </c>
      <c r="G56" s="18" t="n">
        <v>534.17003478</v>
      </c>
      <c r="H56" s="20" t="n">
        <v>6.89297958</v>
      </c>
      <c r="I56" s="18" t="n">
        <v>558.71712757</v>
      </c>
      <c r="J56" s="20" t="n">
        <v>2.9591089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456.43332421</v>
      </c>
      <c r="F61" s="20" t="n">
        <v>3.03582303</v>
      </c>
      <c r="G61" s="18" t="n">
        <v>426.23848781</v>
      </c>
      <c r="H61" s="20" t="n">
        <v>6.56985275</v>
      </c>
      <c r="I61" s="18" t="n">
        <v>498.68777172</v>
      </c>
      <c r="J61" s="20" t="n">
        <v>2.56104214</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(625.0/B67*100)</f>
        <v/>
      </c>
      <c r="D67" s="19" t="n">
        <v>6346</v>
      </c>
      <c r="E67" s="18" t="n">
        <v>375.07430186</v>
      </c>
      <c r="F67" s="20" t="n">
        <v>3.31030071</v>
      </c>
      <c r="G67" s="18" t="n">
        <v>367.61578763</v>
      </c>
      <c r="H67" s="20" t="n">
        <v>4.82828414</v>
      </c>
      <c r="I67" s="18" t="n">
        <v>412.31157348</v>
      </c>
      <c r="J67" s="20" t="n">
        <v>3.43677529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(439.0/B73*100)</f>
        <v/>
      </c>
      <c r="D73" s="19" t="n">
        <v>7810</v>
      </c>
      <c r="E73" s="18" t="n">
        <v>409.10674498</v>
      </c>
      <c r="F73" s="20" t="n">
        <v>3.12481046</v>
      </c>
      <c r="G73" s="18" t="n">
        <v>387.9534383</v>
      </c>
      <c r="H73" s="20" t="n">
        <v>3.87006979</v>
      </c>
      <c r="I73" s="18" t="n">
        <v>447.46895922</v>
      </c>
      <c r="J73" s="20" t="n">
        <v>4.17818574</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470.53027876</v>
      </c>
      <c r="F7" s="20" t="n">
        <v>2.66311447</v>
      </c>
      <c r="G7" s="18" t="n">
        <v>446.99631309</v>
      </c>
      <c r="H7" s="20" t="n">
        <v>5.65084802</v>
      </c>
      <c r="I7" s="18" t="n">
        <v>515.91121832</v>
      </c>
      <c r="J7" s="20" t="n">
        <v>2.04339988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(8475.0/B9*100)</f>
        <v/>
      </c>
      <c r="D9" s="19" t="n">
        <v>1176</v>
      </c>
      <c r="E9" s="18" t="n">
        <v>455.82582709</v>
      </c>
      <c r="F9" s="20" t="n">
        <v>5.08918746</v>
      </c>
      <c r="G9" s="18" t="n">
        <v>437.49763201</v>
      </c>
      <c r="H9" s="20" t="n">
        <v>10.66396407</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(208.0/B13*100)</f>
        <v/>
      </c>
      <c r="D13" s="19" t="n">
        <v>6953</v>
      </c>
      <c r="E13" s="18" t="n">
        <v>461.68218613</v>
      </c>
      <c r="F13" s="20" t="n">
        <v>4.88934836</v>
      </c>
      <c r="G13" s="18" t="n">
        <v>487.14334859</v>
      </c>
      <c r="H13" s="20" t="n">
        <v>10.89555387</v>
      </c>
      <c r="I13" s="18" t="n">
        <v>521.14648412</v>
      </c>
      <c r="J13" s="20" t="n">
        <v>2.23298524</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(62.0/B18*100)</f>
        <v/>
      </c>
      <c r="D18" s="19" t="n">
        <v>5470</v>
      </c>
      <c r="E18" s="18" t="n">
        <v>451.99134557</v>
      </c>
      <c r="F18" s="20" t="n">
        <v>4.0096065</v>
      </c>
      <c r="G18" s="18" t="n">
        <v>409.04076145</v>
      </c>
      <c r="H18" s="20" t="n">
        <v>6.70985835</v>
      </c>
      <c r="I18" s="18" t="n">
        <v>464.3572843</v>
      </c>
      <c r="J18" s="20" t="n">
        <v>4.44948177</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436.12600156</v>
      </c>
      <c r="F19" s="20" t="n">
        <v>3.96834172</v>
      </c>
      <c r="G19" s="18" t="n">
        <v>414.98301568</v>
      </c>
      <c r="H19" s="20" t="n">
        <v>6.97961092</v>
      </c>
      <c r="I19" s="18" t="n">
        <v>497.57668718</v>
      </c>
      <c r="J19" s="20" t="n">
        <v>2.56498207</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445.6909534</v>
      </c>
      <c r="F20" s="20" t="n">
        <v>3.83203525</v>
      </c>
      <c r="G20" s="18" t="n">
        <v>435.30011215</v>
      </c>
      <c r="H20" s="20" t="n">
        <v>10.40167434</v>
      </c>
      <c r="I20" s="18" t="n">
        <v>500.91569593</v>
      </c>
      <c r="J20" s="20" t="n">
        <v>2.1313145</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(708.0/B23*100)</f>
        <v/>
      </c>
      <c r="D23" s="19" t="n">
        <v>10875</v>
      </c>
      <c r="E23" s="18" t="n">
        <v>443.08346184</v>
      </c>
      <c r="F23" s="20" t="n">
        <v>4.15913279</v>
      </c>
      <c r="G23" s="18" t="n">
        <v>435.80528713</v>
      </c>
      <c r="H23" s="20" t="n">
        <v>6.70682368</v>
      </c>
      <c r="I23" s="18" t="n">
        <v>513.1035967399999</v>
      </c>
      <c r="J23" s="20" t="n">
        <v>3.01831473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530.06709214</v>
      </c>
      <c r="F25" s="20" t="n">
        <v>4.03952143</v>
      </c>
      <c r="G25" s="18" t="n">
        <v>491.75325339</v>
      </c>
      <c r="H25" s="20" t="n">
        <v>6.78180091</v>
      </c>
      <c r="I25" s="18" t="n">
        <v>523.19821486</v>
      </c>
      <c r="J25" s="20" t="n">
        <v>4.51866902</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461.89197894</v>
      </c>
      <c r="F26" s="20" t="n">
        <v>2.8692957</v>
      </c>
      <c r="G26" s="18" t="n">
        <v>432.99932288</v>
      </c>
      <c r="H26" s="20" t="n">
        <v>4.53668759</v>
      </c>
      <c r="I26" s="18" t="n">
        <v>502.55908857</v>
      </c>
      <c r="J26" s="20" t="n">
        <v>2.24196359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(42.0/B32*100)</f>
        <v/>
      </c>
      <c r="D32" s="19" t="n">
        <v>4436</v>
      </c>
      <c r="E32" s="18" t="n">
        <v>486.53298311</v>
      </c>
      <c r="F32" s="20" t="n">
        <v>3.33505908</v>
      </c>
      <c r="G32" s="18" t="n">
        <v>470.66090268</v>
      </c>
      <c r="H32" s="20" t="n">
        <v>6.04905169</v>
      </c>
      <c r="I32" s="18" t="n">
        <v>523.3297376199999</v>
      </c>
      <c r="J32" s="20" t="n">
        <v>2.82563313</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461.14998742</v>
      </c>
      <c r="F34" s="20" t="n">
        <v>2.83625933</v>
      </c>
      <c r="G34" s="18" t="n">
        <v>439.67924597</v>
      </c>
      <c r="H34" s="20" t="n">
        <v>4.82451002</v>
      </c>
      <c r="I34" s="18" t="n">
        <v>504.47054159</v>
      </c>
      <c r="J34" s="20" t="n">
        <v>3.28567714</v>
      </c>
      <c r="K34" s="18" t="s">
        <v>327</v>
      </c>
      <c r="L34" s="20" t="s">
        <v>327</v>
      </c>
      <c r="M34" s="18" t="n">
        <v>336.51078337</v>
      </c>
      <c r="N34" s="20" t="n">
        <v>12.24828707</v>
      </c>
      <c r="O34" s="18" t="s">
        <v>327</v>
      </c>
      <c r="P34" s="20" t="s">
        <v>327</v>
      </c>
      <c r="Q34" s="18" t="s">
        <v>327</v>
      </c>
      <c r="R34" s="20" t="s">
        <v>327</v>
      </c>
    </row>
    <row r="35" spans="1:18">
      <c r="A35" s="15" t="s">
        <v>355</v>
      </c>
      <c r="B35" s="17" t="n">
        <v>6406</v>
      </c>
      <c r="C35" s="18">
        <f>(145.0/B35*100)</f>
        <v/>
      </c>
      <c r="D35" s="19" t="n">
        <v>6261</v>
      </c>
      <c r="E35" s="18" t="n">
        <v>499.34418608</v>
      </c>
      <c r="F35" s="20" t="n">
        <v>2.41463739</v>
      </c>
      <c r="G35" s="18" t="n">
        <v>503.95114521</v>
      </c>
      <c r="H35" s="20" t="n">
        <v>4.15021112</v>
      </c>
      <c r="I35" s="18" t="n">
        <v>527.89522386</v>
      </c>
      <c r="J35" s="20" t="n">
        <v>2.74580624</v>
      </c>
      <c r="K35" s="18" t="s">
        <v>327</v>
      </c>
      <c r="L35" s="20" t="s">
        <v>327</v>
      </c>
      <c r="M35" s="18" t="n">
        <v>349.78970242</v>
      </c>
      <c r="N35" s="20" t="n">
        <v>6.90672373</v>
      </c>
      <c r="O35" s="18" t="s">
        <v>327</v>
      </c>
      <c r="P35" s="20" t="s">
        <v>327</v>
      </c>
      <c r="Q35" s="18" t="s">
        <v>327</v>
      </c>
      <c r="R35" s="20" t="s">
        <v>327</v>
      </c>
    </row>
    <row r="36" spans="1:18">
      <c r="A36" s="15" t="s">
        <v>356</v>
      </c>
      <c r="B36" s="17" t="n">
        <v>6736</v>
      </c>
      <c r="C36" s="18">
        <f>(147.0/B36*100)</f>
        <v/>
      </c>
      <c r="D36" s="19" t="n">
        <v>6589</v>
      </c>
      <c r="E36" s="18" t="n">
        <v>453.51659027</v>
      </c>
      <c r="F36" s="20" t="n">
        <v>3.21003695</v>
      </c>
      <c r="G36" s="18" t="n">
        <v>424.23813562</v>
      </c>
      <c r="H36" s="20" t="n">
        <v>7.46008559</v>
      </c>
      <c r="I36" s="18" t="n">
        <v>501.03738505</v>
      </c>
      <c r="J36" s="20" t="n">
        <v>2.31265393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(5837.0/B40*100)</f>
        <v/>
      </c>
      <c r="D40" s="19" t="n">
        <v>8320</v>
      </c>
      <c r="E40" s="18" t="n">
        <v>477.17828931</v>
      </c>
      <c r="F40" s="20" t="n">
        <v>3.83998022</v>
      </c>
      <c r="G40" s="18" t="n">
        <v>452.91630639</v>
      </c>
      <c r="H40" s="20" t="n">
        <v>7.50129212</v>
      </c>
      <c r="I40" s="18" t="n">
        <v>512.20538501</v>
      </c>
      <c r="J40" s="20" t="n">
        <v>3.71255747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(333.0/B47*100)</f>
        <v/>
      </c>
      <c r="D47" s="19" t="n">
        <v>5595</v>
      </c>
      <c r="E47" s="18" t="n">
        <v>442.97795056</v>
      </c>
      <c r="F47" s="20" t="n">
        <v>3.91629277</v>
      </c>
      <c r="G47" s="18" t="n">
        <v>423.31099725</v>
      </c>
      <c r="H47" s="20" t="n">
        <v>5.78276466</v>
      </c>
      <c r="I47" s="18" t="n">
        <v>449.07149167</v>
      </c>
      <c r="J47" s="20" t="n">
        <v>5.10000401</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512.16567113</v>
      </c>
      <c r="F48" s="20" t="n">
        <v>4.64162458</v>
      </c>
      <c r="G48" s="18" t="n">
        <v>484.01089648</v>
      </c>
      <c r="H48" s="20" t="n">
        <v>6.41304407</v>
      </c>
      <c r="I48" s="18" t="n">
        <v>567.04277151</v>
      </c>
      <c r="J48" s="20" t="n">
        <v>5.28052267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(169.0/B52*100)</f>
        <v/>
      </c>
      <c r="D52" s="19" t="n">
        <v>5640</v>
      </c>
      <c r="E52" s="18" t="n">
        <v>420.20307456</v>
      </c>
      <c r="F52" s="20" t="n">
        <v>3.86543437</v>
      </c>
      <c r="G52" s="18" t="n">
        <v>414.32201896</v>
      </c>
      <c r="H52" s="20" t="n">
        <v>5.38885155</v>
      </c>
      <c r="I52" s="18" t="n">
        <v>483.32905294</v>
      </c>
      <c r="J52" s="20" t="n">
        <v>2.65720689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(100.0/B56*100)</f>
        <v/>
      </c>
      <c r="D56" s="19" t="n">
        <v>5259</v>
      </c>
      <c r="E56" s="18" t="n">
        <v>542.23079262</v>
      </c>
      <c r="F56" s="20" t="n">
        <v>3.51971449</v>
      </c>
      <c r="G56" s="18" t="n">
        <v>488.55152149</v>
      </c>
      <c r="H56" s="20" t="n">
        <v>8.654192589999999</v>
      </c>
      <c r="I56" s="18" t="n">
        <v>558.71712757</v>
      </c>
      <c r="J56" s="20" t="n">
        <v>2.9591089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454.424211</v>
      </c>
      <c r="F61" s="20" t="n">
        <v>3.303017</v>
      </c>
      <c r="G61" s="18" t="n">
        <v>444.90109449</v>
      </c>
      <c r="H61" s="20" t="n">
        <v>4.86240395</v>
      </c>
      <c r="I61" s="18" t="n">
        <v>498.68777172</v>
      </c>
      <c r="J61" s="20" t="n">
        <v>2.56104214</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(625.0/B67*100)</f>
        <v/>
      </c>
      <c r="D67" s="19" t="n">
        <v>6346</v>
      </c>
      <c r="E67" s="18" t="n">
        <v>378.03832822</v>
      </c>
      <c r="F67" s="20" t="n">
        <v>3.64538822</v>
      </c>
      <c r="G67" s="18" t="n">
        <v>366.00775307</v>
      </c>
      <c r="H67" s="20" t="n">
        <v>3.86920823</v>
      </c>
      <c r="I67" s="18" t="n">
        <v>412.31157348</v>
      </c>
      <c r="J67" s="20" t="n">
        <v>3.43677529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(439.0/B73*100)</f>
        <v/>
      </c>
      <c r="D73" s="19" t="n">
        <v>7810</v>
      </c>
      <c r="E73" s="18" t="n">
        <v>406.05445354</v>
      </c>
      <c r="F73" s="20" t="n">
        <v>3.10406009</v>
      </c>
      <c r="G73" s="18" t="n">
        <v>394.98110708</v>
      </c>
      <c r="H73" s="20" t="n">
        <v>3.57988386</v>
      </c>
      <c r="I73" s="18" t="n">
        <v>447.46895922</v>
      </c>
      <c r="J73" s="20" t="n">
        <v>4.17818574</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(2538.0/B7*100)</f>
        <v/>
      </c>
      <c r="D7" s="19" t="n">
        <v>11992</v>
      </c>
      <c r="E7" s="18" t="n">
        <v>489.07585091</v>
      </c>
      <c r="F7" s="20" t="n">
        <v>2.91100156</v>
      </c>
      <c r="G7" s="18" t="n">
        <v>443.17240429</v>
      </c>
      <c r="H7" s="20" t="n">
        <v>3.56310923</v>
      </c>
      <c r="I7" s="18" t="n">
        <v>515.91121832</v>
      </c>
      <c r="J7" s="20" t="n">
        <v>2.04339988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(8476.0/B9*100)</f>
        <v/>
      </c>
      <c r="D9" s="19" t="n">
        <v>1175</v>
      </c>
      <c r="E9" s="18" t="n">
        <v>465.58253985</v>
      </c>
      <c r="F9" s="20" t="n">
        <v>5.70257781</v>
      </c>
      <c r="G9" s="18" t="n">
        <v>430.25835604</v>
      </c>
      <c r="H9" s="20" t="n">
        <v>6.07895691</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(209.0/B13*100)</f>
        <v/>
      </c>
      <c r="D13" s="19" t="n">
        <v>6952</v>
      </c>
      <c r="E13" s="18" t="n">
        <v>467.92297494</v>
      </c>
      <c r="F13" s="20" t="n">
        <v>5.08511954</v>
      </c>
      <c r="G13" s="18" t="n">
        <v>460.01030414</v>
      </c>
      <c r="H13" s="20" t="n">
        <v>8.22125145</v>
      </c>
      <c r="I13" s="18" t="n">
        <v>521.14648412</v>
      </c>
      <c r="J13" s="20" t="n">
        <v>2.23298524</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(63.0/B18*100)</f>
        <v/>
      </c>
      <c r="D18" s="19" t="n">
        <v>5469</v>
      </c>
      <c r="E18" s="18" t="n">
        <v>465.69402038</v>
      </c>
      <c r="F18" s="20" t="n">
        <v>3.84034386</v>
      </c>
      <c r="G18" s="18" t="n">
        <v>398.31755692</v>
      </c>
      <c r="H18" s="20" t="n">
        <v>4.2169486</v>
      </c>
      <c r="I18" s="18" t="n">
        <v>464.3572843</v>
      </c>
      <c r="J18" s="20" t="n">
        <v>4.44948177</v>
      </c>
      <c r="K18" s="18" t="s">
        <v>327</v>
      </c>
      <c r="L18" s="20" t="s">
        <v>327</v>
      </c>
      <c r="M18" s="18" t="s">
        <v>327</v>
      </c>
      <c r="N18" s="20" t="s">
        <v>327</v>
      </c>
      <c r="O18" s="18" t="s">
        <v>327</v>
      </c>
      <c r="P18" s="20" t="s">
        <v>327</v>
      </c>
      <c r="Q18" s="18" t="s">
        <v>327</v>
      </c>
      <c r="R18" s="20" t="s">
        <v>327</v>
      </c>
    </row>
    <row r="19" spans="1:18">
      <c r="A19" s="15" t="s">
        <v>339</v>
      </c>
      <c r="B19" s="17" t="n">
        <v>5658</v>
      </c>
      <c r="C19" s="18">
        <f>(325.0/B19*100)</f>
        <v/>
      </c>
      <c r="D19" s="19" t="n">
        <v>5333</v>
      </c>
      <c r="E19" s="18" t="n">
        <v>446.27974623</v>
      </c>
      <c r="F19" s="20" t="n">
        <v>4.37101832</v>
      </c>
      <c r="G19" s="18" t="n">
        <v>411.85615769</v>
      </c>
      <c r="H19" s="20" t="n">
        <v>4.99323259</v>
      </c>
      <c r="I19" s="18" t="n">
        <v>497.57668718</v>
      </c>
      <c r="J19" s="20" t="n">
        <v>2.56498207</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447.46308587</v>
      </c>
      <c r="F20" s="20" t="n">
        <v>4.54602678</v>
      </c>
      <c r="G20" s="18" t="n">
        <v>440.44304761</v>
      </c>
      <c r="H20" s="20" t="n">
        <v>5.53657917</v>
      </c>
      <c r="I20" s="18" t="n">
        <v>500.91569593</v>
      </c>
      <c r="J20" s="20" t="n">
        <v>2.1313145</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(712.0/B23*100)</f>
        <v/>
      </c>
      <c r="D23" s="19" t="n">
        <v>10871</v>
      </c>
      <c r="E23" s="18" t="n">
        <v>454.75966578</v>
      </c>
      <c r="F23" s="20" t="n">
        <v>4.78015767</v>
      </c>
      <c r="G23" s="18" t="n">
        <v>425.96546382</v>
      </c>
      <c r="H23" s="20" t="n">
        <v>5.83954742</v>
      </c>
      <c r="I23" s="18" t="n">
        <v>513.1035967399999</v>
      </c>
      <c r="J23" s="20" t="n">
        <v>3.01831473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528.57161745</v>
      </c>
      <c r="F25" s="20" t="n">
        <v>5.07000328</v>
      </c>
      <c r="G25" s="18" t="n">
        <v>522.165205</v>
      </c>
      <c r="H25" s="20" t="n">
        <v>4.93150313</v>
      </c>
      <c r="I25" s="18" t="n">
        <v>523.19821486</v>
      </c>
      <c r="J25" s="20" t="n">
        <v>4.51866902</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456.14762791</v>
      </c>
      <c r="F26" s="20" t="n">
        <v>4.65123364</v>
      </c>
      <c r="G26" s="18" t="n">
        <v>454.55652867</v>
      </c>
      <c r="H26" s="20" t="n">
        <v>3.27407744</v>
      </c>
      <c r="I26" s="18" t="n">
        <v>502.55908857</v>
      </c>
      <c r="J26" s="20" t="n">
        <v>2.24196359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(42.0/B32*100)</f>
        <v/>
      </c>
      <c r="D32" s="19" t="n">
        <v>4436</v>
      </c>
      <c r="E32" s="18" t="n">
        <v>480.41621757</v>
      </c>
      <c r="F32" s="20" t="n">
        <v>5.49913495</v>
      </c>
      <c r="G32" s="18" t="n">
        <v>483.81476456</v>
      </c>
      <c r="H32" s="20" t="n">
        <v>3.58745166</v>
      </c>
      <c r="I32" s="18" t="n">
        <v>523.3297376199999</v>
      </c>
      <c r="J32" s="20" t="n">
        <v>2.82563313</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465.64408265</v>
      </c>
      <c r="F34" s="20" t="n">
        <v>3.6370449</v>
      </c>
      <c r="G34" s="18" t="n">
        <v>446.62765262</v>
      </c>
      <c r="H34" s="20" t="n">
        <v>3.35808701</v>
      </c>
      <c r="I34" s="18" t="n">
        <v>504.47054159</v>
      </c>
      <c r="J34" s="20" t="n">
        <v>3.28567714</v>
      </c>
      <c r="K34" s="18" t="s">
        <v>327</v>
      </c>
      <c r="L34" s="20" t="s">
        <v>327</v>
      </c>
      <c r="M34" s="18" t="n">
        <v>336.51078337</v>
      </c>
      <c r="N34" s="20" t="n">
        <v>12.24828707</v>
      </c>
      <c r="O34" s="18" t="s">
        <v>327</v>
      </c>
      <c r="P34" s="20" t="s">
        <v>327</v>
      </c>
      <c r="Q34" s="18" t="s">
        <v>327</v>
      </c>
      <c r="R34" s="20" t="s">
        <v>327</v>
      </c>
    </row>
    <row r="35" spans="1:18">
      <c r="A35" s="15" t="s">
        <v>355</v>
      </c>
      <c r="B35" s="17" t="n">
        <v>6406</v>
      </c>
      <c r="C35" s="18">
        <f>(148.0/B35*100)</f>
        <v/>
      </c>
      <c r="D35" s="19" t="n">
        <v>6258</v>
      </c>
      <c r="E35" s="18" t="n">
        <v>504.89014778</v>
      </c>
      <c r="F35" s="20" t="n">
        <v>2.32237895</v>
      </c>
      <c r="G35" s="18" t="n">
        <v>489.43214959</v>
      </c>
      <c r="H35" s="20" t="n">
        <v>3.94858433</v>
      </c>
      <c r="I35" s="18" t="n">
        <v>527.89522386</v>
      </c>
      <c r="J35" s="20" t="n">
        <v>2.74580624</v>
      </c>
      <c r="K35" s="18" t="s">
        <v>327</v>
      </c>
      <c r="L35" s="20" t="s">
        <v>327</v>
      </c>
      <c r="M35" s="18" t="n">
        <v>349.78970242</v>
      </c>
      <c r="N35" s="20" t="n">
        <v>6.90672373</v>
      </c>
      <c r="O35" s="18" t="s">
        <v>327</v>
      </c>
      <c r="P35" s="20" t="s">
        <v>327</v>
      </c>
      <c r="Q35" s="18" t="s">
        <v>327</v>
      </c>
      <c r="R35" s="20" t="s">
        <v>327</v>
      </c>
    </row>
    <row r="36" spans="1:18">
      <c r="A36" s="15" t="s">
        <v>356</v>
      </c>
      <c r="B36" s="17" t="n">
        <v>6736</v>
      </c>
      <c r="C36" s="18">
        <f>(147.0/B36*100)</f>
        <v/>
      </c>
      <c r="D36" s="19" t="n">
        <v>6589</v>
      </c>
      <c r="E36" s="18" t="n">
        <v>460.16765811</v>
      </c>
      <c r="F36" s="20" t="n">
        <v>3.3048604</v>
      </c>
      <c r="G36" s="18" t="n">
        <v>416.23702345</v>
      </c>
      <c r="H36" s="20" t="n">
        <v>4.85899383</v>
      </c>
      <c r="I36" s="18" t="n">
        <v>501.03738505</v>
      </c>
      <c r="J36" s="20" t="n">
        <v>2.31265393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(5839.0/B40*100)</f>
        <v/>
      </c>
      <c r="D40" s="19" t="n">
        <v>8318</v>
      </c>
      <c r="E40" s="18" t="n">
        <v>480.68532888</v>
      </c>
      <c r="F40" s="20" t="n">
        <v>6.00340365</v>
      </c>
      <c r="G40" s="18" t="n">
        <v>471.76557715</v>
      </c>
      <c r="H40" s="20" t="n">
        <v>3.73255589</v>
      </c>
      <c r="I40" s="18" t="n">
        <v>512.20538501</v>
      </c>
      <c r="J40" s="20" t="n">
        <v>3.71255747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(338.0/B47*100)</f>
        <v/>
      </c>
      <c r="D47" s="19" t="n">
        <v>5590</v>
      </c>
      <c r="E47" s="18" t="n">
        <v>455.30192454</v>
      </c>
      <c r="F47" s="20" t="n">
        <v>4.8107174</v>
      </c>
      <c r="G47" s="18" t="n">
        <v>424.96798258</v>
      </c>
      <c r="H47" s="20" t="n">
        <v>3.79638373</v>
      </c>
      <c r="I47" s="18" t="n">
        <v>449.07149167</v>
      </c>
      <c r="J47" s="20" t="n">
        <v>5.10000401</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519.49346984</v>
      </c>
      <c r="F48" s="20" t="n">
        <v>5.5616117</v>
      </c>
      <c r="G48" s="18" t="n">
        <v>491.54374848</v>
      </c>
      <c r="H48" s="20" t="n">
        <v>5.35090966</v>
      </c>
      <c r="I48" s="18" t="n">
        <v>567.04277151</v>
      </c>
      <c r="J48" s="20" t="n">
        <v>5.28052267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(169.0/B52*100)</f>
        <v/>
      </c>
      <c r="D52" s="19" t="n">
        <v>5640</v>
      </c>
      <c r="E52" s="18" t="n">
        <v>426.26887952</v>
      </c>
      <c r="F52" s="20" t="n">
        <v>4.59558208</v>
      </c>
      <c r="G52" s="18" t="n">
        <v>413.24651697</v>
      </c>
      <c r="H52" s="20" t="n">
        <v>3.85234403</v>
      </c>
      <c r="I52" s="18" t="n">
        <v>483.32905294</v>
      </c>
      <c r="J52" s="20" t="n">
        <v>2.65720689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(99.0/B56*100)</f>
        <v/>
      </c>
      <c r="D56" s="19" t="n">
        <v>5260</v>
      </c>
      <c r="E56" s="18" t="n">
        <v>562.8607975</v>
      </c>
      <c r="F56" s="20" t="n">
        <v>4.01499424</v>
      </c>
      <c r="G56" s="18" t="n">
        <v>509.45813336</v>
      </c>
      <c r="H56" s="20" t="n">
        <v>4.260692</v>
      </c>
      <c r="I56" s="18" t="n">
        <v>558.71712757</v>
      </c>
      <c r="J56" s="20" t="n">
        <v>2.9591089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458.14698749</v>
      </c>
      <c r="F61" s="20" t="n">
        <v>3.87816616</v>
      </c>
      <c r="G61" s="18" t="n">
        <v>447.08198456</v>
      </c>
      <c r="H61" s="20" t="n">
        <v>3.60727217</v>
      </c>
      <c r="I61" s="18" t="n">
        <v>498.68777172</v>
      </c>
      <c r="J61" s="20" t="n">
        <v>2.56104214</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(651.0/B67*100)</f>
        <v/>
      </c>
      <c r="D67" s="19" t="n">
        <v>6320</v>
      </c>
      <c r="E67" s="18" t="n">
        <v>411.61106686</v>
      </c>
      <c r="F67" s="20" t="n">
        <v>5.18292616</v>
      </c>
      <c r="G67" s="18" t="n">
        <v>360.54126638</v>
      </c>
      <c r="H67" s="20" t="n">
        <v>3.23979973</v>
      </c>
      <c r="I67" s="18" t="n">
        <v>412.31157348</v>
      </c>
      <c r="J67" s="20" t="n">
        <v>3.43677529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(440.0/B73*100)</f>
        <v/>
      </c>
      <c r="D73" s="19" t="n">
        <v>7809</v>
      </c>
      <c r="E73" s="18" t="n">
        <v>415.88487252</v>
      </c>
      <c r="F73" s="20" t="n">
        <v>4.4896784</v>
      </c>
      <c r="G73" s="18" t="n">
        <v>398.32434743</v>
      </c>
      <c r="H73" s="20" t="n">
        <v>3.01959151</v>
      </c>
      <c r="I73" s="18" t="n">
        <v>447.46895922</v>
      </c>
      <c r="J73" s="20" t="n">
        <v>4.17818574</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(2538.0/B7*100)</f>
        <v/>
      </c>
      <c r="D7" s="19" t="n">
        <v>11992</v>
      </c>
      <c r="E7" s="18" t="n">
        <v>460.44686625</v>
      </c>
      <c r="F7" s="20" t="n">
        <v>2.88024673</v>
      </c>
      <c r="G7" s="18" t="n">
        <v>492.69328066</v>
      </c>
      <c r="H7" s="20" t="n">
        <v>4.71902858</v>
      </c>
      <c r="I7" s="18" t="n">
        <v>515.91121832</v>
      </c>
      <c r="J7" s="20" t="n">
        <v>2.04339988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(8476.0/B9*100)</f>
        <v/>
      </c>
      <c r="D9" s="19" t="n">
        <v>1175</v>
      </c>
      <c r="E9" s="18" t="n">
        <v>454.84268252</v>
      </c>
      <c r="F9" s="20" t="n">
        <v>5.11040829</v>
      </c>
      <c r="G9" s="18" t="n">
        <v>445.12827712</v>
      </c>
      <c r="H9" s="20" t="n">
        <v>8.87023546</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(209.0/B13*100)</f>
        <v/>
      </c>
      <c r="D13" s="19" t="n">
        <v>6952</v>
      </c>
      <c r="E13" s="18" t="n">
        <v>464.65982271</v>
      </c>
      <c r="F13" s="20" t="n">
        <v>4.60552511</v>
      </c>
      <c r="G13" s="18" t="n">
        <v>469.43421856</v>
      </c>
      <c r="H13" s="20" t="n">
        <v>11.31108348</v>
      </c>
      <c r="I13" s="18" t="n">
        <v>521.14648412</v>
      </c>
      <c r="J13" s="20" t="n">
        <v>2.23298524</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(63.0/B18*100)</f>
        <v/>
      </c>
      <c r="D18" s="19" t="n">
        <v>5469</v>
      </c>
      <c r="E18" s="18" t="n">
        <v>412.80466026</v>
      </c>
      <c r="F18" s="20" t="n">
        <v>4.64314187</v>
      </c>
      <c r="G18" s="18" t="n">
        <v>463.56319567</v>
      </c>
      <c r="H18" s="20" t="n">
        <v>3.96795399</v>
      </c>
      <c r="I18" s="18" t="n">
        <v>464.3572843</v>
      </c>
      <c r="J18" s="20" t="n">
        <v>4.44948177</v>
      </c>
      <c r="K18" s="18" t="s">
        <v>327</v>
      </c>
      <c r="L18" s="20" t="s">
        <v>327</v>
      </c>
      <c r="M18" s="18" t="s">
        <v>327</v>
      </c>
      <c r="N18" s="20" t="s">
        <v>327</v>
      </c>
      <c r="O18" s="18" t="s">
        <v>327</v>
      </c>
      <c r="P18" s="20" t="s">
        <v>327</v>
      </c>
      <c r="Q18" s="18" t="s">
        <v>327</v>
      </c>
      <c r="R18" s="20" t="s">
        <v>327</v>
      </c>
    </row>
    <row r="19" spans="1:18">
      <c r="A19" s="15" t="s">
        <v>339</v>
      </c>
      <c r="B19" s="17" t="n">
        <v>5658</v>
      </c>
      <c r="C19" s="18">
        <f>(325.0/B19*100)</f>
        <v/>
      </c>
      <c r="D19" s="19" t="n">
        <v>5333</v>
      </c>
      <c r="E19" s="18" t="n">
        <v>429.32984996</v>
      </c>
      <c r="F19" s="20" t="n">
        <v>4.35114628</v>
      </c>
      <c r="G19" s="18" t="n">
        <v>438.2068598</v>
      </c>
      <c r="H19" s="20" t="n">
        <v>5.33547579</v>
      </c>
      <c r="I19" s="18" t="n">
        <v>497.57668718</v>
      </c>
      <c r="J19" s="20" t="n">
        <v>2.56498207</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442.84481354</v>
      </c>
      <c r="F20" s="20" t="n">
        <v>3.82814122</v>
      </c>
      <c r="G20" s="18" t="n">
        <v>453.32908049</v>
      </c>
      <c r="H20" s="20" t="n">
        <v>9.13183456</v>
      </c>
      <c r="I20" s="18" t="n">
        <v>500.91569593</v>
      </c>
      <c r="J20" s="20" t="n">
        <v>2.1313145</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(712.0/B23*100)</f>
        <v/>
      </c>
      <c r="D23" s="19" t="n">
        <v>10871</v>
      </c>
      <c r="E23" s="18" t="n">
        <v>437.04016751</v>
      </c>
      <c r="F23" s="20" t="n">
        <v>4.73367292</v>
      </c>
      <c r="G23" s="18" t="n">
        <v>453.10543013</v>
      </c>
      <c r="H23" s="20" t="n">
        <v>6.10130097</v>
      </c>
      <c r="I23" s="18" t="n">
        <v>513.1035967399999</v>
      </c>
      <c r="J23" s="20" t="n">
        <v>3.01831473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514.28380505</v>
      </c>
      <c r="F25" s="20" t="n">
        <v>4.84776902</v>
      </c>
      <c r="G25" s="18" t="n">
        <v>542.88749053</v>
      </c>
      <c r="H25" s="20" t="n">
        <v>5.28657423</v>
      </c>
      <c r="I25" s="18" t="n">
        <v>523.19821486</v>
      </c>
      <c r="J25" s="20" t="n">
        <v>4.51866902</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457.95064659</v>
      </c>
      <c r="F26" s="20" t="n">
        <v>2.86750216</v>
      </c>
      <c r="G26" s="18" t="n">
        <v>442.3585202</v>
      </c>
      <c r="H26" s="20" t="n">
        <v>5.3250661</v>
      </c>
      <c r="I26" s="18" t="n">
        <v>502.55908857</v>
      </c>
      <c r="J26" s="20" t="n">
        <v>2.24196359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(42.0/B32*100)</f>
        <v/>
      </c>
      <c r="D32" s="19" t="n">
        <v>4436</v>
      </c>
      <c r="E32" s="18" t="n">
        <v>485.23461163</v>
      </c>
      <c r="F32" s="20" t="n">
        <v>3.46382195</v>
      </c>
      <c r="G32" s="18" t="n">
        <v>471.23378951</v>
      </c>
      <c r="H32" s="20" t="n">
        <v>6.84108783</v>
      </c>
      <c r="I32" s="18" t="n">
        <v>523.3297376199999</v>
      </c>
      <c r="J32" s="20" t="n">
        <v>2.82563313</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(160.0/B34*100)</f>
        <v/>
      </c>
      <c r="D34" s="19" t="n">
        <v>6190</v>
      </c>
      <c r="E34" s="18" t="n">
        <v>455.80457177</v>
      </c>
      <c r="F34" s="20" t="n">
        <v>2.87465382</v>
      </c>
      <c r="G34" s="18" t="n">
        <v>455.99447947</v>
      </c>
      <c r="H34" s="20" t="n">
        <v>4.6663297</v>
      </c>
      <c r="I34" s="18" t="n">
        <v>504.47054159</v>
      </c>
      <c r="J34" s="20" t="n">
        <v>3.28567714</v>
      </c>
      <c r="K34" s="18" t="s">
        <v>327</v>
      </c>
      <c r="L34" s="20" t="s">
        <v>327</v>
      </c>
      <c r="M34" s="18" t="n">
        <v>336.51078337</v>
      </c>
      <c r="N34" s="20" t="n">
        <v>12.24828707</v>
      </c>
      <c r="O34" s="18" t="s">
        <v>327</v>
      </c>
      <c r="P34" s="20" t="s">
        <v>327</v>
      </c>
      <c r="Q34" s="18" t="s">
        <v>327</v>
      </c>
      <c r="R34" s="20" t="s">
        <v>327</v>
      </c>
    </row>
    <row r="35" spans="1:18">
      <c r="A35" s="15" t="s">
        <v>355</v>
      </c>
      <c r="B35" s="17" t="n">
        <v>6406</v>
      </c>
      <c r="C35" s="18">
        <f>(148.0/B35*100)</f>
        <v/>
      </c>
      <c r="D35" s="19" t="n">
        <v>6258</v>
      </c>
      <c r="E35" s="18" t="n">
        <v>505.47858406</v>
      </c>
      <c r="F35" s="20" t="n">
        <v>2.56937613</v>
      </c>
      <c r="G35" s="18" t="n">
        <v>488.71030096</v>
      </c>
      <c r="H35" s="20" t="n">
        <v>3.49502575</v>
      </c>
      <c r="I35" s="18" t="n">
        <v>527.89522386</v>
      </c>
      <c r="J35" s="20" t="n">
        <v>2.74580624</v>
      </c>
      <c r="K35" s="18" t="s">
        <v>327</v>
      </c>
      <c r="L35" s="20" t="s">
        <v>327</v>
      </c>
      <c r="M35" s="18" t="n">
        <v>349.78970242</v>
      </c>
      <c r="N35" s="20" t="n">
        <v>6.90672373</v>
      </c>
      <c r="O35" s="18" t="s">
        <v>327</v>
      </c>
      <c r="P35" s="20" t="s">
        <v>327</v>
      </c>
      <c r="Q35" s="18" t="s">
        <v>327</v>
      </c>
      <c r="R35" s="20" t="s">
        <v>327</v>
      </c>
    </row>
    <row r="36" spans="1:18">
      <c r="A36" s="15" t="s">
        <v>356</v>
      </c>
      <c r="B36" s="17" t="n">
        <v>6736</v>
      </c>
      <c r="C36" s="18">
        <f>(147.0/B36*100)</f>
        <v/>
      </c>
      <c r="D36" s="19" t="n">
        <v>6589</v>
      </c>
      <c r="E36" s="18" t="n">
        <v>449.91542366</v>
      </c>
      <c r="F36" s="20" t="n">
        <v>3.46721276</v>
      </c>
      <c r="G36" s="18" t="n">
        <v>449.82033874</v>
      </c>
      <c r="H36" s="20" t="n">
        <v>4.20161013</v>
      </c>
      <c r="I36" s="18" t="n">
        <v>501.03738505</v>
      </c>
      <c r="J36" s="20" t="n">
        <v>2.31265393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(5839.0/B40*100)</f>
        <v/>
      </c>
      <c r="D40" s="19" t="n">
        <v>8318</v>
      </c>
      <c r="E40" s="18" t="n">
        <v>472.90329566</v>
      </c>
      <c r="F40" s="20" t="n">
        <v>3.65986324</v>
      </c>
      <c r="G40" s="18" t="n">
        <v>482.05247094</v>
      </c>
      <c r="H40" s="20" t="n">
        <v>8.006947289999999</v>
      </c>
      <c r="I40" s="18" t="n">
        <v>512.20538501</v>
      </c>
      <c r="J40" s="20" t="n">
        <v>3.71255747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(338.0/B47*100)</f>
        <v/>
      </c>
      <c r="D47" s="19" t="n">
        <v>5590</v>
      </c>
      <c r="E47" s="18" t="n">
        <v>439.88314676</v>
      </c>
      <c r="F47" s="20" t="n">
        <v>3.84675048</v>
      </c>
      <c r="G47" s="18" t="n">
        <v>435.33410428</v>
      </c>
      <c r="H47" s="20" t="n">
        <v>5.74342005</v>
      </c>
      <c r="I47" s="18" t="n">
        <v>449.07149167</v>
      </c>
      <c r="J47" s="20" t="n">
        <v>5.10000401</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496.54970623</v>
      </c>
      <c r="F48" s="20" t="n">
        <v>5.1671006</v>
      </c>
      <c r="G48" s="18" t="n">
        <v>511.22497422</v>
      </c>
      <c r="H48" s="20" t="n">
        <v>5.76774836</v>
      </c>
      <c r="I48" s="18" t="n">
        <v>567.04277151</v>
      </c>
      <c r="J48" s="20" t="n">
        <v>5.28052267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(169.0/B52*100)</f>
        <v/>
      </c>
      <c r="D52" s="19" t="n">
        <v>5640</v>
      </c>
      <c r="E52" s="18" t="n">
        <v>418.64704125</v>
      </c>
      <c r="F52" s="20" t="n">
        <v>3.68674261</v>
      </c>
      <c r="G52" s="18" t="n">
        <v>419.83034292</v>
      </c>
      <c r="H52" s="20" t="n">
        <v>5.11893819</v>
      </c>
      <c r="I52" s="18" t="n">
        <v>483.32905294</v>
      </c>
      <c r="J52" s="20" t="n">
        <v>2.65720689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(99.0/B56*100)</f>
        <v/>
      </c>
      <c r="D56" s="19" t="n">
        <v>5260</v>
      </c>
      <c r="E56" s="18" t="n">
        <v>513.90042462</v>
      </c>
      <c r="F56" s="20" t="n">
        <v>3.92832799</v>
      </c>
      <c r="G56" s="18" t="n">
        <v>561.06153532</v>
      </c>
      <c r="H56" s="20" t="n">
        <v>4.45870728</v>
      </c>
      <c r="I56" s="18" t="n">
        <v>558.71712757</v>
      </c>
      <c r="J56" s="20" t="n">
        <v>2.9591089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452.00788679</v>
      </c>
      <c r="F61" s="20" t="n">
        <v>3.21625118</v>
      </c>
      <c r="G61" s="18" t="n">
        <v>452.44258556</v>
      </c>
      <c r="H61" s="20" t="n">
        <v>4.76599283</v>
      </c>
      <c r="I61" s="18" t="n">
        <v>498.68777172</v>
      </c>
      <c r="J61" s="20" t="n">
        <v>2.56104214</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(651.0/B67*100)</f>
        <v/>
      </c>
      <c r="D67" s="19" t="n">
        <v>6320</v>
      </c>
      <c r="E67" s="18" t="n">
        <v>360.83592933</v>
      </c>
      <c r="F67" s="20" t="n">
        <v>3.25213534</v>
      </c>
      <c r="G67" s="18" t="n">
        <v>403.18852963</v>
      </c>
      <c r="H67" s="20" t="n">
        <v>5.43181</v>
      </c>
      <c r="I67" s="18" t="n">
        <v>412.31157348</v>
      </c>
      <c r="J67" s="20" t="n">
        <v>3.43677529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(440.0/B73*100)</f>
        <v/>
      </c>
      <c r="D73" s="19" t="n">
        <v>7809</v>
      </c>
      <c r="E73" s="18" t="n">
        <v>404.66121698</v>
      </c>
      <c r="F73" s="20" t="n">
        <v>3.00398768</v>
      </c>
      <c r="G73" s="18" t="n">
        <v>395.55424039</v>
      </c>
      <c r="H73" s="20" t="n">
        <v>3.69565105</v>
      </c>
      <c r="I73" s="18" t="n">
        <v>447.46895922</v>
      </c>
      <c r="J73" s="20" t="n">
        <v>4.17818574</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482.8675372</v>
      </c>
      <c r="F7" s="20" t="n">
        <v>2.88201682</v>
      </c>
      <c r="G7" s="18" t="n">
        <v>445.08356466</v>
      </c>
      <c r="H7" s="20" t="n">
        <v>3.66027518</v>
      </c>
      <c r="I7" s="18" t="n">
        <v>515.91121832</v>
      </c>
      <c r="J7" s="20" t="n">
        <v>2.04339988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(8476.0/B9*100)</f>
        <v/>
      </c>
      <c r="D9" s="19" t="n">
        <v>1175</v>
      </c>
      <c r="E9" s="18" t="n">
        <v>461.45265999</v>
      </c>
      <c r="F9" s="20" t="n">
        <v>5.55845408</v>
      </c>
      <c r="G9" s="18" t="n">
        <v>429.0059812</v>
      </c>
      <c r="H9" s="20" t="n">
        <v>7.55095877</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(210.0/B13*100)</f>
        <v/>
      </c>
      <c r="D13" s="19" t="n">
        <v>6951</v>
      </c>
      <c r="E13" s="18" t="n">
        <v>471.72140661</v>
      </c>
      <c r="F13" s="20" t="n">
        <v>4.95554347</v>
      </c>
      <c r="G13" s="18" t="n">
        <v>453.05652343</v>
      </c>
      <c r="H13" s="20" t="n">
        <v>8.551602369999999</v>
      </c>
      <c r="I13" s="18" t="n">
        <v>521.14648412</v>
      </c>
      <c r="J13" s="20" t="n">
        <v>2.23298524</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(63.0/B18*100)</f>
        <v/>
      </c>
      <c r="D18" s="19" t="n">
        <v>5469</v>
      </c>
      <c r="E18" s="18" t="n">
        <v>463.08332515</v>
      </c>
      <c r="F18" s="20" t="n">
        <v>3.96747016</v>
      </c>
      <c r="G18" s="18" t="n">
        <v>405.87529263</v>
      </c>
      <c r="H18" s="20" t="n">
        <v>4.44798061</v>
      </c>
      <c r="I18" s="18" t="n">
        <v>464.3572843</v>
      </c>
      <c r="J18" s="20" t="n">
        <v>4.44948177</v>
      </c>
      <c r="K18" s="18" t="s">
        <v>327</v>
      </c>
      <c r="L18" s="20" t="s">
        <v>327</v>
      </c>
      <c r="M18" s="18" t="s">
        <v>327</v>
      </c>
      <c r="N18" s="20" t="s">
        <v>327</v>
      </c>
      <c r="O18" s="18" t="s">
        <v>327</v>
      </c>
      <c r="P18" s="20" t="s">
        <v>327</v>
      </c>
      <c r="Q18" s="18" t="s">
        <v>327</v>
      </c>
      <c r="R18" s="20" t="s">
        <v>327</v>
      </c>
    </row>
    <row r="19" spans="1:18">
      <c r="A19" s="15" t="s">
        <v>339</v>
      </c>
      <c r="B19" s="17" t="n">
        <v>5658</v>
      </c>
      <c r="C19" s="18">
        <f>(328.0/B19*100)</f>
        <v/>
      </c>
      <c r="D19" s="19" t="n">
        <v>5330</v>
      </c>
      <c r="E19" s="18" t="n">
        <v>438.75330786</v>
      </c>
      <c r="F19" s="20" t="n">
        <v>3.84541261</v>
      </c>
      <c r="G19" s="18" t="n">
        <v>419.90940693</v>
      </c>
      <c r="H19" s="20" t="n">
        <v>5.97455689</v>
      </c>
      <c r="I19" s="18" t="n">
        <v>497.57668718</v>
      </c>
      <c r="J19" s="20" t="n">
        <v>2.56498207</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443.43855022</v>
      </c>
      <c r="F20" s="20" t="n">
        <v>4.2427731</v>
      </c>
      <c r="G20" s="18" t="n">
        <v>446.39089002</v>
      </c>
      <c r="H20" s="20" t="n">
        <v>6.47129413</v>
      </c>
      <c r="I20" s="18" t="n">
        <v>500.91569593</v>
      </c>
      <c r="J20" s="20" t="n">
        <v>2.1313145</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(717.0/B23*100)</f>
        <v/>
      </c>
      <c r="D23" s="19" t="n">
        <v>10866</v>
      </c>
      <c r="E23" s="18" t="n">
        <v>449.34913548</v>
      </c>
      <c r="F23" s="20" t="n">
        <v>4.23853314</v>
      </c>
      <c r="G23" s="18" t="n">
        <v>426.82248769</v>
      </c>
      <c r="H23" s="20" t="n">
        <v>6.8064637</v>
      </c>
      <c r="I23" s="18" t="n">
        <v>513.1035967399999</v>
      </c>
      <c r="J23" s="20" t="n">
        <v>3.01831473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529.22167332</v>
      </c>
      <c r="F25" s="20" t="n">
        <v>5.02116193</v>
      </c>
      <c r="G25" s="18" t="n">
        <v>520.90287108</v>
      </c>
      <c r="H25" s="20" t="n">
        <v>5.05057497</v>
      </c>
      <c r="I25" s="18" t="n">
        <v>523.19821486</v>
      </c>
      <c r="J25" s="20" t="n">
        <v>4.51866902</v>
      </c>
      <c r="K25" s="18" t="s">
        <v>327</v>
      </c>
      <c r="L25" s="20" t="s">
        <v>327</v>
      </c>
      <c r="M25" s="18" t="s">
        <v>327</v>
      </c>
      <c r="N25" s="20" t="s">
        <v>327</v>
      </c>
      <c r="O25" s="18" t="s">
        <v>327</v>
      </c>
      <c r="P25" s="20" t="s">
        <v>327</v>
      </c>
      <c r="Q25" s="18" t="s">
        <v>327</v>
      </c>
      <c r="R25" s="20" t="s">
        <v>327</v>
      </c>
    </row>
    <row r="26" spans="1:18">
      <c r="A26" s="15" t="s">
        <v>346</v>
      </c>
      <c r="B26" s="17" t="n">
        <v>4869</v>
      </c>
      <c r="C26" s="18">
        <f>(197.0/B26*100)</f>
        <v/>
      </c>
      <c r="D26" s="19" t="n">
        <v>4672</v>
      </c>
      <c r="E26" s="18" t="n">
        <v>450.90082345</v>
      </c>
      <c r="F26" s="20" t="n">
        <v>3.92488459</v>
      </c>
      <c r="G26" s="18" t="n">
        <v>457.45179036</v>
      </c>
      <c r="H26" s="20" t="n">
        <v>3.55608267</v>
      </c>
      <c r="I26" s="18" t="n">
        <v>502.55908857</v>
      </c>
      <c r="J26" s="20" t="n">
        <v>2.24196359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(42.0/B32*100)</f>
        <v/>
      </c>
      <c r="D32" s="19" t="n">
        <v>4436</v>
      </c>
      <c r="E32" s="18" t="n">
        <v>465.36510732</v>
      </c>
      <c r="F32" s="20" t="n">
        <v>4.34534914</v>
      </c>
      <c r="G32" s="18" t="n">
        <v>490.82351505</v>
      </c>
      <c r="H32" s="20" t="n">
        <v>3.69057581</v>
      </c>
      <c r="I32" s="18" t="n">
        <v>523.3297376199999</v>
      </c>
      <c r="J32" s="20" t="n">
        <v>2.82563313</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(161.0/B34*100)</f>
        <v/>
      </c>
      <c r="D34" s="19" t="n">
        <v>6189</v>
      </c>
      <c r="E34" s="18" t="n">
        <v>459.41116272</v>
      </c>
      <c r="F34" s="20" t="n">
        <v>3.65798456</v>
      </c>
      <c r="G34" s="18" t="n">
        <v>452.01161513</v>
      </c>
      <c r="H34" s="20" t="n">
        <v>3.3375671</v>
      </c>
      <c r="I34" s="18" t="n">
        <v>504.47054159</v>
      </c>
      <c r="J34" s="20" t="n">
        <v>3.28567714</v>
      </c>
      <c r="K34" s="18" t="s">
        <v>327</v>
      </c>
      <c r="L34" s="20" t="s">
        <v>327</v>
      </c>
      <c r="M34" s="18" t="n">
        <v>336.51078337</v>
      </c>
      <c r="N34" s="20" t="n">
        <v>12.24828707</v>
      </c>
      <c r="O34" s="18" t="s">
        <v>327</v>
      </c>
      <c r="P34" s="20" t="s">
        <v>327</v>
      </c>
      <c r="Q34" s="18" t="s">
        <v>327</v>
      </c>
      <c r="R34" s="20" t="s">
        <v>327</v>
      </c>
    </row>
    <row r="35" spans="1:18">
      <c r="A35" s="15" t="s">
        <v>355</v>
      </c>
      <c r="B35" s="17" t="n">
        <v>6406</v>
      </c>
      <c r="C35" s="18">
        <f>(149.0/B35*100)</f>
        <v/>
      </c>
      <c r="D35" s="19" t="n">
        <v>6257</v>
      </c>
      <c r="E35" s="18" t="n">
        <v>506.31838685</v>
      </c>
      <c r="F35" s="20" t="n">
        <v>2.62800748</v>
      </c>
      <c r="G35" s="18" t="n">
        <v>489.57260848</v>
      </c>
      <c r="H35" s="20" t="n">
        <v>3.7377449</v>
      </c>
      <c r="I35" s="18" t="n">
        <v>527.89522386</v>
      </c>
      <c r="J35" s="20" t="n">
        <v>2.74580624</v>
      </c>
      <c r="K35" s="18" t="s">
        <v>327</v>
      </c>
      <c r="L35" s="20" t="s">
        <v>327</v>
      </c>
      <c r="M35" s="18" t="n">
        <v>349.78970242</v>
      </c>
      <c r="N35" s="20" t="n">
        <v>6.90672373</v>
      </c>
      <c r="O35" s="18" t="s">
        <v>327</v>
      </c>
      <c r="P35" s="20" t="s">
        <v>327</v>
      </c>
      <c r="Q35" s="18" t="s">
        <v>327</v>
      </c>
      <c r="R35" s="20" t="s">
        <v>327</v>
      </c>
    </row>
    <row r="36" spans="1:18">
      <c r="A36" s="15" t="s">
        <v>356</v>
      </c>
      <c r="B36" s="17" t="n">
        <v>6736</v>
      </c>
      <c r="C36" s="18">
        <f>(147.0/B36*100)</f>
        <v/>
      </c>
      <c r="D36" s="19" t="n">
        <v>6589</v>
      </c>
      <c r="E36" s="18" t="n">
        <v>457.64887431</v>
      </c>
      <c r="F36" s="20" t="n">
        <v>3.18647619</v>
      </c>
      <c r="G36" s="18" t="n">
        <v>423.88968455</v>
      </c>
      <c r="H36" s="20" t="n">
        <v>5.15993674</v>
      </c>
      <c r="I36" s="18" t="n">
        <v>501.03738505</v>
      </c>
      <c r="J36" s="20" t="n">
        <v>2.31265393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(5840.0/B40*100)</f>
        <v/>
      </c>
      <c r="D40" s="19" t="n">
        <v>8317</v>
      </c>
      <c r="E40" s="18" t="n">
        <v>472.27992303</v>
      </c>
      <c r="F40" s="20" t="n">
        <v>5.3261677</v>
      </c>
      <c r="G40" s="18" t="n">
        <v>475.4139284</v>
      </c>
      <c r="H40" s="20" t="n">
        <v>4.18151148</v>
      </c>
      <c r="I40" s="18" t="n">
        <v>512.20538501</v>
      </c>
      <c r="J40" s="20" t="n">
        <v>3.71255747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(345.0/B47*100)</f>
        <v/>
      </c>
      <c r="D47" s="19" t="n">
        <v>5583</v>
      </c>
      <c r="E47" s="18" t="n">
        <v>446.5982763</v>
      </c>
      <c r="F47" s="20" t="n">
        <v>4.53532267</v>
      </c>
      <c r="G47" s="18" t="n">
        <v>430.11699857</v>
      </c>
      <c r="H47" s="20" t="n">
        <v>4.19038549</v>
      </c>
      <c r="I47" s="18" t="n">
        <v>449.07149167</v>
      </c>
      <c r="J47" s="20" t="n">
        <v>5.10000401</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513.47249709</v>
      </c>
      <c r="F48" s="20" t="n">
        <v>5.44908575</v>
      </c>
      <c r="G48" s="18" t="n">
        <v>495.74084963</v>
      </c>
      <c r="H48" s="20" t="n">
        <v>5.3458921</v>
      </c>
      <c r="I48" s="18" t="n">
        <v>567.04277151</v>
      </c>
      <c r="J48" s="20" t="n">
        <v>5.28052267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(171.0/B52*100)</f>
        <v/>
      </c>
      <c r="D52" s="19" t="n">
        <v>5638</v>
      </c>
      <c r="E52" s="18" t="n">
        <v>427.13023199</v>
      </c>
      <c r="F52" s="20" t="n">
        <v>4.06849938</v>
      </c>
      <c r="G52" s="18" t="n">
        <v>411.05462162</v>
      </c>
      <c r="H52" s="20" t="n">
        <v>4.537694</v>
      </c>
      <c r="I52" s="18" t="n">
        <v>483.32905294</v>
      </c>
      <c r="J52" s="20" t="n">
        <v>2.65720689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(99.0/B56*100)</f>
        <v/>
      </c>
      <c r="D56" s="19" t="n">
        <v>5260</v>
      </c>
      <c r="E56" s="18" t="n">
        <v>556.39401188</v>
      </c>
      <c r="F56" s="20" t="n">
        <v>3.88687746</v>
      </c>
      <c r="G56" s="18" t="n">
        <v>508.34341601</v>
      </c>
      <c r="H56" s="20" t="n">
        <v>4.60696799</v>
      </c>
      <c r="I56" s="18" t="n">
        <v>558.71712757</v>
      </c>
      <c r="J56" s="20" t="n">
        <v>2.9591089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452.30918771</v>
      </c>
      <c r="F61" s="20" t="n">
        <v>3.72943567</v>
      </c>
      <c r="G61" s="18" t="n">
        <v>451.87091391</v>
      </c>
      <c r="H61" s="20" t="n">
        <v>3.70456061</v>
      </c>
      <c r="I61" s="18" t="n">
        <v>498.68777172</v>
      </c>
      <c r="J61" s="20" t="n">
        <v>2.56104214</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(661.0/B67*100)</f>
        <v/>
      </c>
      <c r="D67" s="19" t="n">
        <v>6310</v>
      </c>
      <c r="E67" s="18" t="n">
        <v>406.01127137</v>
      </c>
      <c r="F67" s="20" t="n">
        <v>5.10162315</v>
      </c>
      <c r="G67" s="18" t="n">
        <v>361.6433586</v>
      </c>
      <c r="H67" s="20" t="n">
        <v>3.40200827</v>
      </c>
      <c r="I67" s="18" t="n">
        <v>412.31157348</v>
      </c>
      <c r="J67" s="20" t="n">
        <v>3.43677529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(441.0/B73*100)</f>
        <v/>
      </c>
      <c r="D73" s="19" t="n">
        <v>7808</v>
      </c>
      <c r="E73" s="18" t="n">
        <v>407.25541977</v>
      </c>
      <c r="F73" s="20" t="n">
        <v>3.90023962</v>
      </c>
      <c r="G73" s="18" t="n">
        <v>398.95750933</v>
      </c>
      <c r="H73" s="20" t="n">
        <v>3.15717654</v>
      </c>
      <c r="I73" s="18" t="n">
        <v>447.46895922</v>
      </c>
      <c r="J73" s="20" t="n">
        <v>4.17818574</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471.28375387</v>
      </c>
      <c r="F7" s="20" t="n">
        <v>2.63794115</v>
      </c>
      <c r="G7" s="18" t="n">
        <v>448.77909777</v>
      </c>
      <c r="H7" s="20" t="n">
        <v>5.66019563</v>
      </c>
      <c r="I7" s="18" t="n">
        <v>515.91121832</v>
      </c>
      <c r="J7" s="20" t="n">
        <v>2.04339988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(8476.0/B9*100)</f>
        <v/>
      </c>
      <c r="D9" s="19" t="n">
        <v>1175</v>
      </c>
      <c r="E9" s="18" t="n">
        <v>454.63833033</v>
      </c>
      <c r="F9" s="20" t="n">
        <v>5.40537016</v>
      </c>
      <c r="G9" s="18" t="n">
        <v>444.33044131</v>
      </c>
      <c r="H9" s="20" t="n">
        <v>10.12343964</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(210.0/B13*100)</f>
        <v/>
      </c>
      <c r="D13" s="19" t="n">
        <v>6951</v>
      </c>
      <c r="E13" s="18" t="n">
        <v>467.21695979</v>
      </c>
      <c r="F13" s="20" t="n">
        <v>4.59777608</v>
      </c>
      <c r="G13" s="18" t="n">
        <v>453.39095191</v>
      </c>
      <c r="H13" s="20" t="n">
        <v>10.44401564</v>
      </c>
      <c r="I13" s="18" t="n">
        <v>521.14648412</v>
      </c>
      <c r="J13" s="20" t="n">
        <v>2.23298524</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(63.0/B18*100)</f>
        <v/>
      </c>
      <c r="D18" s="19" t="n">
        <v>5469</v>
      </c>
      <c r="E18" s="18" t="n">
        <v>452.13161706</v>
      </c>
      <c r="F18" s="20" t="n">
        <v>4.08578336</v>
      </c>
      <c r="G18" s="18" t="n">
        <v>426.65410133</v>
      </c>
      <c r="H18" s="20" t="n">
        <v>5.67854944</v>
      </c>
      <c r="I18" s="18" t="n">
        <v>464.3572843</v>
      </c>
      <c r="J18" s="20" t="n">
        <v>4.44948177</v>
      </c>
      <c r="K18" s="18" t="s">
        <v>327</v>
      </c>
      <c r="L18" s="20" t="s">
        <v>327</v>
      </c>
      <c r="M18" s="18" t="s">
        <v>327</v>
      </c>
      <c r="N18" s="20" t="s">
        <v>327</v>
      </c>
      <c r="O18" s="18" t="s">
        <v>327</v>
      </c>
      <c r="P18" s="20" t="s">
        <v>327</v>
      </c>
      <c r="Q18" s="18" t="s">
        <v>327</v>
      </c>
      <c r="R18" s="20" t="s">
        <v>327</v>
      </c>
    </row>
    <row r="19" spans="1:18">
      <c r="A19" s="15" t="s">
        <v>339</v>
      </c>
      <c r="B19" s="17" t="n">
        <v>5658</v>
      </c>
      <c r="C19" s="18">
        <f>(328.0/B19*100)</f>
        <v/>
      </c>
      <c r="D19" s="19" t="n">
        <v>5330</v>
      </c>
      <c r="E19" s="18" t="n">
        <v>438.90172365</v>
      </c>
      <c r="F19" s="20" t="n">
        <v>3.97542915</v>
      </c>
      <c r="G19" s="18" t="n">
        <v>411.72483569</v>
      </c>
      <c r="H19" s="20" t="n">
        <v>6.42069729</v>
      </c>
      <c r="I19" s="18" t="n">
        <v>497.57668718</v>
      </c>
      <c r="J19" s="20" t="n">
        <v>2.56498207</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446.89376199</v>
      </c>
      <c r="F20" s="20" t="n">
        <v>4.20136559</v>
      </c>
      <c r="G20" s="18" t="n">
        <v>430.84322157</v>
      </c>
      <c r="H20" s="20" t="n">
        <v>9.453622259999999</v>
      </c>
      <c r="I20" s="18" t="n">
        <v>500.91569593</v>
      </c>
      <c r="J20" s="20" t="n">
        <v>2.1313145</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(717.0/B23*100)</f>
        <v/>
      </c>
      <c r="D23" s="19" t="n">
        <v>10866</v>
      </c>
      <c r="E23" s="18" t="n">
        <v>442.44557167</v>
      </c>
      <c r="F23" s="20" t="n">
        <v>4.44984688</v>
      </c>
      <c r="G23" s="18" t="n">
        <v>439.77464652</v>
      </c>
      <c r="H23" s="20" t="n">
        <v>5.98618945</v>
      </c>
      <c r="I23" s="18" t="n">
        <v>513.1035967399999</v>
      </c>
      <c r="J23" s="20" t="n">
        <v>3.01831473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523.61817524</v>
      </c>
      <c r="F25" s="20" t="n">
        <v>3.93021852</v>
      </c>
      <c r="G25" s="18" t="n">
        <v>532.23263219</v>
      </c>
      <c r="H25" s="20" t="n">
        <v>8.64184889</v>
      </c>
      <c r="I25" s="18" t="n">
        <v>523.19821486</v>
      </c>
      <c r="J25" s="20" t="n">
        <v>4.51866902</v>
      </c>
      <c r="K25" s="18" t="s">
        <v>327</v>
      </c>
      <c r="L25" s="20" t="s">
        <v>327</v>
      </c>
      <c r="M25" s="18" t="s">
        <v>327</v>
      </c>
      <c r="N25" s="20" t="s">
        <v>327</v>
      </c>
      <c r="O25" s="18" t="s">
        <v>327</v>
      </c>
      <c r="P25" s="20" t="s">
        <v>327</v>
      </c>
      <c r="Q25" s="18" t="s">
        <v>327</v>
      </c>
      <c r="R25" s="20" t="s">
        <v>327</v>
      </c>
    </row>
    <row r="26" spans="1:18">
      <c r="A26" s="15" t="s">
        <v>346</v>
      </c>
      <c r="B26" s="17" t="n">
        <v>4869</v>
      </c>
      <c r="C26" s="18">
        <f>(197.0/B26*100)</f>
        <v/>
      </c>
      <c r="D26" s="19" t="n">
        <v>4672</v>
      </c>
      <c r="E26" s="18" t="n">
        <v>461.62893049</v>
      </c>
      <c r="F26" s="20" t="n">
        <v>3.00793118</v>
      </c>
      <c r="G26" s="18" t="n">
        <v>433.8017793</v>
      </c>
      <c r="H26" s="20" t="n">
        <v>4.09255661</v>
      </c>
      <c r="I26" s="18" t="n">
        <v>502.55908857</v>
      </c>
      <c r="J26" s="20" t="n">
        <v>2.24196359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(42.0/B32*100)</f>
        <v/>
      </c>
      <c r="D32" s="19" t="n">
        <v>4436</v>
      </c>
      <c r="E32" s="18" t="n">
        <v>490.33048161</v>
      </c>
      <c r="F32" s="20" t="n">
        <v>3.40623284</v>
      </c>
      <c r="G32" s="18" t="n">
        <v>453.83359218</v>
      </c>
      <c r="H32" s="20" t="n">
        <v>5.29004556</v>
      </c>
      <c r="I32" s="18" t="n">
        <v>523.3297376199999</v>
      </c>
      <c r="J32" s="20" t="n">
        <v>2.82563313</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(161.0/B34*100)</f>
        <v/>
      </c>
      <c r="D34" s="19" t="n">
        <v>6189</v>
      </c>
      <c r="E34" s="18" t="n">
        <v>463.02347592</v>
      </c>
      <c r="F34" s="20" t="n">
        <v>2.60825555</v>
      </c>
      <c r="G34" s="18" t="n">
        <v>434.94721104</v>
      </c>
      <c r="H34" s="20" t="n">
        <v>5.08337505</v>
      </c>
      <c r="I34" s="18" t="n">
        <v>504.47054159</v>
      </c>
      <c r="J34" s="20" t="n">
        <v>3.28567714</v>
      </c>
      <c r="K34" s="18" t="s">
        <v>327</v>
      </c>
      <c r="L34" s="20" t="s">
        <v>327</v>
      </c>
      <c r="M34" s="18" t="n">
        <v>336.51078337</v>
      </c>
      <c r="N34" s="20" t="n">
        <v>12.24828707</v>
      </c>
      <c r="O34" s="18" t="s">
        <v>327</v>
      </c>
      <c r="P34" s="20" t="s">
        <v>327</v>
      </c>
      <c r="Q34" s="18" t="s">
        <v>327</v>
      </c>
      <c r="R34" s="20" t="s">
        <v>327</v>
      </c>
    </row>
    <row r="35" spans="1:18">
      <c r="A35" s="15" t="s">
        <v>355</v>
      </c>
      <c r="B35" s="17" t="n">
        <v>6406</v>
      </c>
      <c r="C35" s="18">
        <f>(149.0/B35*100)</f>
        <v/>
      </c>
      <c r="D35" s="19" t="n">
        <v>6257</v>
      </c>
      <c r="E35" s="18" t="n">
        <v>505.75656201</v>
      </c>
      <c r="F35" s="20" t="n">
        <v>2.09666833</v>
      </c>
      <c r="G35" s="18" t="n">
        <v>467.17940577</v>
      </c>
      <c r="H35" s="20" t="n">
        <v>5.14581377</v>
      </c>
      <c r="I35" s="18" t="n">
        <v>527.89522386</v>
      </c>
      <c r="J35" s="20" t="n">
        <v>2.74580624</v>
      </c>
      <c r="K35" s="18" t="s">
        <v>327</v>
      </c>
      <c r="L35" s="20" t="s">
        <v>327</v>
      </c>
      <c r="M35" s="18" t="n">
        <v>349.78970242</v>
      </c>
      <c r="N35" s="20" t="n">
        <v>6.90672373</v>
      </c>
      <c r="O35" s="18" t="s">
        <v>327</v>
      </c>
      <c r="P35" s="20" t="s">
        <v>327</v>
      </c>
      <c r="Q35" s="18" t="s">
        <v>327</v>
      </c>
      <c r="R35" s="20" t="s">
        <v>327</v>
      </c>
    </row>
    <row r="36" spans="1:18">
      <c r="A36" s="15" t="s">
        <v>356</v>
      </c>
      <c r="B36" s="17" t="n">
        <v>6736</v>
      </c>
      <c r="C36" s="18">
        <f>(147.0/B36*100)</f>
        <v/>
      </c>
      <c r="D36" s="19" t="n">
        <v>6589</v>
      </c>
      <c r="E36" s="18" t="n">
        <v>453.18222884</v>
      </c>
      <c r="F36" s="20" t="n">
        <v>3.38815367</v>
      </c>
      <c r="G36" s="18" t="n">
        <v>436.92974299</v>
      </c>
      <c r="H36" s="20" t="n">
        <v>5.87296403</v>
      </c>
      <c r="I36" s="18" t="n">
        <v>501.03738505</v>
      </c>
      <c r="J36" s="20" t="n">
        <v>2.31265393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(5840.0/B40*100)</f>
        <v/>
      </c>
      <c r="D40" s="19" t="n">
        <v>8317</v>
      </c>
      <c r="E40" s="18" t="n">
        <v>479.99347123</v>
      </c>
      <c r="F40" s="20" t="n">
        <v>3.9564109</v>
      </c>
      <c r="G40" s="18" t="n">
        <v>452.17161631</v>
      </c>
      <c r="H40" s="20" t="n">
        <v>6.33839886</v>
      </c>
      <c r="I40" s="18" t="n">
        <v>512.20538501</v>
      </c>
      <c r="J40" s="20" t="n">
        <v>3.71255747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(345.0/B47*100)</f>
        <v/>
      </c>
      <c r="D47" s="19" t="n">
        <v>5583</v>
      </c>
      <c r="E47" s="18" t="n">
        <v>451.63222038</v>
      </c>
      <c r="F47" s="20" t="n">
        <v>4.08811989</v>
      </c>
      <c r="G47" s="18" t="n">
        <v>392.29658067</v>
      </c>
      <c r="H47" s="20" t="n">
        <v>4.53537369</v>
      </c>
      <c r="I47" s="18" t="n">
        <v>449.07149167</v>
      </c>
      <c r="J47" s="20" t="n">
        <v>5.10000401</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512.6892043300001</v>
      </c>
      <c r="F48" s="20" t="n">
        <v>4.8641512</v>
      </c>
      <c r="G48" s="18" t="n">
        <v>479.54816502</v>
      </c>
      <c r="H48" s="20" t="n">
        <v>6.0763691</v>
      </c>
      <c r="I48" s="18" t="n">
        <v>567.04277151</v>
      </c>
      <c r="J48" s="20" t="n">
        <v>5.28052267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(171.0/B52*100)</f>
        <v/>
      </c>
      <c r="D52" s="19" t="n">
        <v>5638</v>
      </c>
      <c r="E52" s="18" t="n">
        <v>422.08480775</v>
      </c>
      <c r="F52" s="20" t="n">
        <v>3.88381838</v>
      </c>
      <c r="G52" s="18" t="n">
        <v>409.25240252</v>
      </c>
      <c r="H52" s="20" t="n">
        <v>4.97398517</v>
      </c>
      <c r="I52" s="18" t="n">
        <v>483.32905294</v>
      </c>
      <c r="J52" s="20" t="n">
        <v>2.65720689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(99.0/B56*100)</f>
        <v/>
      </c>
      <c r="D56" s="19" t="n">
        <v>5260</v>
      </c>
      <c r="E56" s="18" t="n">
        <v>541.78525243</v>
      </c>
      <c r="F56" s="20" t="n">
        <v>3.52102701</v>
      </c>
      <c r="G56" s="18" t="n">
        <v>498.12173518</v>
      </c>
      <c r="H56" s="20" t="n">
        <v>8.7291319</v>
      </c>
      <c r="I56" s="18" t="n">
        <v>558.71712757</v>
      </c>
      <c r="J56" s="20" t="n">
        <v>2.9591089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457.81816378</v>
      </c>
      <c r="F61" s="20" t="n">
        <v>3.04822223</v>
      </c>
      <c r="G61" s="18" t="n">
        <v>427.58810804</v>
      </c>
      <c r="H61" s="20" t="n">
        <v>5.6237223</v>
      </c>
      <c r="I61" s="18" t="n">
        <v>498.68777172</v>
      </c>
      <c r="J61" s="20" t="n">
        <v>2.56104214</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(661.0/B67*100)</f>
        <v/>
      </c>
      <c r="D67" s="19" t="n">
        <v>6310</v>
      </c>
      <c r="E67" s="18" t="n">
        <v>382.20340938</v>
      </c>
      <c r="F67" s="20" t="n">
        <v>3.51009394</v>
      </c>
      <c r="G67" s="18" t="n">
        <v>354.26257766</v>
      </c>
      <c r="H67" s="20" t="n">
        <v>3.66593522</v>
      </c>
      <c r="I67" s="18" t="n">
        <v>412.31157348</v>
      </c>
      <c r="J67" s="20" t="n">
        <v>3.43677529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(441.0/B73*100)</f>
        <v/>
      </c>
      <c r="D73" s="19" t="n">
        <v>7808</v>
      </c>
      <c r="E73" s="18" t="n">
        <v>412.74182482</v>
      </c>
      <c r="F73" s="20" t="n">
        <v>3.09793845</v>
      </c>
      <c r="G73" s="18" t="n">
        <v>386.46208168</v>
      </c>
      <c r="H73" s="20" t="n">
        <v>3.85594681</v>
      </c>
      <c r="I73" s="18" t="n">
        <v>447.46895922</v>
      </c>
      <c r="J73" s="20" t="n">
        <v>4.17818574</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470.25659021</v>
      </c>
      <c r="F7" s="20" t="n">
        <v>2.65277256</v>
      </c>
      <c r="G7" s="18" t="n">
        <v>448.33957295</v>
      </c>
      <c r="H7" s="20" t="n">
        <v>5.69080002</v>
      </c>
      <c r="I7" s="18" t="n">
        <v>515.91121832</v>
      </c>
      <c r="J7" s="20" t="n">
        <v>2.04339988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(8476.0/B9*100)</f>
        <v/>
      </c>
      <c r="D9" s="19" t="n">
        <v>1175</v>
      </c>
      <c r="E9" s="18" t="n">
        <v>458.06383146</v>
      </c>
      <c r="F9" s="20" t="n">
        <v>5.27652086</v>
      </c>
      <c r="G9" s="18" t="n">
        <v>420.28292722</v>
      </c>
      <c r="H9" s="20" t="n">
        <v>11.67908453</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(210.0/B13*100)</f>
        <v/>
      </c>
      <c r="D13" s="19" t="n">
        <v>6951</v>
      </c>
      <c r="E13" s="18" t="n">
        <v>468.65830434</v>
      </c>
      <c r="F13" s="20" t="n">
        <v>4.86436839</v>
      </c>
      <c r="G13" s="18" t="n">
        <v>429.95967709</v>
      </c>
      <c r="H13" s="20" t="n">
        <v>17.50139536</v>
      </c>
      <c r="I13" s="18" t="n">
        <v>521.14648412</v>
      </c>
      <c r="J13" s="20" t="n">
        <v>2.23298524</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(63.0/B18*100)</f>
        <v/>
      </c>
      <c r="D18" s="19" t="n">
        <v>5469</v>
      </c>
      <c r="E18" s="18" t="n">
        <v>431.96075663</v>
      </c>
      <c r="F18" s="20" t="n">
        <v>4.52298553</v>
      </c>
      <c r="G18" s="18" t="n">
        <v>462.3608497</v>
      </c>
      <c r="H18" s="20" t="n">
        <v>4.01438575</v>
      </c>
      <c r="I18" s="18" t="n">
        <v>464.3572843</v>
      </c>
      <c r="J18" s="20" t="n">
        <v>4.44948177</v>
      </c>
      <c r="K18" s="18" t="s">
        <v>327</v>
      </c>
      <c r="L18" s="20" t="s">
        <v>327</v>
      </c>
      <c r="M18" s="18" t="s">
        <v>327</v>
      </c>
      <c r="N18" s="20" t="s">
        <v>327</v>
      </c>
      <c r="O18" s="18" t="s">
        <v>327</v>
      </c>
      <c r="P18" s="20" t="s">
        <v>327</v>
      </c>
      <c r="Q18" s="18" t="s">
        <v>327</v>
      </c>
      <c r="R18" s="20" t="s">
        <v>327</v>
      </c>
    </row>
    <row r="19" spans="1:18">
      <c r="A19" s="15" t="s">
        <v>339</v>
      </c>
      <c r="B19" s="17" t="n">
        <v>5658</v>
      </c>
      <c r="C19" s="18">
        <f>(328.0/B19*100)</f>
        <v/>
      </c>
      <c r="D19" s="19" t="n">
        <v>5330</v>
      </c>
      <c r="E19" s="18" t="n">
        <v>439.66771798</v>
      </c>
      <c r="F19" s="20" t="n">
        <v>3.70313084</v>
      </c>
      <c r="G19" s="18" t="n">
        <v>407.19129255</v>
      </c>
      <c r="H19" s="20" t="n">
        <v>6.80915943</v>
      </c>
      <c r="I19" s="18" t="n">
        <v>497.57668718</v>
      </c>
      <c r="J19" s="20" t="n">
        <v>2.56498207</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446.58098145</v>
      </c>
      <c r="F20" s="20" t="n">
        <v>3.77619298</v>
      </c>
      <c r="G20" s="18" t="n">
        <v>425.95068062</v>
      </c>
      <c r="H20" s="20" t="n">
        <v>10.55056181</v>
      </c>
      <c r="I20" s="18" t="n">
        <v>500.91569593</v>
      </c>
      <c r="J20" s="20" t="n">
        <v>2.1313145</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(717.0/B23*100)</f>
        <v/>
      </c>
      <c r="D23" s="19" t="n">
        <v>10866</v>
      </c>
      <c r="E23" s="18" t="n">
        <v>443.81522972</v>
      </c>
      <c r="F23" s="20" t="n">
        <v>4.20050753</v>
      </c>
      <c r="G23" s="18" t="n">
        <v>433.39824425</v>
      </c>
      <c r="H23" s="20" t="n">
        <v>6.90516981</v>
      </c>
      <c r="I23" s="18" t="n">
        <v>513.1035967399999</v>
      </c>
      <c r="J23" s="20" t="n">
        <v>3.01831473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516.1480599499999</v>
      </c>
      <c r="F25" s="20" t="n">
        <v>4.47411709</v>
      </c>
      <c r="G25" s="18" t="n">
        <v>545.93926769</v>
      </c>
      <c r="H25" s="20" t="n">
        <v>5.87252109</v>
      </c>
      <c r="I25" s="18" t="n">
        <v>523.19821486</v>
      </c>
      <c r="J25" s="20" t="n">
        <v>4.51866902</v>
      </c>
      <c r="K25" s="18" t="s">
        <v>327</v>
      </c>
      <c r="L25" s="20" t="s">
        <v>327</v>
      </c>
      <c r="M25" s="18" t="s">
        <v>327</v>
      </c>
      <c r="N25" s="20" t="s">
        <v>327</v>
      </c>
      <c r="O25" s="18" t="s">
        <v>327</v>
      </c>
      <c r="P25" s="20" t="s">
        <v>327</v>
      </c>
      <c r="Q25" s="18" t="s">
        <v>327</v>
      </c>
      <c r="R25" s="20" t="s">
        <v>327</v>
      </c>
    </row>
    <row r="26" spans="1:18">
      <c r="A26" s="15" t="s">
        <v>346</v>
      </c>
      <c r="B26" s="17" t="n">
        <v>4869</v>
      </c>
      <c r="C26" s="18">
        <f>(197.0/B26*100)</f>
        <v/>
      </c>
      <c r="D26" s="19" t="n">
        <v>4672</v>
      </c>
      <c r="E26" s="18" t="n">
        <v>464.11845713</v>
      </c>
      <c r="F26" s="20" t="n">
        <v>2.72475675</v>
      </c>
      <c r="G26" s="18" t="n">
        <v>420.51165468</v>
      </c>
      <c r="H26" s="20" t="n">
        <v>5.1545841</v>
      </c>
      <c r="I26" s="18" t="n">
        <v>502.55908857</v>
      </c>
      <c r="J26" s="20" t="n">
        <v>2.24196359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(42.0/B32*100)</f>
        <v/>
      </c>
      <c r="D32" s="19" t="n">
        <v>4436</v>
      </c>
      <c r="E32" s="18" t="n">
        <v>489.56977966</v>
      </c>
      <c r="F32" s="20" t="n">
        <v>3.36058866</v>
      </c>
      <c r="G32" s="18" t="n">
        <v>446.21731347</v>
      </c>
      <c r="H32" s="20" t="n">
        <v>6.39632237</v>
      </c>
      <c r="I32" s="18" t="n">
        <v>523.3297376199999</v>
      </c>
      <c r="J32" s="20" t="n">
        <v>2.82563313</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(161.0/B34*100)</f>
        <v/>
      </c>
      <c r="D34" s="19" t="n">
        <v>6189</v>
      </c>
      <c r="E34" s="18" t="n">
        <v>464.55763917</v>
      </c>
      <c r="F34" s="20" t="n">
        <v>2.60613652</v>
      </c>
      <c r="G34" s="18" t="n">
        <v>423.12433748</v>
      </c>
      <c r="H34" s="20" t="n">
        <v>4.97071595</v>
      </c>
      <c r="I34" s="18" t="n">
        <v>504.47054159</v>
      </c>
      <c r="J34" s="20" t="n">
        <v>3.28567714</v>
      </c>
      <c r="K34" s="18" t="s">
        <v>327</v>
      </c>
      <c r="L34" s="20" t="s">
        <v>327</v>
      </c>
      <c r="M34" s="18" t="n">
        <v>336.51078337</v>
      </c>
      <c r="N34" s="20" t="n">
        <v>12.24828707</v>
      </c>
      <c r="O34" s="18" t="s">
        <v>327</v>
      </c>
      <c r="P34" s="20" t="s">
        <v>327</v>
      </c>
      <c r="Q34" s="18" t="s">
        <v>327</v>
      </c>
      <c r="R34" s="20" t="s">
        <v>327</v>
      </c>
    </row>
    <row r="35" spans="1:18">
      <c r="A35" s="15" t="s">
        <v>355</v>
      </c>
      <c r="B35" s="17" t="n">
        <v>6406</v>
      </c>
      <c r="C35" s="18">
        <f>(149.0/B35*100)</f>
        <v/>
      </c>
      <c r="D35" s="19" t="n">
        <v>6257</v>
      </c>
      <c r="E35" s="18" t="n">
        <v>504.51723818</v>
      </c>
      <c r="F35" s="20" t="n">
        <v>2.27466378</v>
      </c>
      <c r="G35" s="18" t="n">
        <v>470.18732365</v>
      </c>
      <c r="H35" s="20" t="n">
        <v>4.97782007</v>
      </c>
      <c r="I35" s="18" t="n">
        <v>527.89522386</v>
      </c>
      <c r="J35" s="20" t="n">
        <v>2.74580624</v>
      </c>
      <c r="K35" s="18" t="s">
        <v>327</v>
      </c>
      <c r="L35" s="20" t="s">
        <v>327</v>
      </c>
      <c r="M35" s="18" t="n">
        <v>349.78970242</v>
      </c>
      <c r="N35" s="20" t="n">
        <v>6.90672373</v>
      </c>
      <c r="O35" s="18" t="s">
        <v>327</v>
      </c>
      <c r="P35" s="20" t="s">
        <v>327</v>
      </c>
      <c r="Q35" s="18" t="s">
        <v>327</v>
      </c>
      <c r="R35" s="20" t="s">
        <v>327</v>
      </c>
    </row>
    <row r="36" spans="1:18">
      <c r="A36" s="15" t="s">
        <v>356</v>
      </c>
      <c r="B36" s="17" t="n">
        <v>6736</v>
      </c>
      <c r="C36" s="18">
        <f>(147.0/B36*100)</f>
        <v/>
      </c>
      <c r="D36" s="19" t="n">
        <v>6589</v>
      </c>
      <c r="E36" s="18" t="n">
        <v>452.92073394</v>
      </c>
      <c r="F36" s="20" t="n">
        <v>3.26860837</v>
      </c>
      <c r="G36" s="18" t="n">
        <v>440.01948254</v>
      </c>
      <c r="H36" s="20" t="n">
        <v>5.40315785</v>
      </c>
      <c r="I36" s="18" t="n">
        <v>501.03738505</v>
      </c>
      <c r="J36" s="20" t="n">
        <v>2.31265393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(5840.0/B40*100)</f>
        <v/>
      </c>
      <c r="D40" s="19" t="n">
        <v>8317</v>
      </c>
      <c r="E40" s="18" t="n">
        <v>478.89856201</v>
      </c>
      <c r="F40" s="20" t="n">
        <v>3.53870515</v>
      </c>
      <c r="G40" s="18" t="n">
        <v>443.54438226</v>
      </c>
      <c r="H40" s="20" t="n">
        <v>7.92957092</v>
      </c>
      <c r="I40" s="18" t="n">
        <v>512.20538501</v>
      </c>
      <c r="J40" s="20" t="n">
        <v>3.71255747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(345.0/B47*100)</f>
        <v/>
      </c>
      <c r="D47" s="19" t="n">
        <v>5583</v>
      </c>
      <c r="E47" s="18" t="n">
        <v>447.0191049</v>
      </c>
      <c r="F47" s="20" t="n">
        <v>4.05887398</v>
      </c>
      <c r="G47" s="18" t="n">
        <v>414.86508845</v>
      </c>
      <c r="H47" s="20" t="n">
        <v>5.001953</v>
      </c>
      <c r="I47" s="18" t="n">
        <v>449.07149167</v>
      </c>
      <c r="J47" s="20" t="n">
        <v>5.10000401</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512.28593863</v>
      </c>
      <c r="F48" s="20" t="n">
        <v>4.69678229</v>
      </c>
      <c r="G48" s="18" t="n">
        <v>477.95675233</v>
      </c>
      <c r="H48" s="20" t="n">
        <v>6.88507552</v>
      </c>
      <c r="I48" s="18" t="n">
        <v>567.04277151</v>
      </c>
      <c r="J48" s="20" t="n">
        <v>5.28052267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(171.0/B52*100)</f>
        <v/>
      </c>
      <c r="D52" s="19" t="n">
        <v>5638</v>
      </c>
      <c r="E52" s="18" t="n">
        <v>420.69331152</v>
      </c>
      <c r="F52" s="20" t="n">
        <v>3.70224578</v>
      </c>
      <c r="G52" s="18" t="n">
        <v>412.02303296</v>
      </c>
      <c r="H52" s="20" t="n">
        <v>5.59470747</v>
      </c>
      <c r="I52" s="18" t="n">
        <v>483.32905294</v>
      </c>
      <c r="J52" s="20" t="n">
        <v>2.65720689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(99.0/B56*100)</f>
        <v/>
      </c>
      <c r="D56" s="19" t="n">
        <v>5260</v>
      </c>
      <c r="E56" s="18" t="n">
        <v>522.91254809</v>
      </c>
      <c r="F56" s="20" t="n">
        <v>3.63201694</v>
      </c>
      <c r="G56" s="18" t="n">
        <v>557.38608549</v>
      </c>
      <c r="H56" s="20" t="n">
        <v>5.36826459</v>
      </c>
      <c r="I56" s="18" t="n">
        <v>558.71712757</v>
      </c>
      <c r="J56" s="20" t="n">
        <v>2.9591089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458.43006873</v>
      </c>
      <c r="F61" s="20" t="n">
        <v>3.01462307</v>
      </c>
      <c r="G61" s="18" t="n">
        <v>423.32856802</v>
      </c>
      <c r="H61" s="20" t="n">
        <v>5.89986447</v>
      </c>
      <c r="I61" s="18" t="n">
        <v>498.68777172</v>
      </c>
      <c r="J61" s="20" t="n">
        <v>2.56104214</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(661.0/B67*100)</f>
        <v/>
      </c>
      <c r="D67" s="19" t="n">
        <v>6310</v>
      </c>
      <c r="E67" s="18" t="n">
        <v>376.51656509</v>
      </c>
      <c r="F67" s="20" t="n">
        <v>3.3667789</v>
      </c>
      <c r="G67" s="18" t="n">
        <v>366.13587576</v>
      </c>
      <c r="H67" s="20" t="n">
        <v>4.86535343</v>
      </c>
      <c r="I67" s="18" t="n">
        <v>412.31157348</v>
      </c>
      <c r="J67" s="20" t="n">
        <v>3.43677529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(441.0/B73*100)</f>
        <v/>
      </c>
      <c r="D73" s="19" t="n">
        <v>7808</v>
      </c>
      <c r="E73" s="18" t="n">
        <v>411.69174376</v>
      </c>
      <c r="F73" s="20" t="n">
        <v>3.07879552</v>
      </c>
      <c r="G73" s="18" t="n">
        <v>387.81909944</v>
      </c>
      <c r="H73" s="20" t="n">
        <v>3.59487272</v>
      </c>
      <c r="I73" s="18" t="n">
        <v>447.46895922</v>
      </c>
      <c r="J73" s="20" t="n">
        <v>4.17818574</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468.72879607</v>
      </c>
      <c r="F7" s="20" t="n">
        <v>2.70262419</v>
      </c>
      <c r="G7" s="18" t="n">
        <v>456.58047734</v>
      </c>
      <c r="H7" s="20" t="n">
        <v>6.62051109</v>
      </c>
      <c r="I7" s="18" t="n">
        <v>515.91121832</v>
      </c>
      <c r="J7" s="20" t="n">
        <v>2.04339988</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(8476.0/B9*100)</f>
        <v/>
      </c>
      <c r="D9" s="19" t="n">
        <v>1175</v>
      </c>
      <c r="E9" s="18" t="n">
        <v>452.91400192</v>
      </c>
      <c r="F9" s="20" t="n">
        <v>5.36308514</v>
      </c>
      <c r="G9" s="18" t="n">
        <v>454.59515304</v>
      </c>
      <c r="H9" s="20" t="n">
        <v>9.94678796</v>
      </c>
      <c r="I9" s="18" t="s">
        <v>327</v>
      </c>
      <c r="J9" s="20" t="s">
        <v>327</v>
      </c>
      <c r="K9" s="18" t="s">
        <v>327</v>
      </c>
      <c r="L9" s="20" t="s">
        <v>327</v>
      </c>
      <c r="M9" s="18" t="n">
        <v>357.98454354</v>
      </c>
      <c r="N9" s="20" t="n">
        <v>11.51846445</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(210.0/B13*100)</f>
        <v/>
      </c>
      <c r="D13" s="19" t="n">
        <v>6951</v>
      </c>
      <c r="E13" s="18" t="n">
        <v>464.60055118</v>
      </c>
      <c r="F13" s="20" t="n">
        <v>4.68752321</v>
      </c>
      <c r="G13" s="18" t="n">
        <v>474.53881748</v>
      </c>
      <c r="H13" s="20" t="n">
        <v>13.97722224</v>
      </c>
      <c r="I13" s="18" t="n">
        <v>521.14648412</v>
      </c>
      <c r="J13" s="20" t="n">
        <v>2.23298524</v>
      </c>
      <c r="K13" s="18" t="s">
        <v>327</v>
      </c>
      <c r="L13" s="20" t="s">
        <v>327</v>
      </c>
      <c r="M13" s="18" t="n">
        <v>447.51533769</v>
      </c>
      <c r="N13" s="20" t="n">
        <v>5.97365007</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(63.0/B18*100)</f>
        <v/>
      </c>
      <c r="D18" s="19" t="n">
        <v>5469</v>
      </c>
      <c r="E18" s="18" t="n">
        <v>452.06946342</v>
      </c>
      <c r="F18" s="20" t="n">
        <v>3.86524719</v>
      </c>
      <c r="G18" s="18" t="n">
        <v>420.26161865</v>
      </c>
      <c r="H18" s="20" t="n">
        <v>6.18041305</v>
      </c>
      <c r="I18" s="18" t="n">
        <v>464.3572843</v>
      </c>
      <c r="J18" s="20" t="n">
        <v>4.44948177</v>
      </c>
      <c r="K18" s="18" t="s">
        <v>327</v>
      </c>
      <c r="L18" s="20" t="s">
        <v>327</v>
      </c>
      <c r="M18" s="18" t="s">
        <v>327</v>
      </c>
      <c r="N18" s="20" t="s">
        <v>327</v>
      </c>
      <c r="O18" s="18" t="s">
        <v>327</v>
      </c>
      <c r="P18" s="20" t="s">
        <v>327</v>
      </c>
      <c r="Q18" s="18" t="s">
        <v>327</v>
      </c>
      <c r="R18" s="20" t="s">
        <v>327</v>
      </c>
    </row>
    <row r="19" spans="1:18">
      <c r="A19" s="15" t="s">
        <v>339</v>
      </c>
      <c r="B19" s="17" t="n">
        <v>5658</v>
      </c>
      <c r="C19" s="18">
        <f>(328.0/B19*100)</f>
        <v/>
      </c>
      <c r="D19" s="19" t="n">
        <v>5330</v>
      </c>
      <c r="E19" s="18" t="n">
        <v>436.54868467</v>
      </c>
      <c r="F19" s="20" t="n">
        <v>3.84994367</v>
      </c>
      <c r="G19" s="18" t="n">
        <v>412.37598251</v>
      </c>
      <c r="H19" s="20" t="n">
        <v>6.46978897</v>
      </c>
      <c r="I19" s="18" t="n">
        <v>497.57668718</v>
      </c>
      <c r="J19" s="20" t="n">
        <v>2.56498207</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447.12965157</v>
      </c>
      <c r="F20" s="20" t="n">
        <v>3.85770403</v>
      </c>
      <c r="G20" s="18" t="n">
        <v>415.29803629</v>
      </c>
      <c r="H20" s="20" t="n">
        <v>12.95098707</v>
      </c>
      <c r="I20" s="18" t="n">
        <v>500.91569593</v>
      </c>
      <c r="J20" s="20" t="n">
        <v>2.1313145</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(717.0/B23*100)</f>
        <v/>
      </c>
      <c r="D23" s="19" t="n">
        <v>10866</v>
      </c>
      <c r="E23" s="18" t="n">
        <v>441.33846345</v>
      </c>
      <c r="F23" s="20" t="n">
        <v>4.13923097</v>
      </c>
      <c r="G23" s="18" t="n">
        <v>443.68496933</v>
      </c>
      <c r="H23" s="20" t="n">
        <v>7.22385673</v>
      </c>
      <c r="I23" s="18" t="n">
        <v>513.1035967399999</v>
      </c>
      <c r="J23" s="20" t="n">
        <v>3.01831473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(36.0/B25*100)</f>
        <v/>
      </c>
      <c r="D25" s="19" t="n">
        <v>5545</v>
      </c>
      <c r="E25" s="18" t="n">
        <v>527.11357916</v>
      </c>
      <c r="F25" s="20" t="n">
        <v>4.0872897</v>
      </c>
      <c r="G25" s="18" t="n">
        <v>487.53871718</v>
      </c>
      <c r="H25" s="20" t="n">
        <v>8.6967467</v>
      </c>
      <c r="I25" s="18" t="n">
        <v>523.19821486</v>
      </c>
      <c r="J25" s="20" t="n">
        <v>4.51866902</v>
      </c>
      <c r="K25" s="18" t="s">
        <v>327</v>
      </c>
      <c r="L25" s="20" t="s">
        <v>327</v>
      </c>
      <c r="M25" s="18" t="s">
        <v>327</v>
      </c>
      <c r="N25" s="20" t="s">
        <v>327</v>
      </c>
      <c r="O25" s="18" t="s">
        <v>327</v>
      </c>
      <c r="P25" s="20" t="s">
        <v>327</v>
      </c>
      <c r="Q25" s="18" t="s">
        <v>327</v>
      </c>
      <c r="R25" s="20" t="s">
        <v>327</v>
      </c>
    </row>
    <row r="26" spans="1:18">
      <c r="A26" s="15" t="s">
        <v>346</v>
      </c>
      <c r="B26" s="17" t="n">
        <v>4869</v>
      </c>
      <c r="C26" s="18">
        <f>(197.0/B26*100)</f>
        <v/>
      </c>
      <c r="D26" s="19" t="n">
        <v>4672</v>
      </c>
      <c r="E26" s="18" t="n">
        <v>460.4942762</v>
      </c>
      <c r="F26" s="20" t="n">
        <v>2.67055737</v>
      </c>
      <c r="G26" s="18" t="n">
        <v>417.99226588</v>
      </c>
      <c r="H26" s="20" t="n">
        <v>6.92881439</v>
      </c>
      <c r="I26" s="18" t="n">
        <v>502.55908857</v>
      </c>
      <c r="J26" s="20" t="n">
        <v>2.24196359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(42.0/B32*100)</f>
        <v/>
      </c>
      <c r="D32" s="19" t="n">
        <v>4436</v>
      </c>
      <c r="E32" s="18" t="n">
        <v>488.6028919</v>
      </c>
      <c r="F32" s="20" t="n">
        <v>3.46258221</v>
      </c>
      <c r="G32" s="18" t="n">
        <v>441.69212475</v>
      </c>
      <c r="H32" s="20" t="n">
        <v>6.22252633</v>
      </c>
      <c r="I32" s="18" t="n">
        <v>523.3297376199999</v>
      </c>
      <c r="J32" s="20" t="n">
        <v>2.82563313</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(161.0/B34*100)</f>
        <v/>
      </c>
      <c r="D34" s="19" t="n">
        <v>6189</v>
      </c>
      <c r="E34" s="18" t="n">
        <v>461.34542888</v>
      </c>
      <c r="F34" s="20" t="n">
        <v>2.65224219</v>
      </c>
      <c r="G34" s="18" t="n">
        <v>432.41411272</v>
      </c>
      <c r="H34" s="20" t="n">
        <v>5.45681604</v>
      </c>
      <c r="I34" s="18" t="n">
        <v>504.47054159</v>
      </c>
      <c r="J34" s="20" t="n">
        <v>3.28567714</v>
      </c>
      <c r="K34" s="18" t="s">
        <v>327</v>
      </c>
      <c r="L34" s="20" t="s">
        <v>327</v>
      </c>
      <c r="M34" s="18" t="n">
        <v>336.51078337</v>
      </c>
      <c r="N34" s="20" t="n">
        <v>12.24828707</v>
      </c>
      <c r="O34" s="18" t="s">
        <v>327</v>
      </c>
      <c r="P34" s="20" t="s">
        <v>327</v>
      </c>
      <c r="Q34" s="18" t="s">
        <v>327</v>
      </c>
      <c r="R34" s="20" t="s">
        <v>327</v>
      </c>
    </row>
    <row r="35" spans="1:18">
      <c r="A35" s="15" t="s">
        <v>355</v>
      </c>
      <c r="B35" s="17" t="n">
        <v>6406</v>
      </c>
      <c r="C35" s="18">
        <f>(149.0/B35*100)</f>
        <v/>
      </c>
      <c r="D35" s="19" t="n">
        <v>6257</v>
      </c>
      <c r="E35" s="18" t="n">
        <v>501.90481482</v>
      </c>
      <c r="F35" s="20" t="n">
        <v>2.1209484</v>
      </c>
      <c r="G35" s="18" t="n">
        <v>490.16251882</v>
      </c>
      <c r="H35" s="20" t="n">
        <v>6.13180808</v>
      </c>
      <c r="I35" s="18" t="n">
        <v>527.89522386</v>
      </c>
      <c r="J35" s="20" t="n">
        <v>2.74580624</v>
      </c>
      <c r="K35" s="18" t="s">
        <v>327</v>
      </c>
      <c r="L35" s="20" t="s">
        <v>327</v>
      </c>
      <c r="M35" s="18" t="n">
        <v>349.78970242</v>
      </c>
      <c r="N35" s="20" t="n">
        <v>6.90672373</v>
      </c>
      <c r="O35" s="18" t="s">
        <v>327</v>
      </c>
      <c r="P35" s="20" t="s">
        <v>327</v>
      </c>
      <c r="Q35" s="18" t="s">
        <v>327</v>
      </c>
      <c r="R35" s="20" t="s">
        <v>327</v>
      </c>
    </row>
    <row r="36" spans="1:18">
      <c r="A36" s="15" t="s">
        <v>356</v>
      </c>
      <c r="B36" s="17" t="n">
        <v>6736</v>
      </c>
      <c r="C36" s="18">
        <f>(147.0/B36*100)</f>
        <v/>
      </c>
      <c r="D36" s="19" t="n">
        <v>6589</v>
      </c>
      <c r="E36" s="18" t="n">
        <v>452.13023844</v>
      </c>
      <c r="F36" s="20" t="n">
        <v>3.32593047</v>
      </c>
      <c r="G36" s="18" t="n">
        <v>435.08285496</v>
      </c>
      <c r="H36" s="20" t="n">
        <v>6.16894092</v>
      </c>
      <c r="I36" s="18" t="n">
        <v>501.03738505</v>
      </c>
      <c r="J36" s="20" t="n">
        <v>2.31265393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(5840.0/B40*100)</f>
        <v/>
      </c>
      <c r="D40" s="19" t="n">
        <v>8317</v>
      </c>
      <c r="E40" s="18" t="n">
        <v>477.99694876</v>
      </c>
      <c r="F40" s="20" t="n">
        <v>3.52535889</v>
      </c>
      <c r="G40" s="18" t="n">
        <v>435.70818037</v>
      </c>
      <c r="H40" s="20" t="n">
        <v>9.46494966</v>
      </c>
      <c r="I40" s="18" t="n">
        <v>512.20538501</v>
      </c>
      <c r="J40" s="20" t="n">
        <v>3.71255747</v>
      </c>
      <c r="K40" s="18" t="s">
        <v>327</v>
      </c>
      <c r="L40" s="20" t="s">
        <v>327</v>
      </c>
      <c r="M40" s="18" t="n">
        <v>491.16464222</v>
      </c>
      <c r="N40" s="20" t="n">
        <v>2.5540442</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(345.0/B47*100)</f>
        <v/>
      </c>
      <c r="D47" s="19" t="n">
        <v>5583</v>
      </c>
      <c r="E47" s="18" t="n">
        <v>446.53548389</v>
      </c>
      <c r="F47" s="20" t="n">
        <v>4.050348</v>
      </c>
      <c r="G47" s="18" t="n">
        <v>391.64630655</v>
      </c>
      <c r="H47" s="20" t="n">
        <v>5.77122883</v>
      </c>
      <c r="I47" s="18" t="n">
        <v>449.07149167</v>
      </c>
      <c r="J47" s="20" t="n">
        <v>5.10000401</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510.08982056</v>
      </c>
      <c r="F48" s="20" t="n">
        <v>4.6102207</v>
      </c>
      <c r="G48" s="18" t="n">
        <v>464.02921284</v>
      </c>
      <c r="H48" s="20" t="n">
        <v>8.91646194</v>
      </c>
      <c r="I48" s="18" t="n">
        <v>567.04277151</v>
      </c>
      <c r="J48" s="20" t="n">
        <v>5.28052267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(171.0/B52*100)</f>
        <v/>
      </c>
      <c r="D52" s="19" t="n">
        <v>5638</v>
      </c>
      <c r="E52" s="18" t="n">
        <v>419.15456604</v>
      </c>
      <c r="F52" s="20" t="n">
        <v>3.5673389</v>
      </c>
      <c r="G52" s="18" t="n">
        <v>418.32686682</v>
      </c>
      <c r="H52" s="20" t="n">
        <v>6.4977456</v>
      </c>
      <c r="I52" s="18" t="n">
        <v>483.32905294</v>
      </c>
      <c r="J52" s="20" t="n">
        <v>2.65720689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(99.0/B56*100)</f>
        <v/>
      </c>
      <c r="D56" s="19" t="n">
        <v>5260</v>
      </c>
      <c r="E56" s="18" t="n">
        <v>537.52147021</v>
      </c>
      <c r="F56" s="20" t="n">
        <v>3.92473494</v>
      </c>
      <c r="G56" s="18" t="n">
        <v>524.66836387</v>
      </c>
      <c r="H56" s="20" t="n">
        <v>6.40284393</v>
      </c>
      <c r="I56" s="18" t="n">
        <v>558.71712757</v>
      </c>
      <c r="J56" s="20" t="n">
        <v>2.9591089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(349.0/B61*100)</f>
        <v/>
      </c>
      <c r="D61" s="19" t="n">
        <v>6176</v>
      </c>
      <c r="E61" s="18" t="n">
        <v>456.15915544</v>
      </c>
      <c r="F61" s="20" t="n">
        <v>3.13978776</v>
      </c>
      <c r="G61" s="18" t="n">
        <v>425.25294292</v>
      </c>
      <c r="H61" s="20" t="n">
        <v>7.16810453</v>
      </c>
      <c r="I61" s="18" t="n">
        <v>498.68777172</v>
      </c>
      <c r="J61" s="20" t="n">
        <v>2.56104214</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(661.0/B67*100)</f>
        <v/>
      </c>
      <c r="D67" s="19" t="n">
        <v>6310</v>
      </c>
      <c r="E67" s="18" t="n">
        <v>381.65716958</v>
      </c>
      <c r="F67" s="20" t="n">
        <v>3.47036023</v>
      </c>
      <c r="G67" s="18" t="n">
        <v>344.91337809</v>
      </c>
      <c r="H67" s="20" t="n">
        <v>4.39171706</v>
      </c>
      <c r="I67" s="18" t="n">
        <v>412.31157348</v>
      </c>
      <c r="J67" s="20" t="n">
        <v>3.43677529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(441.0/B73*100)</f>
        <v/>
      </c>
      <c r="D73" s="19" t="n">
        <v>7808</v>
      </c>
      <c r="E73" s="18" t="n">
        <v>410.60163578</v>
      </c>
      <c r="F73" s="20" t="n">
        <v>2.83867822</v>
      </c>
      <c r="G73" s="18" t="n">
        <v>385.10384523</v>
      </c>
      <c r="H73" s="20" t="n">
        <v>4.3931253</v>
      </c>
      <c r="I73" s="18" t="n">
        <v>447.46895922</v>
      </c>
      <c r="J73" s="20" t="n">
        <v>4.17818574</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560</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(2708.0/B7*100)</f>
        <v/>
      </c>
      <c r="D7" s="19" t="n">
        <v>11822</v>
      </c>
      <c r="E7" s="18" t="n">
        <v>445.50209901</v>
      </c>
      <c r="F7" s="20" t="n">
        <v>2.93205441</v>
      </c>
      <c r="G7" s="18" t="n">
        <v>523.49933688</v>
      </c>
      <c r="H7" s="20" t="n">
        <v>1.99399209</v>
      </c>
      <c r="I7" s="18" t="s">
        <v>327</v>
      </c>
      <c r="J7" s="20" t="s">
        <v>327</v>
      </c>
      <c r="K7" s="18" t="s">
        <v>327</v>
      </c>
      <c r="L7" s="20" t="s">
        <v>327</v>
      </c>
      <c r="M7" s="18" t="s">
        <v>327</v>
      </c>
      <c r="N7" s="20" t="s">
        <v>327</v>
      </c>
      <c r="O7" s="18" t="s">
        <v>327</v>
      </c>
      <c r="P7" s="20" t="s">
        <v>327</v>
      </c>
      <c r="Q7" s="18" t="n">
        <v>470.08411481</v>
      </c>
      <c r="R7" s="20" t="n">
        <v>3.24855844</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(6257.0/B9*100)</f>
        <v/>
      </c>
      <c r="D9" s="19" t="n">
        <v>3394</v>
      </c>
      <c r="E9" s="18" t="n">
        <v>430.73658657</v>
      </c>
      <c r="F9" s="20" t="n">
        <v>6.70256455</v>
      </c>
      <c r="G9" s="18" t="n">
        <v>510.87711528</v>
      </c>
      <c r="H9" s="20" t="n">
        <v>4.23424294</v>
      </c>
      <c r="I9" s="18" t="s">
        <v>327</v>
      </c>
      <c r="J9" s="20" t="s">
        <v>327</v>
      </c>
      <c r="K9" s="18" t="s">
        <v>327</v>
      </c>
      <c r="L9" s="20" t="s">
        <v>327</v>
      </c>
      <c r="M9" s="18" t="n">
        <v>357.98454354</v>
      </c>
      <c r="N9" s="20" t="n">
        <v>11.51846445</v>
      </c>
      <c r="O9" s="18" t="s">
        <v>327</v>
      </c>
      <c r="P9" s="20" t="s">
        <v>327</v>
      </c>
      <c r="Q9" s="18" t="n">
        <v>448.94076133</v>
      </c>
      <c r="R9" s="20" t="n">
        <v>5.6938654</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(219.0/B13*100)</f>
        <v/>
      </c>
      <c r="D13" s="19" t="n">
        <v>6942</v>
      </c>
      <c r="E13" s="18" t="n">
        <v>521.20628016</v>
      </c>
      <c r="F13" s="20" t="n">
        <v>5.21499641</v>
      </c>
      <c r="G13" s="18" t="n">
        <v>520.86622131</v>
      </c>
      <c r="H13" s="20" t="n">
        <v>2.22765514</v>
      </c>
      <c r="I13" s="18" t="s">
        <v>327</v>
      </c>
      <c r="J13" s="20" t="s">
        <v>327</v>
      </c>
      <c r="K13" s="18" t="s">
        <v>327</v>
      </c>
      <c r="L13" s="20" t="s">
        <v>327</v>
      </c>
      <c r="M13" s="18" t="n">
        <v>447.51533769</v>
      </c>
      <c r="N13" s="20" t="n">
        <v>5.97365007</v>
      </c>
      <c r="O13" s="18" t="s">
        <v>327</v>
      </c>
      <c r="P13" s="20" t="s">
        <v>327</v>
      </c>
      <c r="Q13" s="18" t="n">
        <v>458.228736</v>
      </c>
      <c r="R13" s="20" t="n">
        <v>4.62187053</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(68.0/B18*100)</f>
        <v/>
      </c>
      <c r="D18" s="19" t="n">
        <v>5464</v>
      </c>
      <c r="E18" s="18" t="n">
        <v>402.02213813</v>
      </c>
      <c r="F18" s="20" t="n">
        <v>6.34015137</v>
      </c>
      <c r="G18" s="18" t="n">
        <v>472.58158557</v>
      </c>
      <c r="H18" s="20" t="n">
        <v>3.60097093</v>
      </c>
      <c r="I18" s="18" t="s">
        <v>327</v>
      </c>
      <c r="J18" s="20" t="s">
        <v>327</v>
      </c>
      <c r="K18" s="18" t="s">
        <v>327</v>
      </c>
      <c r="L18" s="20" t="s">
        <v>327</v>
      </c>
      <c r="M18" s="18" t="s">
        <v>327</v>
      </c>
      <c r="N18" s="20" t="s">
        <v>327</v>
      </c>
      <c r="O18" s="18" t="s">
        <v>327</v>
      </c>
      <c r="P18" s="20" t="s">
        <v>327</v>
      </c>
      <c r="Q18" s="18" t="n">
        <v>422.51846131</v>
      </c>
      <c r="R18" s="20" t="n">
        <v>4.42233789</v>
      </c>
    </row>
    <row r="19" spans="1:18">
      <c r="A19" s="15" t="s">
        <v>339</v>
      </c>
      <c r="B19" s="17" t="n">
        <v>5658</v>
      </c>
      <c r="C19" s="18">
        <f>(373.0/B19*100)</f>
        <v/>
      </c>
      <c r="D19" s="19" t="n">
        <v>5285</v>
      </c>
      <c r="E19" s="18" t="n">
        <v>468.44367911</v>
      </c>
      <c r="F19" s="20" t="n">
        <v>4.88155848</v>
      </c>
      <c r="G19" s="18" t="n">
        <v>487.98670142</v>
      </c>
      <c r="H19" s="20" t="n">
        <v>2.5324117</v>
      </c>
      <c r="I19" s="18" t="s">
        <v>327</v>
      </c>
      <c r="J19" s="20" t="s">
        <v>327</v>
      </c>
      <c r="K19" s="18" t="s">
        <v>327</v>
      </c>
      <c r="L19" s="20" t="s">
        <v>327</v>
      </c>
      <c r="M19" s="18" t="s">
        <v>327</v>
      </c>
      <c r="N19" s="20" t="s">
        <v>327</v>
      </c>
      <c r="O19" s="18" t="s">
        <v>327</v>
      </c>
      <c r="P19" s="20" t="s">
        <v>327</v>
      </c>
      <c r="Q19" s="18" t="n">
        <v>443.48024437</v>
      </c>
      <c r="R19" s="20" t="n">
        <v>4.98756312</v>
      </c>
    </row>
    <row r="20" spans="1:18">
      <c r="A20" s="15" t="s">
        <v>340</v>
      </c>
      <c r="B20" s="17" t="n">
        <v>3371</v>
      </c>
      <c r="C20" s="18">
        <f>(83.0/B20*100)</f>
        <v/>
      </c>
      <c r="D20" s="19" t="n">
        <v>3288</v>
      </c>
      <c r="E20" s="18" t="n">
        <v>463.86871304</v>
      </c>
      <c r="F20" s="20" t="n">
        <v>8.07128825</v>
      </c>
      <c r="G20" s="18" t="n">
        <v>503.58617159</v>
      </c>
      <c r="H20" s="20" t="n">
        <v>2.31007231</v>
      </c>
      <c r="I20" s="18" t="s">
        <v>327</v>
      </c>
      <c r="J20" s="20" t="s">
        <v>327</v>
      </c>
      <c r="K20" s="18" t="s">
        <v>327</v>
      </c>
      <c r="L20" s="20" t="s">
        <v>327</v>
      </c>
      <c r="M20" s="18" t="s">
        <v>327</v>
      </c>
      <c r="N20" s="20" t="s">
        <v>327</v>
      </c>
      <c r="O20" s="18" t="s">
        <v>327</v>
      </c>
      <c r="P20" s="20" t="s">
        <v>327</v>
      </c>
      <c r="Q20" s="18" t="n">
        <v>436.19292364</v>
      </c>
      <c r="R20" s="20" t="n">
        <v>4.25671927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(11583.0/B23*100)</f>
        <v/>
      </c>
      <c r="D23" s="19" t="n">
        <v>0</v>
      </c>
      <c r="E23" s="18" t="s">
        <v>327</v>
      </c>
      <c r="F23" s="20" t="s">
        <v>327</v>
      </c>
      <c r="G23" s="18" t="s">
        <v>327</v>
      </c>
      <c r="H23" s="20" t="s">
        <v>327</v>
      </c>
      <c r="I23" s="18" t="s">
        <v>327</v>
      </c>
      <c r="J23" s="20" t="s">
        <v>327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(39.0/B25*100)</f>
        <v/>
      </c>
      <c r="D25" s="19" t="n">
        <v>5542</v>
      </c>
      <c r="E25" s="18" t="n">
        <v>516.54088168</v>
      </c>
      <c r="F25" s="20" t="n">
        <v>4.62403672</v>
      </c>
      <c r="G25" s="18" t="n">
        <v>536.8293977</v>
      </c>
      <c r="H25" s="20" t="n">
        <v>3.73686252</v>
      </c>
      <c r="I25" s="18" t="s">
        <v>327</v>
      </c>
      <c r="J25" s="20" t="s">
        <v>327</v>
      </c>
      <c r="K25" s="18" t="s">
        <v>327</v>
      </c>
      <c r="L25" s="20" t="s">
        <v>327</v>
      </c>
      <c r="M25" s="18" t="s">
        <v>327</v>
      </c>
      <c r="N25" s="20" t="s">
        <v>327</v>
      </c>
      <c r="O25" s="18" t="s">
        <v>327</v>
      </c>
      <c r="P25" s="20" t="s">
        <v>327</v>
      </c>
      <c r="Q25" s="18" t="n">
        <v>485.11590741</v>
      </c>
      <c r="R25" s="20" t="n">
        <v>6.73218609</v>
      </c>
    </row>
    <row r="26" spans="1:18">
      <c r="A26" s="15" t="s">
        <v>346</v>
      </c>
      <c r="B26" s="17" t="n">
        <v>4869</v>
      </c>
      <c r="C26" s="18">
        <f>(215.0/B26*100)</f>
        <v/>
      </c>
      <c r="D26" s="19" t="n">
        <v>4654</v>
      </c>
      <c r="E26" s="18" t="n">
        <v>489.24664502</v>
      </c>
      <c r="F26" s="20" t="n">
        <v>2.57986711</v>
      </c>
      <c r="G26" s="18" t="n">
        <v>490.40243195</v>
      </c>
      <c r="H26" s="20" t="n">
        <v>2.62504469</v>
      </c>
      <c r="I26" s="18" t="s">
        <v>327</v>
      </c>
      <c r="J26" s="20" t="s">
        <v>327</v>
      </c>
      <c r="K26" s="18" t="s">
        <v>327</v>
      </c>
      <c r="L26" s="20" t="s">
        <v>327</v>
      </c>
      <c r="M26" s="18" t="s">
        <v>327</v>
      </c>
      <c r="N26" s="20" t="s">
        <v>327</v>
      </c>
      <c r="O26" s="18" t="s">
        <v>327</v>
      </c>
      <c r="P26" s="20" t="s">
        <v>327</v>
      </c>
      <c r="Q26" s="18" t="n">
        <v>457.2686041</v>
      </c>
      <c r="R26" s="20" t="n">
        <v>3.43859754</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(51.0/B32*100)</f>
        <v/>
      </c>
      <c r="D32" s="19" t="n">
        <v>4427</v>
      </c>
      <c r="E32" s="18" t="n">
        <v>503.53867066</v>
      </c>
      <c r="F32" s="20" t="n">
        <v>3.03970736</v>
      </c>
      <c r="G32" s="18" t="n">
        <v>511.27131482</v>
      </c>
      <c r="H32" s="20" t="n">
        <v>3.02914637</v>
      </c>
      <c r="I32" s="18" t="s">
        <v>327</v>
      </c>
      <c r="J32" s="20" t="s">
        <v>327</v>
      </c>
      <c r="K32" s="18" t="s">
        <v>327</v>
      </c>
      <c r="L32" s="20" t="s">
        <v>327</v>
      </c>
      <c r="M32" s="18" t="s">
        <v>327</v>
      </c>
      <c r="N32" s="20" t="s">
        <v>327</v>
      </c>
      <c r="O32" s="18" t="s">
        <v>327</v>
      </c>
      <c r="P32" s="20" t="s">
        <v>327</v>
      </c>
      <c r="Q32" s="18" t="n">
        <v>480.23541002</v>
      </c>
      <c r="R32" s="20" t="n">
        <v>5.38231783</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(177.0/B34*100)</f>
        <v/>
      </c>
      <c r="D34" s="19" t="n">
        <v>6173</v>
      </c>
      <c r="E34" s="18" t="n">
        <v>452.6934942</v>
      </c>
      <c r="F34" s="20" t="n">
        <v>4.22675862</v>
      </c>
      <c r="G34" s="18" t="n">
        <v>496.19459335</v>
      </c>
      <c r="H34" s="20" t="n">
        <v>2.75369495</v>
      </c>
      <c r="I34" s="18" t="s">
        <v>327</v>
      </c>
      <c r="J34" s="20" t="s">
        <v>327</v>
      </c>
      <c r="K34" s="18" t="s">
        <v>327</v>
      </c>
      <c r="L34" s="20" t="s">
        <v>327</v>
      </c>
      <c r="M34" s="18" t="n">
        <v>336.51078337</v>
      </c>
      <c r="N34" s="20" t="n">
        <v>12.24828707</v>
      </c>
      <c r="O34" s="18" t="s">
        <v>327</v>
      </c>
      <c r="P34" s="20" t="s">
        <v>327</v>
      </c>
      <c r="Q34" s="18" t="n">
        <v>453.61933047</v>
      </c>
      <c r="R34" s="20" t="n">
        <v>4.35429608</v>
      </c>
    </row>
    <row r="35" spans="1:18">
      <c r="A35" s="15" t="s">
        <v>355</v>
      </c>
      <c r="B35" s="17" t="n">
        <v>6406</v>
      </c>
      <c r="C35" s="18">
        <f>(160.0/B35*100)</f>
        <v/>
      </c>
      <c r="D35" s="19" t="n">
        <v>6246</v>
      </c>
      <c r="E35" s="18" t="n">
        <v>527.85988234</v>
      </c>
      <c r="F35" s="20" t="n">
        <v>4.60058059</v>
      </c>
      <c r="G35" s="18" t="n">
        <v>515.88322524</v>
      </c>
      <c r="H35" s="20" t="n">
        <v>1.73106798</v>
      </c>
      <c r="I35" s="18" t="s">
        <v>327</v>
      </c>
      <c r="J35" s="20" t="s">
        <v>327</v>
      </c>
      <c r="K35" s="18" t="s">
        <v>327</v>
      </c>
      <c r="L35" s="20" t="s">
        <v>327</v>
      </c>
      <c r="M35" s="18" t="n">
        <v>349.78970242</v>
      </c>
      <c r="N35" s="20" t="n">
        <v>6.90672373</v>
      </c>
      <c r="O35" s="18" t="s">
        <v>327</v>
      </c>
      <c r="P35" s="20" t="s">
        <v>327</v>
      </c>
      <c r="Q35" s="18" t="n">
        <v>484.96627044</v>
      </c>
      <c r="R35" s="20" t="n">
        <v>3.92352713</v>
      </c>
    </row>
    <row r="36" spans="1:18">
      <c r="A36" s="15" t="s">
        <v>356</v>
      </c>
      <c r="B36" s="17" t="n">
        <v>6736</v>
      </c>
      <c r="C36" s="18">
        <f>(173.0/B36*100)</f>
        <v/>
      </c>
      <c r="D36" s="19" t="n">
        <v>6563</v>
      </c>
      <c r="E36" s="18" t="n">
        <v>484.83800445</v>
      </c>
      <c r="F36" s="20" t="n">
        <v>3.55434004</v>
      </c>
      <c r="G36" s="18" t="n">
        <v>495.58096743</v>
      </c>
      <c r="H36" s="20" t="n">
        <v>2.2510756</v>
      </c>
      <c r="I36" s="18" t="s">
        <v>327</v>
      </c>
      <c r="J36" s="20" t="s">
        <v>327</v>
      </c>
      <c r="K36" s="18" t="s">
        <v>327</v>
      </c>
      <c r="L36" s="20" t="s">
        <v>327</v>
      </c>
      <c r="M36" s="18" t="s">
        <v>327</v>
      </c>
      <c r="N36" s="20" t="s">
        <v>327</v>
      </c>
      <c r="O36" s="18" t="s">
        <v>327</v>
      </c>
      <c r="P36" s="20" t="s">
        <v>327</v>
      </c>
      <c r="Q36" s="18" t="n">
        <v>462.51419226</v>
      </c>
      <c r="R36" s="20" t="n">
        <v>3.58791573</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(5849.0/B40*100)</f>
        <v/>
      </c>
      <c r="D40" s="19" t="n">
        <v>8308</v>
      </c>
      <c r="E40" s="18" t="n">
        <v>461.63199921</v>
      </c>
      <c r="F40" s="20" t="n">
        <v>4.73962682</v>
      </c>
      <c r="G40" s="18" t="n">
        <v>520.20915811</v>
      </c>
      <c r="H40" s="20" t="n">
        <v>2.84669775</v>
      </c>
      <c r="I40" s="18" t="s">
        <v>327</v>
      </c>
      <c r="J40" s="20" t="s">
        <v>327</v>
      </c>
      <c r="K40" s="18" t="s">
        <v>327</v>
      </c>
      <c r="L40" s="20" t="s">
        <v>327</v>
      </c>
      <c r="M40" s="18" t="n">
        <v>491.16464222</v>
      </c>
      <c r="N40" s="20" t="n">
        <v>2.5540442</v>
      </c>
      <c r="O40" s="18" t="s">
        <v>327</v>
      </c>
      <c r="P40" s="20" t="s">
        <v>327</v>
      </c>
      <c r="Q40" s="18" t="n">
        <v>444.58666625</v>
      </c>
      <c r="R40" s="20" t="n">
        <v>4.6006875</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(381.0/B47*100)</f>
        <v/>
      </c>
      <c r="D47" s="19" t="n">
        <v>5547</v>
      </c>
      <c r="E47" s="18" t="n">
        <v>416.33910259</v>
      </c>
      <c r="F47" s="20" t="n">
        <v>4.28919805</v>
      </c>
      <c r="G47" s="18" t="n">
        <v>470.10340642</v>
      </c>
      <c r="H47" s="20" t="n">
        <v>4.18083251</v>
      </c>
      <c r="I47" s="18" t="s">
        <v>327</v>
      </c>
      <c r="J47" s="20" t="s">
        <v>327</v>
      </c>
      <c r="K47" s="18" t="s">
        <v>327</v>
      </c>
      <c r="L47" s="20" t="s">
        <v>327</v>
      </c>
      <c r="M47" s="18" t="s">
        <v>327</v>
      </c>
      <c r="N47" s="20" t="s">
        <v>327</v>
      </c>
      <c r="O47" s="18" t="s">
        <v>327</v>
      </c>
      <c r="P47" s="20" t="s">
        <v>327</v>
      </c>
      <c r="Q47" s="18" t="n">
        <v>430.92861644</v>
      </c>
      <c r="R47" s="20" t="n">
        <v>4.72786528</v>
      </c>
    </row>
    <row r="48" spans="1:18">
      <c r="A48" s="15" t="s">
        <v>368</v>
      </c>
      <c r="B48" s="17" t="n">
        <v>9841</v>
      </c>
      <c r="C48" s="18">
        <f>(36.0/B48*100)</f>
        <v/>
      </c>
      <c r="D48" s="19" t="n">
        <v>9805</v>
      </c>
      <c r="E48" s="18" t="n">
        <v>502.21357238</v>
      </c>
      <c r="F48" s="20" t="n">
        <v>9.775550669999999</v>
      </c>
      <c r="G48" s="18" t="n">
        <v>545.00911566</v>
      </c>
      <c r="H48" s="20" t="n">
        <v>4.54243423</v>
      </c>
      <c r="I48" s="18" t="s">
        <v>327</v>
      </c>
      <c r="J48" s="20" t="s">
        <v>327</v>
      </c>
      <c r="K48" s="18" t="s">
        <v>327</v>
      </c>
      <c r="L48" s="20" t="s">
        <v>327</v>
      </c>
      <c r="M48" s="18" t="s">
        <v>327</v>
      </c>
      <c r="N48" s="20" t="s">
        <v>327</v>
      </c>
      <c r="O48" s="18" t="s">
        <v>327</v>
      </c>
      <c r="P48" s="20" t="s">
        <v>327</v>
      </c>
      <c r="Q48" s="18" t="n">
        <v>496.61981268</v>
      </c>
      <c r="R48" s="20" t="n">
        <v>6.17924673</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(178.0/B52*100)</f>
        <v/>
      </c>
      <c r="D52" s="19" t="n">
        <v>5631</v>
      </c>
      <c r="E52" s="18" t="n">
        <v>436.19218022</v>
      </c>
      <c r="F52" s="20" t="n">
        <v>5.13978588</v>
      </c>
      <c r="G52" s="18" t="n">
        <v>477.72737792</v>
      </c>
      <c r="H52" s="20" t="n">
        <v>2.76713374</v>
      </c>
      <c r="I52" s="18" t="s">
        <v>327</v>
      </c>
      <c r="J52" s="20" t="s">
        <v>327</v>
      </c>
      <c r="K52" s="18" t="s">
        <v>327</v>
      </c>
      <c r="L52" s="20" t="s">
        <v>327</v>
      </c>
      <c r="M52" s="18" t="s">
        <v>327</v>
      </c>
      <c r="N52" s="20" t="s">
        <v>327</v>
      </c>
      <c r="O52" s="18" t="s">
        <v>327</v>
      </c>
      <c r="P52" s="20" t="s">
        <v>327</v>
      </c>
      <c r="Q52" s="18" t="n">
        <v>419.88120741</v>
      </c>
      <c r="R52" s="20" t="n">
        <v>4.46193539</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(101.0/B56*100)</f>
        <v/>
      </c>
      <c r="D56" s="19" t="n">
        <v>5258</v>
      </c>
      <c r="E56" s="18" t="n">
        <v>520.80515443</v>
      </c>
      <c r="F56" s="20" t="n">
        <v>5.48578265</v>
      </c>
      <c r="G56" s="18" t="n">
        <v>557.68273076</v>
      </c>
      <c r="H56" s="20" t="n">
        <v>2.94995298</v>
      </c>
      <c r="I56" s="18" t="s">
        <v>327</v>
      </c>
      <c r="J56" s="20" t="s">
        <v>327</v>
      </c>
      <c r="K56" s="18" t="s">
        <v>327</v>
      </c>
      <c r="L56" s="20" t="s">
        <v>327</v>
      </c>
      <c r="M56" s="18" t="s">
        <v>327</v>
      </c>
      <c r="N56" s="20" t="s">
        <v>327</v>
      </c>
      <c r="O56" s="18" t="s">
        <v>327</v>
      </c>
      <c r="P56" s="20" t="s">
        <v>327</v>
      </c>
      <c r="Q56" s="18" t="n">
        <v>526.1990356</v>
      </c>
      <c r="R56" s="20" t="n">
        <v>5.87697633</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(356.0/B61*100)</f>
        <v/>
      </c>
      <c r="D61" s="19" t="n">
        <v>6169</v>
      </c>
      <c r="E61" s="18" t="n">
        <v>458.78581523</v>
      </c>
      <c r="F61" s="20" t="n">
        <v>5.0031083</v>
      </c>
      <c r="G61" s="18" t="n">
        <v>491.75734023</v>
      </c>
      <c r="H61" s="20" t="n">
        <v>2.43105972</v>
      </c>
      <c r="I61" s="18" t="s">
        <v>327</v>
      </c>
      <c r="J61" s="20" t="s">
        <v>327</v>
      </c>
      <c r="K61" s="18" t="s">
        <v>327</v>
      </c>
      <c r="L61" s="20" t="s">
        <v>327</v>
      </c>
      <c r="M61" s="18" t="s">
        <v>327</v>
      </c>
      <c r="N61" s="20" t="s">
        <v>327</v>
      </c>
      <c r="O61" s="18" t="s">
        <v>327</v>
      </c>
      <c r="P61" s="20" t="s">
        <v>327</v>
      </c>
      <c r="Q61" s="18" t="n">
        <v>449.5449469</v>
      </c>
      <c r="R61" s="20" t="n">
        <v>4.14330004</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(730.0/B67*100)</f>
        <v/>
      </c>
      <c r="D67" s="19" t="n">
        <v>6241</v>
      </c>
      <c r="E67" s="18" t="n">
        <v>363.53761534</v>
      </c>
      <c r="F67" s="20" t="n">
        <v>2.73389473</v>
      </c>
      <c r="G67" s="18" t="n">
        <v>408.55502998</v>
      </c>
      <c r="H67" s="20" t="n">
        <v>3.00498165</v>
      </c>
      <c r="I67" s="18" t="s">
        <v>327</v>
      </c>
      <c r="J67" s="20" t="s">
        <v>327</v>
      </c>
      <c r="K67" s="18" t="s">
        <v>327</v>
      </c>
      <c r="L67" s="20" t="s">
        <v>327</v>
      </c>
      <c r="M67" s="18" t="s">
        <v>327</v>
      </c>
      <c r="N67" s="20" t="s">
        <v>327</v>
      </c>
      <c r="O67" s="18" t="s">
        <v>327</v>
      </c>
      <c r="P67" s="20" t="s">
        <v>327</v>
      </c>
      <c r="Q67" s="18" t="n">
        <v>378.59304241</v>
      </c>
      <c r="R67" s="20" t="n">
        <v>5.62170724</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(463.0/B73*100)</f>
        <v/>
      </c>
      <c r="D73" s="19" t="n">
        <v>7786</v>
      </c>
      <c r="E73" s="18" t="n">
        <v>404.3116497</v>
      </c>
      <c r="F73" s="20" t="n">
        <v>3.37880095</v>
      </c>
      <c r="G73" s="18" t="n">
        <v>434.33300387</v>
      </c>
      <c r="H73" s="20" t="n">
        <v>4.09879679</v>
      </c>
      <c r="I73" s="18" t="s">
        <v>327</v>
      </c>
      <c r="J73" s="20" t="s">
        <v>327</v>
      </c>
      <c r="K73" s="18" t="s">
        <v>327</v>
      </c>
      <c r="L73" s="20" t="s">
        <v>327</v>
      </c>
      <c r="M73" s="18" t="s">
        <v>327</v>
      </c>
      <c r="N73" s="20" t="s">
        <v>327</v>
      </c>
      <c r="O73" s="18" t="s">
        <v>327</v>
      </c>
      <c r="P73" s="20" t="s">
        <v>327</v>
      </c>
      <c r="Q73" s="18" t="n">
        <v>409.37574649</v>
      </c>
      <c r="R73" s="20" t="n">
        <v>4.44659811</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561</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(2708.0/B7*100)</f>
        <v/>
      </c>
      <c r="D7" s="19" t="n">
        <v>11822</v>
      </c>
      <c r="E7" s="18" t="n">
        <v>477.62803075</v>
      </c>
      <c r="F7" s="20" t="n">
        <v>2.78721925</v>
      </c>
      <c r="G7" s="18" t="n">
        <v>522.3739769699999</v>
      </c>
      <c r="H7" s="20" t="n">
        <v>2.08788917</v>
      </c>
      <c r="I7" s="18" t="s">
        <v>327</v>
      </c>
      <c r="J7" s="20" t="s">
        <v>327</v>
      </c>
      <c r="K7" s="18" t="s">
        <v>327</v>
      </c>
      <c r="L7" s="20" t="s">
        <v>327</v>
      </c>
      <c r="M7" s="18" t="s">
        <v>327</v>
      </c>
      <c r="N7" s="20" t="s">
        <v>327</v>
      </c>
      <c r="O7" s="18" t="s">
        <v>327</v>
      </c>
      <c r="P7" s="20" t="s">
        <v>327</v>
      </c>
      <c r="Q7" s="18" t="n">
        <v>466.37472386</v>
      </c>
      <c r="R7" s="20" t="n">
        <v>3.51504955</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(6257.0/B9*100)</f>
        <v/>
      </c>
      <c r="D9" s="19" t="n">
        <v>3394</v>
      </c>
      <c r="E9" s="18" t="n">
        <v>451.80929009</v>
      </c>
      <c r="F9" s="20" t="n">
        <v>5.02243111</v>
      </c>
      <c r="G9" s="18" t="n">
        <v>518.71135236</v>
      </c>
      <c r="H9" s="20" t="n">
        <v>4.13499934</v>
      </c>
      <c r="I9" s="18" t="s">
        <v>327</v>
      </c>
      <c r="J9" s="20" t="s">
        <v>327</v>
      </c>
      <c r="K9" s="18" t="s">
        <v>327</v>
      </c>
      <c r="L9" s="20" t="s">
        <v>327</v>
      </c>
      <c r="M9" s="18" t="n">
        <v>357.98454354</v>
      </c>
      <c r="N9" s="20" t="n">
        <v>11.51846445</v>
      </c>
      <c r="O9" s="18" t="s">
        <v>327</v>
      </c>
      <c r="P9" s="20" t="s">
        <v>327</v>
      </c>
      <c r="Q9" s="18" t="n">
        <v>448.2623843</v>
      </c>
      <c r="R9" s="20" t="n">
        <v>6.36466034</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(219.0/B13*100)</f>
        <v/>
      </c>
      <c r="D13" s="19" t="n">
        <v>6942</v>
      </c>
      <c r="E13" s="18" t="n">
        <v>506.77416129</v>
      </c>
      <c r="F13" s="20" t="n">
        <v>3.65599477</v>
      </c>
      <c r="G13" s="18" t="n">
        <v>524.12572819</v>
      </c>
      <c r="H13" s="20" t="n">
        <v>2.51880269</v>
      </c>
      <c r="I13" s="18" t="s">
        <v>327</v>
      </c>
      <c r="J13" s="20" t="s">
        <v>327</v>
      </c>
      <c r="K13" s="18" t="s">
        <v>327</v>
      </c>
      <c r="L13" s="20" t="s">
        <v>327</v>
      </c>
      <c r="M13" s="18" t="n">
        <v>447.51533769</v>
      </c>
      <c r="N13" s="20" t="n">
        <v>5.97365007</v>
      </c>
      <c r="O13" s="18" t="s">
        <v>327</v>
      </c>
      <c r="P13" s="20" t="s">
        <v>327</v>
      </c>
      <c r="Q13" s="18" t="n">
        <v>455.26638892</v>
      </c>
      <c r="R13" s="20" t="n">
        <v>4.90185754</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(68.0/B18*100)</f>
        <v/>
      </c>
      <c r="D18" s="19" t="n">
        <v>5464</v>
      </c>
      <c r="E18" s="18" t="n">
        <v>422.17674167</v>
      </c>
      <c r="F18" s="20" t="n">
        <v>5.16980884</v>
      </c>
      <c r="G18" s="18" t="n">
        <v>475.44750442</v>
      </c>
      <c r="H18" s="20" t="n">
        <v>3.50008525</v>
      </c>
      <c r="I18" s="18" t="s">
        <v>327</v>
      </c>
      <c r="J18" s="20" t="s">
        <v>327</v>
      </c>
      <c r="K18" s="18" t="s">
        <v>327</v>
      </c>
      <c r="L18" s="20" t="s">
        <v>327</v>
      </c>
      <c r="M18" s="18" t="s">
        <v>327</v>
      </c>
      <c r="N18" s="20" t="s">
        <v>327</v>
      </c>
      <c r="O18" s="18" t="s">
        <v>327</v>
      </c>
      <c r="P18" s="20" t="s">
        <v>327</v>
      </c>
      <c r="Q18" s="18" t="n">
        <v>424.01854823</v>
      </c>
      <c r="R18" s="20" t="n">
        <v>4.88543319</v>
      </c>
    </row>
    <row r="19" spans="1:18">
      <c r="A19" s="15" t="s">
        <v>339</v>
      </c>
      <c r="B19" s="17" t="n">
        <v>5658</v>
      </c>
      <c r="C19" s="18">
        <f>(373.0/B19*100)</f>
        <v/>
      </c>
      <c r="D19" s="19" t="n">
        <v>5285</v>
      </c>
      <c r="E19" s="18" t="n">
        <v>484.41825803</v>
      </c>
      <c r="F19" s="20" t="n">
        <v>4.37636423</v>
      </c>
      <c r="G19" s="18" t="n">
        <v>483.53940816</v>
      </c>
      <c r="H19" s="20" t="n">
        <v>2.73945447</v>
      </c>
      <c r="I19" s="18" t="s">
        <v>327</v>
      </c>
      <c r="J19" s="20" t="s">
        <v>327</v>
      </c>
      <c r="K19" s="18" t="s">
        <v>327</v>
      </c>
      <c r="L19" s="20" t="s">
        <v>327</v>
      </c>
      <c r="M19" s="18" t="s">
        <v>327</v>
      </c>
      <c r="N19" s="20" t="s">
        <v>327</v>
      </c>
      <c r="O19" s="18" t="s">
        <v>327</v>
      </c>
      <c r="P19" s="20" t="s">
        <v>327</v>
      </c>
      <c r="Q19" s="18" t="n">
        <v>434.14051074</v>
      </c>
      <c r="R19" s="20" t="n">
        <v>5.06690238</v>
      </c>
    </row>
    <row r="20" spans="1:18">
      <c r="A20" s="15" t="s">
        <v>340</v>
      </c>
      <c r="B20" s="17" t="n">
        <v>3371</v>
      </c>
      <c r="C20" s="18">
        <f>(83.0/B20*100)</f>
        <v/>
      </c>
      <c r="D20" s="19" t="n">
        <v>3288</v>
      </c>
      <c r="E20" s="18" t="n">
        <v>461.04460636</v>
      </c>
      <c r="F20" s="20" t="n">
        <v>3.91546766</v>
      </c>
      <c r="G20" s="18" t="n">
        <v>510.52677751</v>
      </c>
      <c r="H20" s="20" t="n">
        <v>2.61006345</v>
      </c>
      <c r="I20" s="18" t="s">
        <v>327</v>
      </c>
      <c r="J20" s="20" t="s">
        <v>327</v>
      </c>
      <c r="K20" s="18" t="s">
        <v>327</v>
      </c>
      <c r="L20" s="20" t="s">
        <v>327</v>
      </c>
      <c r="M20" s="18" t="s">
        <v>327</v>
      </c>
      <c r="N20" s="20" t="s">
        <v>327</v>
      </c>
      <c r="O20" s="18" t="s">
        <v>327</v>
      </c>
      <c r="P20" s="20" t="s">
        <v>327</v>
      </c>
      <c r="Q20" s="18" t="n">
        <v>436.4177461</v>
      </c>
      <c r="R20" s="20" t="n">
        <v>5.54828312</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(744.0/B23*100)</f>
        <v/>
      </c>
      <c r="D23" s="19" t="n">
        <v>10839</v>
      </c>
      <c r="E23" s="18" t="n">
        <v>456.8229366</v>
      </c>
      <c r="F23" s="20" t="n">
        <v>4.94645084</v>
      </c>
      <c r="G23" s="18" t="n">
        <v>507.36966234</v>
      </c>
      <c r="H23" s="20" t="n">
        <v>3.1999983</v>
      </c>
      <c r="I23" s="18" t="s">
        <v>327</v>
      </c>
      <c r="J23" s="20" t="s">
        <v>327</v>
      </c>
      <c r="K23" s="18" t="s">
        <v>327</v>
      </c>
      <c r="L23" s="20" t="s">
        <v>327</v>
      </c>
      <c r="M23" s="18" t="s">
        <v>327</v>
      </c>
      <c r="N23" s="20" t="s">
        <v>327</v>
      </c>
      <c r="O23" s="18" t="s">
        <v>327</v>
      </c>
      <c r="P23" s="20" t="s">
        <v>327</v>
      </c>
      <c r="Q23" s="18" t="n">
        <v>445.26327913</v>
      </c>
      <c r="R23" s="20" t="n">
        <v>5.53821371</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(39.0/B25*100)</f>
        <v/>
      </c>
      <c r="D25" s="19" t="n">
        <v>5542</v>
      </c>
      <c r="E25" s="18" t="n">
        <v>531.4297745699999</v>
      </c>
      <c r="F25" s="20" t="n">
        <v>3.77693133</v>
      </c>
      <c r="G25" s="18" t="n">
        <v>514.12169361</v>
      </c>
      <c r="H25" s="20" t="n">
        <v>4.73468277</v>
      </c>
      <c r="I25" s="18" t="s">
        <v>327</v>
      </c>
      <c r="J25" s="20" t="s">
        <v>327</v>
      </c>
      <c r="K25" s="18" t="s">
        <v>327</v>
      </c>
      <c r="L25" s="20" t="s">
        <v>327</v>
      </c>
      <c r="M25" s="18" t="s">
        <v>327</v>
      </c>
      <c r="N25" s="20" t="s">
        <v>327</v>
      </c>
      <c r="O25" s="18" t="s">
        <v>327</v>
      </c>
      <c r="P25" s="20" t="s">
        <v>327</v>
      </c>
      <c r="Q25" s="18" t="n">
        <v>450.96846537</v>
      </c>
      <c r="R25" s="20" t="n">
        <v>10.34165415</v>
      </c>
    </row>
    <row r="26" spans="1:18">
      <c r="A26" s="15" t="s">
        <v>346</v>
      </c>
      <c r="B26" s="17" t="n">
        <v>4869</v>
      </c>
      <c r="C26" s="18">
        <f>(215.0/B26*100)</f>
        <v/>
      </c>
      <c r="D26" s="19" t="n">
        <v>4654</v>
      </c>
      <c r="E26" s="18" t="n">
        <v>491.39273597</v>
      </c>
      <c r="F26" s="20" t="n">
        <v>2.36058497</v>
      </c>
      <c r="G26" s="18" t="n">
        <v>483.54805179</v>
      </c>
      <c r="H26" s="20" t="n">
        <v>2.78068895</v>
      </c>
      <c r="I26" s="18" t="s">
        <v>327</v>
      </c>
      <c r="J26" s="20" t="s">
        <v>327</v>
      </c>
      <c r="K26" s="18" t="s">
        <v>327</v>
      </c>
      <c r="L26" s="20" t="s">
        <v>327</v>
      </c>
      <c r="M26" s="18" t="s">
        <v>327</v>
      </c>
      <c r="N26" s="20" t="s">
        <v>327</v>
      </c>
      <c r="O26" s="18" t="s">
        <v>327</v>
      </c>
      <c r="P26" s="20" t="s">
        <v>327</v>
      </c>
      <c r="Q26" s="18" t="n">
        <v>444.01905634</v>
      </c>
      <c r="R26" s="20" t="n">
        <v>4.05000263</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(51.0/B32*100)</f>
        <v/>
      </c>
      <c r="D32" s="19" t="n">
        <v>4427</v>
      </c>
      <c r="E32" s="18" t="n">
        <v>509.82662768</v>
      </c>
      <c r="F32" s="20" t="n">
        <v>2.49533651</v>
      </c>
      <c r="G32" s="18" t="n">
        <v>495.21130622</v>
      </c>
      <c r="H32" s="20" t="n">
        <v>4.61096682</v>
      </c>
      <c r="I32" s="18" t="s">
        <v>327</v>
      </c>
      <c r="J32" s="20" t="s">
        <v>327</v>
      </c>
      <c r="K32" s="18" t="s">
        <v>327</v>
      </c>
      <c r="L32" s="20" t="s">
        <v>327</v>
      </c>
      <c r="M32" s="18" t="s">
        <v>327</v>
      </c>
      <c r="N32" s="20" t="s">
        <v>327</v>
      </c>
      <c r="O32" s="18" t="s">
        <v>327</v>
      </c>
      <c r="P32" s="20" t="s">
        <v>327</v>
      </c>
      <c r="Q32" s="18" t="n">
        <v>446.63768207</v>
      </c>
      <c r="R32" s="20" t="n">
        <v>7.63656663</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(177.0/B34*100)</f>
        <v/>
      </c>
      <c r="D34" s="19" t="n">
        <v>6173</v>
      </c>
      <c r="E34" s="18" t="n">
        <v>467.76034724</v>
      </c>
      <c r="F34" s="20" t="n">
        <v>3.17972903</v>
      </c>
      <c r="G34" s="18" t="n">
        <v>496.435665</v>
      </c>
      <c r="H34" s="20" t="n">
        <v>2.88910232</v>
      </c>
      <c r="I34" s="18" t="s">
        <v>327</v>
      </c>
      <c r="J34" s="20" t="s">
        <v>327</v>
      </c>
      <c r="K34" s="18" t="s">
        <v>327</v>
      </c>
      <c r="L34" s="20" t="s">
        <v>327</v>
      </c>
      <c r="M34" s="18" t="n">
        <v>336.51078337</v>
      </c>
      <c r="N34" s="20" t="n">
        <v>12.24828707</v>
      </c>
      <c r="O34" s="18" t="s">
        <v>327</v>
      </c>
      <c r="P34" s="20" t="s">
        <v>327</v>
      </c>
      <c r="Q34" s="18" t="n">
        <v>445.32499192</v>
      </c>
      <c r="R34" s="20" t="n">
        <v>5.32875268</v>
      </c>
    </row>
    <row r="35" spans="1:18">
      <c r="A35" s="15" t="s">
        <v>355</v>
      </c>
      <c r="B35" s="17" t="n">
        <v>6406</v>
      </c>
      <c r="C35" s="18">
        <f>(160.0/B35*100)</f>
        <v/>
      </c>
      <c r="D35" s="19" t="n">
        <v>6246</v>
      </c>
      <c r="E35" s="18" t="n">
        <v>528.12143324</v>
      </c>
      <c r="F35" s="20" t="n">
        <v>2.98708017</v>
      </c>
      <c r="G35" s="18" t="n">
        <v>511.21570745</v>
      </c>
      <c r="H35" s="20" t="n">
        <v>2.01676479</v>
      </c>
      <c r="I35" s="18" t="s">
        <v>327</v>
      </c>
      <c r="J35" s="20" t="s">
        <v>327</v>
      </c>
      <c r="K35" s="18" t="s">
        <v>327</v>
      </c>
      <c r="L35" s="20" t="s">
        <v>327</v>
      </c>
      <c r="M35" s="18" t="n">
        <v>349.78970242</v>
      </c>
      <c r="N35" s="20" t="n">
        <v>6.90672373</v>
      </c>
      <c r="O35" s="18" t="s">
        <v>327</v>
      </c>
      <c r="P35" s="20" t="s">
        <v>327</v>
      </c>
      <c r="Q35" s="18" t="n">
        <v>477.5015063</v>
      </c>
      <c r="R35" s="20" t="n">
        <v>4.22925424</v>
      </c>
    </row>
    <row r="36" spans="1:18">
      <c r="A36" s="15" t="s">
        <v>356</v>
      </c>
      <c r="B36" s="17" t="n">
        <v>6736</v>
      </c>
      <c r="C36" s="18">
        <f>(173.0/B36*100)</f>
        <v/>
      </c>
      <c r="D36" s="19" t="n">
        <v>6563</v>
      </c>
      <c r="E36" s="18" t="n">
        <v>487.23405111</v>
      </c>
      <c r="F36" s="20" t="n">
        <v>2.78479857</v>
      </c>
      <c r="G36" s="18" t="n">
        <v>495.58584582</v>
      </c>
      <c r="H36" s="20" t="n">
        <v>2.4460459</v>
      </c>
      <c r="I36" s="18" t="s">
        <v>327</v>
      </c>
      <c r="J36" s="20" t="s">
        <v>327</v>
      </c>
      <c r="K36" s="18" t="s">
        <v>327</v>
      </c>
      <c r="L36" s="20" t="s">
        <v>327</v>
      </c>
      <c r="M36" s="18" t="s">
        <v>327</v>
      </c>
      <c r="N36" s="20" t="s">
        <v>327</v>
      </c>
      <c r="O36" s="18" t="s">
        <v>327</v>
      </c>
      <c r="P36" s="20" t="s">
        <v>327</v>
      </c>
      <c r="Q36" s="18" t="n">
        <v>457.38984918</v>
      </c>
      <c r="R36" s="20" t="n">
        <v>4.05308587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(5849.0/B40*100)</f>
        <v/>
      </c>
      <c r="D40" s="19" t="n">
        <v>8308</v>
      </c>
      <c r="E40" s="18" t="n">
        <v>481.16166918</v>
      </c>
      <c r="F40" s="20" t="n">
        <v>3.69704635</v>
      </c>
      <c r="G40" s="18" t="n">
        <v>522.46291349</v>
      </c>
      <c r="H40" s="20" t="n">
        <v>3.10456165</v>
      </c>
      <c r="I40" s="18" t="s">
        <v>327</v>
      </c>
      <c r="J40" s="20" t="s">
        <v>327</v>
      </c>
      <c r="K40" s="18" t="s">
        <v>327</v>
      </c>
      <c r="L40" s="20" t="s">
        <v>327</v>
      </c>
      <c r="M40" s="18" t="n">
        <v>491.16464222</v>
      </c>
      <c r="N40" s="20" t="n">
        <v>2.5540442</v>
      </c>
      <c r="O40" s="18" t="s">
        <v>327</v>
      </c>
      <c r="P40" s="20" t="s">
        <v>327</v>
      </c>
      <c r="Q40" s="18" t="n">
        <v>434.13868874</v>
      </c>
      <c r="R40" s="20" t="n">
        <v>4.87619752</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(381.0/B47*100)</f>
        <v/>
      </c>
      <c r="D47" s="19" t="n">
        <v>5547</v>
      </c>
      <c r="E47" s="18" t="n">
        <v>445.03583564</v>
      </c>
      <c r="F47" s="20" t="n">
        <v>4.6077311</v>
      </c>
      <c r="G47" s="18" t="n">
        <v>456.66038597</v>
      </c>
      <c r="H47" s="20" t="n">
        <v>4.32044769</v>
      </c>
      <c r="I47" s="18" t="s">
        <v>327</v>
      </c>
      <c r="J47" s="20" t="s">
        <v>327</v>
      </c>
      <c r="K47" s="18" t="s">
        <v>327</v>
      </c>
      <c r="L47" s="20" t="s">
        <v>327</v>
      </c>
      <c r="M47" s="18" t="s">
        <v>327</v>
      </c>
      <c r="N47" s="20" t="s">
        <v>327</v>
      </c>
      <c r="O47" s="18" t="s">
        <v>327</v>
      </c>
      <c r="P47" s="20" t="s">
        <v>327</v>
      </c>
      <c r="Q47" s="18" t="n">
        <v>421.59287452</v>
      </c>
      <c r="R47" s="20" t="n">
        <v>4.38809044</v>
      </c>
    </row>
    <row r="48" spans="1:18">
      <c r="A48" s="15" t="s">
        <v>368</v>
      </c>
      <c r="B48" s="17" t="n">
        <v>9841</v>
      </c>
      <c r="C48" s="18">
        <f>(36.0/B48*100)</f>
        <v/>
      </c>
      <c r="D48" s="19" t="n">
        <v>9805</v>
      </c>
      <c r="E48" s="18" t="n">
        <v>532.00305641</v>
      </c>
      <c r="F48" s="20" t="n">
        <v>6.32098521</v>
      </c>
      <c r="G48" s="18" t="n">
        <v>539.6254561</v>
      </c>
      <c r="H48" s="20" t="n">
        <v>4.38879989</v>
      </c>
      <c r="I48" s="18" t="s">
        <v>327</v>
      </c>
      <c r="J48" s="20" t="s">
        <v>327</v>
      </c>
      <c r="K48" s="18" t="s">
        <v>327</v>
      </c>
      <c r="L48" s="20" t="s">
        <v>327</v>
      </c>
      <c r="M48" s="18" t="s">
        <v>327</v>
      </c>
      <c r="N48" s="20" t="s">
        <v>327</v>
      </c>
      <c r="O48" s="18" t="s">
        <v>327</v>
      </c>
      <c r="P48" s="20" t="s">
        <v>327</v>
      </c>
      <c r="Q48" s="18" t="n">
        <v>482.66422768</v>
      </c>
      <c r="R48" s="20" t="n">
        <v>9.04492806</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(178.0/B52*100)</f>
        <v/>
      </c>
      <c r="D52" s="19" t="n">
        <v>5631</v>
      </c>
      <c r="E52" s="18" t="n">
        <v>445.76379927</v>
      </c>
      <c r="F52" s="20" t="n">
        <v>4.7401459</v>
      </c>
      <c r="G52" s="18" t="n">
        <v>478.33818385</v>
      </c>
      <c r="H52" s="20" t="n">
        <v>2.79048627</v>
      </c>
      <c r="I52" s="18" t="s">
        <v>327</v>
      </c>
      <c r="J52" s="20" t="s">
        <v>327</v>
      </c>
      <c r="K52" s="18" t="s">
        <v>327</v>
      </c>
      <c r="L52" s="20" t="s">
        <v>327</v>
      </c>
      <c r="M52" s="18" t="s">
        <v>327</v>
      </c>
      <c r="N52" s="20" t="s">
        <v>327</v>
      </c>
      <c r="O52" s="18" t="s">
        <v>327</v>
      </c>
      <c r="P52" s="20" t="s">
        <v>327</v>
      </c>
      <c r="Q52" s="18" t="n">
        <v>415.90530705</v>
      </c>
      <c r="R52" s="20" t="n">
        <v>4.51814918</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(101.0/B56*100)</f>
        <v/>
      </c>
      <c r="D56" s="19" t="n">
        <v>5258</v>
      </c>
      <c r="E56" s="18" t="n">
        <v>547.59514325</v>
      </c>
      <c r="F56" s="20" t="n">
        <v>3.30799011</v>
      </c>
      <c r="G56" s="18" t="n">
        <v>553.1257514599999</v>
      </c>
      <c r="H56" s="20" t="n">
        <v>3.37097522</v>
      </c>
      <c r="I56" s="18" t="s">
        <v>327</v>
      </c>
      <c r="J56" s="20" t="s">
        <v>327</v>
      </c>
      <c r="K56" s="18" t="s">
        <v>327</v>
      </c>
      <c r="L56" s="20" t="s">
        <v>327</v>
      </c>
      <c r="M56" s="18" t="s">
        <v>327</v>
      </c>
      <c r="N56" s="20" t="s">
        <v>327</v>
      </c>
      <c r="O56" s="18" t="s">
        <v>327</v>
      </c>
      <c r="P56" s="20" t="s">
        <v>327</v>
      </c>
      <c r="Q56" s="18" t="n">
        <v>501.08477529</v>
      </c>
      <c r="R56" s="20" t="n">
        <v>9.83280658</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(356.0/B61*100)</f>
        <v/>
      </c>
      <c r="D61" s="19" t="n">
        <v>6169</v>
      </c>
      <c r="E61" s="18" t="n">
        <v>468.30492039</v>
      </c>
      <c r="F61" s="20" t="n">
        <v>3.5793112</v>
      </c>
      <c r="G61" s="18" t="n">
        <v>493.0030798</v>
      </c>
      <c r="H61" s="20" t="n">
        <v>2.49406713</v>
      </c>
      <c r="I61" s="18" t="s">
        <v>327</v>
      </c>
      <c r="J61" s="20" t="s">
        <v>327</v>
      </c>
      <c r="K61" s="18" t="s">
        <v>327</v>
      </c>
      <c r="L61" s="20" t="s">
        <v>327</v>
      </c>
      <c r="M61" s="18" t="s">
        <v>327</v>
      </c>
      <c r="N61" s="20" t="s">
        <v>327</v>
      </c>
      <c r="O61" s="18" t="s">
        <v>327</v>
      </c>
      <c r="P61" s="20" t="s">
        <v>327</v>
      </c>
      <c r="Q61" s="18" t="n">
        <v>443.15599935</v>
      </c>
      <c r="R61" s="20" t="n">
        <v>5.001492</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(730.0/B67*100)</f>
        <v/>
      </c>
      <c r="D67" s="19" t="n">
        <v>6241</v>
      </c>
      <c r="E67" s="18" t="n">
        <v>383.17201708</v>
      </c>
      <c r="F67" s="20" t="n">
        <v>2.8619846</v>
      </c>
      <c r="G67" s="18" t="n">
        <v>410.06807235</v>
      </c>
      <c r="H67" s="20" t="n">
        <v>3.08211912</v>
      </c>
      <c r="I67" s="18" t="s">
        <v>327</v>
      </c>
      <c r="J67" s="20" t="s">
        <v>327</v>
      </c>
      <c r="K67" s="18" t="s">
        <v>327</v>
      </c>
      <c r="L67" s="20" t="s">
        <v>327</v>
      </c>
      <c r="M67" s="18" t="s">
        <v>327</v>
      </c>
      <c r="N67" s="20" t="s">
        <v>327</v>
      </c>
      <c r="O67" s="18" t="s">
        <v>327</v>
      </c>
      <c r="P67" s="20" t="s">
        <v>327</v>
      </c>
      <c r="Q67" s="18" t="n">
        <v>361.31275672</v>
      </c>
      <c r="R67" s="20" t="n">
        <v>6.39080532</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(463.0/B73*100)</f>
        <v/>
      </c>
      <c r="D73" s="19" t="n">
        <v>7786</v>
      </c>
      <c r="E73" s="18" t="n">
        <v>417.60246799</v>
      </c>
      <c r="F73" s="20" t="n">
        <v>3.60298197</v>
      </c>
      <c r="G73" s="18" t="n">
        <v>423.54727121</v>
      </c>
      <c r="H73" s="20" t="n">
        <v>4.20421428</v>
      </c>
      <c r="I73" s="18" t="s">
        <v>327</v>
      </c>
      <c r="J73" s="20" t="s">
        <v>327</v>
      </c>
      <c r="K73" s="18" t="s">
        <v>327</v>
      </c>
      <c r="L73" s="20" t="s">
        <v>327</v>
      </c>
      <c r="M73" s="18" t="s">
        <v>327</v>
      </c>
      <c r="N73" s="20" t="s">
        <v>327</v>
      </c>
      <c r="O73" s="18" t="s">
        <v>327</v>
      </c>
      <c r="P73" s="20" t="s">
        <v>327</v>
      </c>
      <c r="Q73" s="18" t="n">
        <v>390.79487942</v>
      </c>
      <c r="R73" s="20" t="n">
        <v>4.79298945</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562</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(2708.0/B7*100)</f>
        <v/>
      </c>
      <c r="D7" s="19" t="n">
        <v>11822</v>
      </c>
      <c r="E7" s="18" t="n">
        <v>485.77377175</v>
      </c>
      <c r="F7" s="20" t="n">
        <v>2.9010259</v>
      </c>
      <c r="G7" s="18" t="n">
        <v>519.34478534</v>
      </c>
      <c r="H7" s="20" t="n">
        <v>2.21353522</v>
      </c>
      <c r="I7" s="18" t="s">
        <v>327</v>
      </c>
      <c r="J7" s="20" t="s">
        <v>327</v>
      </c>
      <c r="K7" s="18" t="s">
        <v>327</v>
      </c>
      <c r="L7" s="20" t="s">
        <v>327</v>
      </c>
      <c r="M7" s="18" t="s">
        <v>327</v>
      </c>
      <c r="N7" s="20" t="s">
        <v>327</v>
      </c>
      <c r="O7" s="18" t="s">
        <v>327</v>
      </c>
      <c r="P7" s="20" t="s">
        <v>327</v>
      </c>
      <c r="Q7" s="18" t="n">
        <v>464.58829389</v>
      </c>
      <c r="R7" s="20" t="n">
        <v>3.34063137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(6257.0/B9*100)</f>
        <v/>
      </c>
      <c r="D9" s="19" t="n">
        <v>3394</v>
      </c>
      <c r="E9" s="18" t="n">
        <v>472.15095623</v>
      </c>
      <c r="F9" s="20" t="n">
        <v>5.14058351</v>
      </c>
      <c r="G9" s="18" t="n">
        <v>518.74806154</v>
      </c>
      <c r="H9" s="20" t="n">
        <v>4.57984935</v>
      </c>
      <c r="I9" s="18" t="s">
        <v>327</v>
      </c>
      <c r="J9" s="20" t="s">
        <v>327</v>
      </c>
      <c r="K9" s="18" t="s">
        <v>327</v>
      </c>
      <c r="L9" s="20" t="s">
        <v>327</v>
      </c>
      <c r="M9" s="18" t="n">
        <v>357.98454354</v>
      </c>
      <c r="N9" s="20" t="n">
        <v>11.51846445</v>
      </c>
      <c r="O9" s="18" t="s">
        <v>327</v>
      </c>
      <c r="P9" s="20" t="s">
        <v>327</v>
      </c>
      <c r="Q9" s="18" t="n">
        <v>437.07815786</v>
      </c>
      <c r="R9" s="20" t="n">
        <v>5.27412939</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(219.0/B13*100)</f>
        <v/>
      </c>
      <c r="D13" s="19" t="n">
        <v>6942</v>
      </c>
      <c r="E13" s="18" t="n">
        <v>514.8129851899999</v>
      </c>
      <c r="F13" s="20" t="n">
        <v>3.89401468</v>
      </c>
      <c r="G13" s="18" t="n">
        <v>521.5990533</v>
      </c>
      <c r="H13" s="20" t="n">
        <v>2.38356468</v>
      </c>
      <c r="I13" s="18" t="s">
        <v>327</v>
      </c>
      <c r="J13" s="20" t="s">
        <v>327</v>
      </c>
      <c r="K13" s="18" t="s">
        <v>327</v>
      </c>
      <c r="L13" s="20" t="s">
        <v>327</v>
      </c>
      <c r="M13" s="18" t="n">
        <v>447.51533769</v>
      </c>
      <c r="N13" s="20" t="n">
        <v>5.97365007</v>
      </c>
      <c r="O13" s="18" t="s">
        <v>327</v>
      </c>
      <c r="P13" s="20" t="s">
        <v>327</v>
      </c>
      <c r="Q13" s="18" t="n">
        <v>455.62791883</v>
      </c>
      <c r="R13" s="20" t="n">
        <v>4.83151906</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362.96139732</v>
      </c>
      <c r="N17" s="20" t="n">
        <v>12.64520278</v>
      </c>
      <c r="O17" s="18" t="s">
        <v>327</v>
      </c>
      <c r="P17" s="20" t="s">
        <v>327</v>
      </c>
      <c r="Q17" s="18" t="s">
        <v>327</v>
      </c>
      <c r="R17" s="20" t="s">
        <v>327</v>
      </c>
    </row>
    <row r="18" spans="1:18">
      <c r="A18" s="15" t="s">
        <v>338</v>
      </c>
      <c r="B18" s="17" t="n">
        <v>5532</v>
      </c>
      <c r="C18" s="18">
        <f>(68.0/B18*100)</f>
        <v/>
      </c>
      <c r="D18" s="19" t="n">
        <v>5464</v>
      </c>
      <c r="E18" s="18" t="n">
        <v>446.5830152</v>
      </c>
      <c r="F18" s="20" t="n">
        <v>4.03356013</v>
      </c>
      <c r="G18" s="18" t="n">
        <v>476.97431781</v>
      </c>
      <c r="H18" s="20" t="n">
        <v>4.02175102</v>
      </c>
      <c r="I18" s="18" t="s">
        <v>327</v>
      </c>
      <c r="J18" s="20" t="s">
        <v>327</v>
      </c>
      <c r="K18" s="18" t="s">
        <v>327</v>
      </c>
      <c r="L18" s="20" t="s">
        <v>327</v>
      </c>
      <c r="M18" s="18" t="s">
        <v>327</v>
      </c>
      <c r="N18" s="20" t="s">
        <v>327</v>
      </c>
      <c r="O18" s="18" t="s">
        <v>327</v>
      </c>
      <c r="P18" s="20" t="s">
        <v>327</v>
      </c>
      <c r="Q18" s="18" t="n">
        <v>399.64572973</v>
      </c>
      <c r="R18" s="20" t="n">
        <v>7.44597808</v>
      </c>
    </row>
    <row r="19" spans="1:18">
      <c r="A19" s="15" t="s">
        <v>339</v>
      </c>
      <c r="B19" s="17" t="n">
        <v>5658</v>
      </c>
      <c r="C19" s="18">
        <f>(373.0/B19*100)</f>
        <v/>
      </c>
      <c r="D19" s="19" t="n">
        <v>5285</v>
      </c>
      <c r="E19" s="18" t="n">
        <v>492.56369699</v>
      </c>
      <c r="F19" s="20" t="n">
        <v>3.10874208</v>
      </c>
      <c r="G19" s="18" t="n">
        <v>473.49645184</v>
      </c>
      <c r="H19" s="20" t="n">
        <v>2.94960937</v>
      </c>
      <c r="I19" s="18" t="s">
        <v>327</v>
      </c>
      <c r="J19" s="20" t="s">
        <v>327</v>
      </c>
      <c r="K19" s="18" t="s">
        <v>327</v>
      </c>
      <c r="L19" s="20" t="s">
        <v>327</v>
      </c>
      <c r="M19" s="18" t="s">
        <v>327</v>
      </c>
      <c r="N19" s="20" t="s">
        <v>327</v>
      </c>
      <c r="O19" s="18" t="s">
        <v>327</v>
      </c>
      <c r="P19" s="20" t="s">
        <v>327</v>
      </c>
      <c r="Q19" s="18" t="n">
        <v>412.86575973</v>
      </c>
      <c r="R19" s="20" t="n">
        <v>5.74111211</v>
      </c>
    </row>
    <row r="20" spans="1:18">
      <c r="A20" s="15" t="s">
        <v>340</v>
      </c>
      <c r="B20" s="17" t="n">
        <v>3371</v>
      </c>
      <c r="C20" s="18">
        <f>(83.0/B20*100)</f>
        <v/>
      </c>
      <c r="D20" s="19" t="n">
        <v>3288</v>
      </c>
      <c r="E20" s="18" t="n">
        <v>464.60124325</v>
      </c>
      <c r="F20" s="20" t="n">
        <v>3.86907122</v>
      </c>
      <c r="G20" s="18" t="n">
        <v>512.32030327</v>
      </c>
      <c r="H20" s="20" t="n">
        <v>2.51647491</v>
      </c>
      <c r="I20" s="18" t="s">
        <v>327</v>
      </c>
      <c r="J20" s="20" t="s">
        <v>327</v>
      </c>
      <c r="K20" s="18" t="s">
        <v>327</v>
      </c>
      <c r="L20" s="20" t="s">
        <v>327</v>
      </c>
      <c r="M20" s="18" t="s">
        <v>327</v>
      </c>
      <c r="N20" s="20" t="s">
        <v>327</v>
      </c>
      <c r="O20" s="18" t="s">
        <v>327</v>
      </c>
      <c r="P20" s="20" t="s">
        <v>327</v>
      </c>
      <c r="Q20" s="18" t="n">
        <v>431.18694259</v>
      </c>
      <c r="R20" s="20" t="n">
        <v>6.15049767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(744.0/B23*100)</f>
        <v/>
      </c>
      <c r="D23" s="19" t="n">
        <v>10839</v>
      </c>
      <c r="E23" s="18" t="n">
        <v>478.87825169</v>
      </c>
      <c r="F23" s="20" t="n">
        <v>3.7833463</v>
      </c>
      <c r="G23" s="18" t="n">
        <v>508.47262343</v>
      </c>
      <c r="H23" s="20" t="n">
        <v>3.40479248</v>
      </c>
      <c r="I23" s="18" t="s">
        <v>327</v>
      </c>
      <c r="J23" s="20" t="s">
        <v>327</v>
      </c>
      <c r="K23" s="18" t="s">
        <v>327</v>
      </c>
      <c r="L23" s="20" t="s">
        <v>327</v>
      </c>
      <c r="M23" s="18" t="s">
        <v>327</v>
      </c>
      <c r="N23" s="20" t="s">
        <v>327</v>
      </c>
      <c r="O23" s="18" t="s">
        <v>327</v>
      </c>
      <c r="P23" s="20" t="s">
        <v>327</v>
      </c>
      <c r="Q23" s="18" t="n">
        <v>440.44548889</v>
      </c>
      <c r="R23" s="20" t="n">
        <v>5.88174453</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(39.0/B25*100)</f>
        <v/>
      </c>
      <c r="D25" s="19" t="n">
        <v>5542</v>
      </c>
      <c r="E25" s="18" t="n">
        <v>531.43030767</v>
      </c>
      <c r="F25" s="20" t="n">
        <v>3.70263092</v>
      </c>
      <c r="G25" s="18" t="n">
        <v>504.20178348</v>
      </c>
      <c r="H25" s="20" t="n">
        <v>5.61454765</v>
      </c>
      <c r="I25" s="18" t="s">
        <v>327</v>
      </c>
      <c r="J25" s="20" t="s">
        <v>327</v>
      </c>
      <c r="K25" s="18" t="s">
        <v>327</v>
      </c>
      <c r="L25" s="20" t="s">
        <v>327</v>
      </c>
      <c r="M25" s="18" t="s">
        <v>327</v>
      </c>
      <c r="N25" s="20" t="s">
        <v>327</v>
      </c>
      <c r="O25" s="18" t="s">
        <v>327</v>
      </c>
      <c r="P25" s="20" t="s">
        <v>327</v>
      </c>
      <c r="Q25" s="18" t="n">
        <v>452.25543907</v>
      </c>
      <c r="R25" s="20" t="n">
        <v>9.84645113</v>
      </c>
    </row>
    <row r="26" spans="1:18">
      <c r="A26" s="15" t="s">
        <v>346</v>
      </c>
      <c r="B26" s="17" t="n">
        <v>4869</v>
      </c>
      <c r="C26" s="18">
        <f>(215.0/B26*100)</f>
        <v/>
      </c>
      <c r="D26" s="19" t="n">
        <v>4654</v>
      </c>
      <c r="E26" s="18" t="n">
        <v>488.82760653</v>
      </c>
      <c r="F26" s="20" t="n">
        <v>2.00992868</v>
      </c>
      <c r="G26" s="18" t="n">
        <v>477.45903825</v>
      </c>
      <c r="H26" s="20" t="n">
        <v>3.70594905</v>
      </c>
      <c r="I26" s="18" t="s">
        <v>327</v>
      </c>
      <c r="J26" s="20" t="s">
        <v>327</v>
      </c>
      <c r="K26" s="18" t="s">
        <v>327</v>
      </c>
      <c r="L26" s="20" t="s">
        <v>327</v>
      </c>
      <c r="M26" s="18" t="s">
        <v>327</v>
      </c>
      <c r="N26" s="20" t="s">
        <v>327</v>
      </c>
      <c r="O26" s="18" t="s">
        <v>327</v>
      </c>
      <c r="P26" s="20" t="s">
        <v>327</v>
      </c>
      <c r="Q26" s="18" t="n">
        <v>449.44643275</v>
      </c>
      <c r="R26" s="20" t="n">
        <v>4.40413589</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(51.0/B32*100)</f>
        <v/>
      </c>
      <c r="D32" s="19" t="n">
        <v>4427</v>
      </c>
      <c r="E32" s="18" t="n">
        <v>508.21468899</v>
      </c>
      <c r="F32" s="20" t="n">
        <v>2.51730563</v>
      </c>
      <c r="G32" s="18" t="n">
        <v>502.79232117</v>
      </c>
      <c r="H32" s="20" t="n">
        <v>4.50248155</v>
      </c>
      <c r="I32" s="18" t="s">
        <v>327</v>
      </c>
      <c r="J32" s="20" t="s">
        <v>327</v>
      </c>
      <c r="K32" s="18" t="s">
        <v>327</v>
      </c>
      <c r="L32" s="20" t="s">
        <v>327</v>
      </c>
      <c r="M32" s="18" t="s">
        <v>327</v>
      </c>
      <c r="N32" s="20" t="s">
        <v>327</v>
      </c>
      <c r="O32" s="18" t="s">
        <v>327</v>
      </c>
      <c r="P32" s="20" t="s">
        <v>327</v>
      </c>
      <c r="Q32" s="18" t="n">
        <v>456.59016124</v>
      </c>
      <c r="R32" s="20" t="n">
        <v>7.22146977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(177.0/B34*100)</f>
        <v/>
      </c>
      <c r="D34" s="19" t="n">
        <v>6173</v>
      </c>
      <c r="E34" s="18" t="n">
        <v>490.42604756</v>
      </c>
      <c r="F34" s="20" t="n">
        <v>3.03688568</v>
      </c>
      <c r="G34" s="18" t="n">
        <v>486.43917929</v>
      </c>
      <c r="H34" s="20" t="n">
        <v>3.19684011</v>
      </c>
      <c r="I34" s="18" t="s">
        <v>327</v>
      </c>
      <c r="J34" s="20" t="s">
        <v>327</v>
      </c>
      <c r="K34" s="18" t="s">
        <v>327</v>
      </c>
      <c r="L34" s="20" t="s">
        <v>327</v>
      </c>
      <c r="M34" s="18" t="n">
        <v>336.51078337</v>
      </c>
      <c r="N34" s="20" t="n">
        <v>12.24828707</v>
      </c>
      <c r="O34" s="18" t="s">
        <v>327</v>
      </c>
      <c r="P34" s="20" t="s">
        <v>327</v>
      </c>
      <c r="Q34" s="18" t="n">
        <v>426.11280927</v>
      </c>
      <c r="R34" s="20" t="n">
        <v>4.81725572</v>
      </c>
    </row>
    <row r="35" spans="1:18">
      <c r="A35" s="15" t="s">
        <v>355</v>
      </c>
      <c r="B35" s="17" t="n">
        <v>6406</v>
      </c>
      <c r="C35" s="18">
        <f>(160.0/B35*100)</f>
        <v/>
      </c>
      <c r="D35" s="19" t="n">
        <v>6246</v>
      </c>
      <c r="E35" s="18" t="n">
        <v>519.9054307</v>
      </c>
      <c r="F35" s="20" t="n">
        <v>2.19273276</v>
      </c>
      <c r="G35" s="18" t="n">
        <v>511.55461369</v>
      </c>
      <c r="H35" s="20" t="n">
        <v>2.10796568</v>
      </c>
      <c r="I35" s="18" t="s">
        <v>327</v>
      </c>
      <c r="J35" s="20" t="s">
        <v>327</v>
      </c>
      <c r="K35" s="18" t="s">
        <v>327</v>
      </c>
      <c r="L35" s="20" t="s">
        <v>327</v>
      </c>
      <c r="M35" s="18" t="n">
        <v>349.78970242</v>
      </c>
      <c r="N35" s="20" t="n">
        <v>6.90672373</v>
      </c>
      <c r="O35" s="18" t="s">
        <v>327</v>
      </c>
      <c r="P35" s="20" t="s">
        <v>327</v>
      </c>
      <c r="Q35" s="18" t="n">
        <v>477.88195511</v>
      </c>
      <c r="R35" s="20" t="n">
        <v>4.7443157</v>
      </c>
    </row>
    <row r="36" spans="1:18">
      <c r="A36" s="15" t="s">
        <v>356</v>
      </c>
      <c r="B36" s="17" t="n">
        <v>6736</v>
      </c>
      <c r="C36" s="18">
        <f>(173.0/B36*100)</f>
        <v/>
      </c>
      <c r="D36" s="19" t="n">
        <v>6563</v>
      </c>
      <c r="E36" s="18" t="n">
        <v>490.75370942</v>
      </c>
      <c r="F36" s="20" t="n">
        <v>2.39413837</v>
      </c>
      <c r="G36" s="18" t="n">
        <v>493.85551062</v>
      </c>
      <c r="H36" s="20" t="n">
        <v>3.19103413</v>
      </c>
      <c r="I36" s="18" t="s">
        <v>327</v>
      </c>
      <c r="J36" s="20" t="s">
        <v>327</v>
      </c>
      <c r="K36" s="18" t="s">
        <v>327</v>
      </c>
      <c r="L36" s="20" t="s">
        <v>327</v>
      </c>
      <c r="M36" s="18" t="s">
        <v>327</v>
      </c>
      <c r="N36" s="20" t="s">
        <v>327</v>
      </c>
      <c r="O36" s="18" t="s">
        <v>327</v>
      </c>
      <c r="P36" s="20" t="s">
        <v>327</v>
      </c>
      <c r="Q36" s="18" t="n">
        <v>444.48920483</v>
      </c>
      <c r="R36" s="20" t="n">
        <v>4.3998219</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(5849.0/B40*100)</f>
        <v/>
      </c>
      <c r="D40" s="19" t="n">
        <v>8308</v>
      </c>
      <c r="E40" s="18" t="n">
        <v>481.45380936</v>
      </c>
      <c r="F40" s="20" t="n">
        <v>3.31045358</v>
      </c>
      <c r="G40" s="18" t="n">
        <v>526.76956115</v>
      </c>
      <c r="H40" s="20" t="n">
        <v>3.30410475</v>
      </c>
      <c r="I40" s="18" t="s">
        <v>327</v>
      </c>
      <c r="J40" s="20" t="s">
        <v>327</v>
      </c>
      <c r="K40" s="18" t="s">
        <v>327</v>
      </c>
      <c r="L40" s="20" t="s">
        <v>327</v>
      </c>
      <c r="M40" s="18" t="n">
        <v>491.16464222</v>
      </c>
      <c r="N40" s="20" t="n">
        <v>2.5540442</v>
      </c>
      <c r="O40" s="18" t="s">
        <v>327</v>
      </c>
      <c r="P40" s="20" t="s">
        <v>327</v>
      </c>
      <c r="Q40" s="18" t="n">
        <v>436.95316627</v>
      </c>
      <c r="R40" s="20" t="n">
        <v>5.1120712</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(381.0/B47*100)</f>
        <v/>
      </c>
      <c r="D47" s="19" t="n">
        <v>5547</v>
      </c>
      <c r="E47" s="18" t="n">
        <v>467.34866169</v>
      </c>
      <c r="F47" s="20" t="n">
        <v>4.43213063</v>
      </c>
      <c r="G47" s="18" t="n">
        <v>432.35266989</v>
      </c>
      <c r="H47" s="20" t="n">
        <v>4.32061546</v>
      </c>
      <c r="I47" s="18" t="s">
        <v>327</v>
      </c>
      <c r="J47" s="20" t="s">
        <v>327</v>
      </c>
      <c r="K47" s="18" t="s">
        <v>327</v>
      </c>
      <c r="L47" s="20" t="s">
        <v>327</v>
      </c>
      <c r="M47" s="18" t="s">
        <v>327</v>
      </c>
      <c r="N47" s="20" t="s">
        <v>327</v>
      </c>
      <c r="O47" s="18" t="s">
        <v>327</v>
      </c>
      <c r="P47" s="20" t="s">
        <v>327</v>
      </c>
      <c r="Q47" s="18" t="n">
        <v>396.84987914</v>
      </c>
      <c r="R47" s="20" t="n">
        <v>4.05908682</v>
      </c>
    </row>
    <row r="48" spans="1:18">
      <c r="A48" s="15" t="s">
        <v>368</v>
      </c>
      <c r="B48" s="17" t="n">
        <v>9841</v>
      </c>
      <c r="C48" s="18">
        <f>(36.0/B48*100)</f>
        <v/>
      </c>
      <c r="D48" s="19" t="n">
        <v>9805</v>
      </c>
      <c r="E48" s="18" t="n">
        <v>543.27474359</v>
      </c>
      <c r="F48" s="20" t="n">
        <v>5.64897455</v>
      </c>
      <c r="G48" s="18" t="n">
        <v>523.35686676</v>
      </c>
      <c r="H48" s="20" t="n">
        <v>5.15563151</v>
      </c>
      <c r="I48" s="18" t="s">
        <v>327</v>
      </c>
      <c r="J48" s="20" t="s">
        <v>327</v>
      </c>
      <c r="K48" s="18" t="s">
        <v>327</v>
      </c>
      <c r="L48" s="20" t="s">
        <v>327</v>
      </c>
      <c r="M48" s="18" t="s">
        <v>327</v>
      </c>
      <c r="N48" s="20" t="s">
        <v>327</v>
      </c>
      <c r="O48" s="18" t="s">
        <v>327</v>
      </c>
      <c r="P48" s="20" t="s">
        <v>327</v>
      </c>
      <c r="Q48" s="18" t="n">
        <v>468.57330157</v>
      </c>
      <c r="R48" s="20" t="n">
        <v>7.09838299</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(178.0/B52*100)</f>
        <v/>
      </c>
      <c r="D52" s="19" t="n">
        <v>5631</v>
      </c>
      <c r="E52" s="18" t="n">
        <v>457.82370505</v>
      </c>
      <c r="F52" s="20" t="n">
        <v>3.45010772</v>
      </c>
      <c r="G52" s="18" t="n">
        <v>479.72953001</v>
      </c>
      <c r="H52" s="20" t="n">
        <v>3.09190661</v>
      </c>
      <c r="I52" s="18" t="s">
        <v>327</v>
      </c>
      <c r="J52" s="20" t="s">
        <v>327</v>
      </c>
      <c r="K52" s="18" t="s">
        <v>327</v>
      </c>
      <c r="L52" s="20" t="s">
        <v>327</v>
      </c>
      <c r="M52" s="18" t="s">
        <v>327</v>
      </c>
      <c r="N52" s="20" t="s">
        <v>327</v>
      </c>
      <c r="O52" s="18" t="s">
        <v>327</v>
      </c>
      <c r="P52" s="20" t="s">
        <v>327</v>
      </c>
      <c r="Q52" s="18" t="n">
        <v>403.26952094</v>
      </c>
      <c r="R52" s="20" t="n">
        <v>4.89423136</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(101.0/B56*100)</f>
        <v/>
      </c>
      <c r="D56" s="19" t="n">
        <v>5258</v>
      </c>
      <c r="E56" s="18" t="n">
        <v>553.13865493</v>
      </c>
      <c r="F56" s="20" t="n">
        <v>3.22435104</v>
      </c>
      <c r="G56" s="18" t="n">
        <v>545.62252803</v>
      </c>
      <c r="H56" s="20" t="n">
        <v>3.59726423</v>
      </c>
      <c r="I56" s="18" t="s">
        <v>327</v>
      </c>
      <c r="J56" s="20" t="s">
        <v>327</v>
      </c>
      <c r="K56" s="18" t="s">
        <v>327</v>
      </c>
      <c r="L56" s="20" t="s">
        <v>327</v>
      </c>
      <c r="M56" s="18" t="s">
        <v>327</v>
      </c>
      <c r="N56" s="20" t="s">
        <v>327</v>
      </c>
      <c r="O56" s="18" t="s">
        <v>327</v>
      </c>
      <c r="P56" s="20" t="s">
        <v>327</v>
      </c>
      <c r="Q56" s="18" t="n">
        <v>496.81608407</v>
      </c>
      <c r="R56" s="20" t="n">
        <v>7.83301895</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(356.0/B61*100)</f>
        <v/>
      </c>
      <c r="D61" s="19" t="n">
        <v>6169</v>
      </c>
      <c r="E61" s="18" t="n">
        <v>488.52094685</v>
      </c>
      <c r="F61" s="20" t="n">
        <v>2.54679707</v>
      </c>
      <c r="G61" s="18" t="n">
        <v>485.67170303</v>
      </c>
      <c r="H61" s="20" t="n">
        <v>2.83170919</v>
      </c>
      <c r="I61" s="18" t="s">
        <v>327</v>
      </c>
      <c r="J61" s="20" t="s">
        <v>327</v>
      </c>
      <c r="K61" s="18" t="s">
        <v>327</v>
      </c>
      <c r="L61" s="20" t="s">
        <v>327</v>
      </c>
      <c r="M61" s="18" t="s">
        <v>327</v>
      </c>
      <c r="N61" s="20" t="s">
        <v>327</v>
      </c>
      <c r="O61" s="18" t="s">
        <v>327</v>
      </c>
      <c r="P61" s="20" t="s">
        <v>327</v>
      </c>
      <c r="Q61" s="18" t="n">
        <v>431.90959565</v>
      </c>
      <c r="R61" s="20" t="n">
        <v>4.49402317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(730.0/B67*100)</f>
        <v/>
      </c>
      <c r="D67" s="19" t="n">
        <v>6241</v>
      </c>
      <c r="E67" s="18" t="n">
        <v>389.33306842</v>
      </c>
      <c r="F67" s="20" t="n">
        <v>3.0382188</v>
      </c>
      <c r="G67" s="18" t="n">
        <v>405.00156868</v>
      </c>
      <c r="H67" s="20" t="n">
        <v>3.15548845</v>
      </c>
      <c r="I67" s="18" t="s">
        <v>327</v>
      </c>
      <c r="J67" s="20" t="s">
        <v>327</v>
      </c>
      <c r="K67" s="18" t="s">
        <v>327</v>
      </c>
      <c r="L67" s="20" t="s">
        <v>327</v>
      </c>
      <c r="M67" s="18" t="s">
        <v>327</v>
      </c>
      <c r="N67" s="20" t="s">
        <v>327</v>
      </c>
      <c r="O67" s="18" t="s">
        <v>327</v>
      </c>
      <c r="P67" s="20" t="s">
        <v>327</v>
      </c>
      <c r="Q67" s="18" t="n">
        <v>353.34709598</v>
      </c>
      <c r="R67" s="20" t="n">
        <v>6.45451265</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(463.0/B73*100)</f>
        <v/>
      </c>
      <c r="D73" s="19" t="n">
        <v>7786</v>
      </c>
      <c r="E73" s="18" t="n">
        <v>420.59866256</v>
      </c>
      <c r="F73" s="20" t="n">
        <v>3.59321808</v>
      </c>
      <c r="G73" s="18" t="n">
        <v>412.58549878</v>
      </c>
      <c r="H73" s="20" t="n">
        <v>4.21482027</v>
      </c>
      <c r="I73" s="18" t="s">
        <v>327</v>
      </c>
      <c r="J73" s="20" t="s">
        <v>327</v>
      </c>
      <c r="K73" s="18" t="s">
        <v>327</v>
      </c>
      <c r="L73" s="20" t="s">
        <v>327</v>
      </c>
      <c r="M73" s="18" t="s">
        <v>327</v>
      </c>
      <c r="N73" s="20" t="s">
        <v>327</v>
      </c>
      <c r="O73" s="18" t="s">
        <v>327</v>
      </c>
      <c r="P73" s="20" t="s">
        <v>327</v>
      </c>
      <c r="Q73" s="18" t="n">
        <v>389.98812317</v>
      </c>
      <c r="R73" s="20" t="n">
        <v>5.01779175</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A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48">
      <c r="A1" s="4" t="s">
        <v>309</v>
      </c>
    </row>
    <row r="2" spans="1:48">
      <c r="A2" s="5" t="s">
        <v>563</v>
      </c>
    </row>
    <row customHeight="1" ht="30" r="4" spans="1:48">
      <c r="A4" s="6" t="n"/>
      <c r="B4" s="7" t="s">
        <v>311</v>
      </c>
      <c r="C4" s="7" t="s">
        <v>312</v>
      </c>
      <c r="D4" s="8" t="s">
        <v>311</v>
      </c>
      <c r="E4" s="9" t="s">
        <v>564</v>
      </c>
      <c r="F4" s="10" t="n"/>
      <c r="G4" s="9" t="s">
        <v>565</v>
      </c>
      <c r="H4" s="10" t="n"/>
      <c r="I4" s="9" t="s">
        <v>566</v>
      </c>
      <c r="J4" s="10" t="n"/>
      <c r="K4" s="9" t="s">
        <v>567</v>
      </c>
      <c r="L4" s="10" t="n"/>
      <c r="M4" s="9" t="s">
        <v>568</v>
      </c>
      <c r="N4" s="10" t="n"/>
      <c r="O4" s="9" t="s">
        <v>569</v>
      </c>
      <c r="P4" s="10" t="n"/>
      <c r="Q4" s="9" t="s">
        <v>570</v>
      </c>
      <c r="R4" s="10" t="n"/>
      <c r="S4" s="9" t="s">
        <v>571</v>
      </c>
      <c r="T4" s="10" t="n"/>
      <c r="U4" s="9" t="s">
        <v>572</v>
      </c>
      <c r="V4" s="10" t="n"/>
      <c r="W4" s="9" t="s">
        <v>573</v>
      </c>
      <c r="X4" s="10" t="n"/>
      <c r="Y4" s="9" t="s">
        <v>574</v>
      </c>
      <c r="Z4" s="10" t="n"/>
      <c r="AA4" s="9" t="s">
        <v>575</v>
      </c>
      <c r="AB4" s="10" t="n"/>
      <c r="AC4" s="9" t="s">
        <v>576</v>
      </c>
      <c r="AD4" s="10" t="n"/>
      <c r="AE4" s="9" t="s">
        <v>577</v>
      </c>
      <c r="AF4" s="10" t="n"/>
      <c r="AG4" s="9" t="s">
        <v>578</v>
      </c>
      <c r="AH4" s="10" t="n"/>
      <c r="AI4" s="9" t="s">
        <v>579</v>
      </c>
      <c r="AJ4" s="10" t="n"/>
      <c r="AK4" s="9" t="s">
        <v>580</v>
      </c>
      <c r="AL4" s="10" t="n"/>
      <c r="AM4" s="9" t="s">
        <v>315</v>
      </c>
      <c r="AN4" s="10" t="n"/>
      <c r="AO4" s="9" t="s">
        <v>316</v>
      </c>
      <c r="AP4" s="10" t="n"/>
      <c r="AQ4" s="9" t="s">
        <v>317</v>
      </c>
      <c r="AR4" s="10" t="n"/>
      <c r="AS4" s="9" t="s">
        <v>318</v>
      </c>
      <c r="AT4" s="10" t="n"/>
      <c r="AU4" s="9" t="s">
        <v>319</v>
      </c>
      <c r="AV4" s="10" t="n"/>
    </row>
    <row r="5" spans="1:4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c r="U5" s="12" t="s">
        <v>323</v>
      </c>
      <c r="V5" s="11" t="s">
        <v>324</v>
      </c>
      <c r="W5" s="12" t="s">
        <v>323</v>
      </c>
      <c r="X5" s="11" t="s">
        <v>324</v>
      </c>
      <c r="Y5" s="12" t="s">
        <v>323</v>
      </c>
      <c r="Z5" s="11" t="s">
        <v>324</v>
      </c>
      <c r="AA5" s="12" t="s">
        <v>323</v>
      </c>
      <c r="AB5" s="11" t="s">
        <v>324</v>
      </c>
      <c r="AC5" s="12" t="s">
        <v>323</v>
      </c>
      <c r="AD5" s="11" t="s">
        <v>324</v>
      </c>
      <c r="AE5" s="12" t="s">
        <v>323</v>
      </c>
      <c r="AF5" s="11" t="s">
        <v>324</v>
      </c>
      <c r="AG5" s="12" t="s">
        <v>323</v>
      </c>
      <c r="AH5" s="11" t="s">
        <v>324</v>
      </c>
      <c r="AI5" s="12" t="s">
        <v>323</v>
      </c>
      <c r="AJ5" s="11" t="s">
        <v>324</v>
      </c>
      <c r="AK5" s="12" t="s">
        <v>323</v>
      </c>
      <c r="AL5" s="11" t="s">
        <v>324</v>
      </c>
      <c r="AM5" s="12" t="s">
        <v>323</v>
      </c>
      <c r="AN5" s="11" t="s">
        <v>324</v>
      </c>
      <c r="AO5" s="12" t="s">
        <v>323</v>
      </c>
      <c r="AP5" s="11" t="s">
        <v>324</v>
      </c>
      <c r="AQ5" s="12" t="s">
        <v>323</v>
      </c>
      <c r="AR5" s="11" t="s">
        <v>324</v>
      </c>
      <c r="AS5" s="12" t="s">
        <v>323</v>
      </c>
      <c r="AT5" s="11" t="s">
        <v>324</v>
      </c>
      <c r="AU5" s="12" t="s">
        <v>323</v>
      </c>
      <c r="AV5" s="11" t="s">
        <v>324</v>
      </c>
    </row>
    <row r="6" spans="1:48">
      <c r="A6" s="13" t="s">
        <v>325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5" t="n"/>
      <c r="AG6" s="14" t="n"/>
      <c r="AH6" s="15" t="n"/>
      <c r="AI6" s="14" t="n"/>
      <c r="AJ6" s="15" t="n"/>
      <c r="AK6" s="14" t="n"/>
      <c r="AL6" s="15" t="n"/>
      <c r="AM6" s="14" t="n"/>
      <c r="AN6" s="15" t="n"/>
      <c r="AO6" s="14" t="n"/>
      <c r="AP6" s="15" t="n"/>
      <c r="AQ6" s="14" t="n"/>
      <c r="AR6" s="15" t="n"/>
      <c r="AS6" s="14" t="n"/>
      <c r="AT6" s="15" t="n"/>
      <c r="AU6" s="14" t="n"/>
      <c r="AV6" s="16" t="n"/>
    </row>
    <row r="7" spans="1:48">
      <c r="A7" s="15" t="s">
        <v>326</v>
      </c>
      <c r="B7" s="17" t="n">
        <v>14530</v>
      </c>
      <c r="C7" s="18">
        <f>(2710.0/B7*100)</f>
        <v/>
      </c>
      <c r="D7" s="19" t="n">
        <v>11820</v>
      </c>
      <c r="E7" s="18" t="n">
        <v>469.66734053</v>
      </c>
      <c r="F7" s="20" t="n">
        <v>5.46987123</v>
      </c>
      <c r="G7" s="18" t="n">
        <v>508.18390289</v>
      </c>
      <c r="H7" s="20" t="n">
        <v>3.84221791</v>
      </c>
      <c r="I7" s="18" t="n">
        <v>517.94534456</v>
      </c>
      <c r="J7" s="20" t="n">
        <v>5.63646211</v>
      </c>
      <c r="K7" s="18" t="n">
        <v>513.03315304</v>
      </c>
      <c r="L7" s="20" t="n">
        <v>8.395961310000001</v>
      </c>
      <c r="M7" s="18" t="n">
        <v>511.78694457</v>
      </c>
      <c r="N7" s="20" t="n">
        <v>7.85379024</v>
      </c>
      <c r="O7" s="18" t="n">
        <v>502.26464409</v>
      </c>
      <c r="P7" s="20" t="n">
        <v>9.193717879999999</v>
      </c>
      <c r="Q7" s="18" t="n">
        <v>502.59318954</v>
      </c>
      <c r="R7" s="20" t="n">
        <v>12.31973373</v>
      </c>
      <c r="S7" s="18" t="n">
        <v>528.18368572</v>
      </c>
      <c r="T7" s="20" t="n">
        <v>12.40011627</v>
      </c>
      <c r="U7" s="18" t="n">
        <v>526.28571757</v>
      </c>
      <c r="V7" s="20" t="n">
        <v>12.95507229</v>
      </c>
      <c r="W7" s="18" t="n">
        <v>422.00268331</v>
      </c>
      <c r="X7" s="20" t="n">
        <v>12.21773386</v>
      </c>
      <c r="Y7" s="18" t="n">
        <v>432.52314624</v>
      </c>
      <c r="Z7" s="20" t="n">
        <v>6.93373969</v>
      </c>
      <c r="AA7" s="18" t="n">
        <v>431.40293868</v>
      </c>
      <c r="AB7" s="20" t="n">
        <v>8.04044214</v>
      </c>
      <c r="AC7" s="18" t="n">
        <v>429.86296899</v>
      </c>
      <c r="AD7" s="20" t="n">
        <v>9.695181570000001</v>
      </c>
      <c r="AE7" s="18" t="n">
        <v>437.66765995</v>
      </c>
      <c r="AF7" s="20" t="n">
        <v>16.13204851</v>
      </c>
      <c r="AG7" s="18" t="n">
        <v>510.00769233</v>
      </c>
      <c r="AH7" s="20" t="n">
        <v>28.15580256</v>
      </c>
      <c r="AI7" s="18" t="n">
        <v>407.20408177</v>
      </c>
      <c r="AJ7" s="20" t="n">
        <v>16.89857444</v>
      </c>
      <c r="AK7" s="18" t="n">
        <v>394.61321212</v>
      </c>
      <c r="AL7" s="20" t="n">
        <v>20.54224441</v>
      </c>
      <c r="AM7" s="18" t="n">
        <v>504.83663103</v>
      </c>
      <c r="AN7" s="20" t="n">
        <v>2.03843182</v>
      </c>
      <c r="AO7" s="18" t="s">
        <v>327</v>
      </c>
      <c r="AP7" s="20" t="s">
        <v>327</v>
      </c>
      <c r="AQ7" s="18" t="s">
        <v>327</v>
      </c>
      <c r="AR7" s="20" t="s">
        <v>327</v>
      </c>
      <c r="AS7" s="18" t="s">
        <v>327</v>
      </c>
      <c r="AT7" s="20" t="s">
        <v>327</v>
      </c>
      <c r="AU7" s="18" t="n">
        <v>427.91268414</v>
      </c>
      <c r="AV7" s="20" t="n">
        <v>6.15797928</v>
      </c>
    </row>
    <row r="8" spans="1:48">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s">
        <v>327</v>
      </c>
      <c r="P8" s="20" t="s">
        <v>327</v>
      </c>
      <c r="Q8" s="18" t="s">
        <v>327</v>
      </c>
      <c r="R8" s="20" t="s">
        <v>327</v>
      </c>
      <c r="S8" s="18" t="s">
        <v>327</v>
      </c>
      <c r="T8" s="20" t="s">
        <v>327</v>
      </c>
      <c r="U8" s="18" t="s">
        <v>327</v>
      </c>
      <c r="V8" s="20" t="s">
        <v>327</v>
      </c>
      <c r="W8" s="18" t="s">
        <v>327</v>
      </c>
      <c r="X8" s="20" t="s">
        <v>327</v>
      </c>
      <c r="Y8" s="18" t="s">
        <v>327</v>
      </c>
      <c r="Z8" s="20" t="s">
        <v>327</v>
      </c>
      <c r="AA8" s="18" t="s">
        <v>327</v>
      </c>
      <c r="AB8" s="20" t="s">
        <v>327</v>
      </c>
      <c r="AC8" s="18" t="s">
        <v>327</v>
      </c>
      <c r="AD8" s="20" t="s">
        <v>327</v>
      </c>
      <c r="AE8" s="18" t="s">
        <v>327</v>
      </c>
      <c r="AF8" s="20" t="s">
        <v>327</v>
      </c>
      <c r="AG8" s="18" t="s">
        <v>327</v>
      </c>
      <c r="AH8" s="20" t="s">
        <v>327</v>
      </c>
      <c r="AI8" s="18" t="s">
        <v>327</v>
      </c>
      <c r="AJ8" s="20" t="s">
        <v>327</v>
      </c>
      <c r="AK8" s="18" t="s">
        <v>327</v>
      </c>
      <c r="AL8" s="20" t="s">
        <v>327</v>
      </c>
      <c r="AM8" s="18" t="s">
        <v>327</v>
      </c>
      <c r="AN8" s="20" t="s">
        <v>327</v>
      </c>
      <c r="AO8" s="18" t="s">
        <v>327</v>
      </c>
      <c r="AP8" s="20" t="s">
        <v>327</v>
      </c>
      <c r="AQ8" s="18" t="n">
        <v>496.74227422</v>
      </c>
      <c r="AR8" s="20" t="n">
        <v>2.86086146</v>
      </c>
      <c r="AS8" s="18" t="s">
        <v>327</v>
      </c>
      <c r="AT8" s="20" t="s">
        <v>327</v>
      </c>
      <c r="AU8" s="18" t="s">
        <v>327</v>
      </c>
      <c r="AV8" s="20" t="s">
        <v>327</v>
      </c>
    </row>
    <row r="9" spans="1:48">
      <c r="A9" s="15" t="s">
        <v>329</v>
      </c>
      <c r="B9" s="17" t="n">
        <v>9651</v>
      </c>
      <c r="C9" s="18">
        <f>(8107.0/B9*100)</f>
        <v/>
      </c>
      <c r="D9" s="19" t="n">
        <v>1544</v>
      </c>
      <c r="E9" s="18" t="n">
        <v>464.76563657</v>
      </c>
      <c r="F9" s="20" t="n">
        <v>10.85922211</v>
      </c>
      <c r="G9" s="18" t="n">
        <v>467.40043588</v>
      </c>
      <c r="H9" s="20" t="n">
        <v>5.9867025</v>
      </c>
      <c r="I9" s="18" t="n">
        <v>474.03280341</v>
      </c>
      <c r="J9" s="20" t="n">
        <v>6.72043752</v>
      </c>
      <c r="K9" s="18" t="n">
        <v>478.43416883</v>
      </c>
      <c r="L9" s="20" t="n">
        <v>7.84968386</v>
      </c>
      <c r="M9" s="18" t="n">
        <v>483.97424406</v>
      </c>
      <c r="N9" s="20" t="n">
        <v>9.6975458</v>
      </c>
      <c r="O9" s="18" t="n">
        <v>462.90835512</v>
      </c>
      <c r="P9" s="20" t="n">
        <v>15.71217497</v>
      </c>
      <c r="Q9" s="18" t="n">
        <v>442.92393038</v>
      </c>
      <c r="R9" s="20" t="n">
        <v>18.30677685</v>
      </c>
      <c r="S9" s="18" t="n">
        <v>449.38540031</v>
      </c>
      <c r="T9" s="20" t="n">
        <v>22.81300138</v>
      </c>
      <c r="U9" s="18" t="n">
        <v>467.74232723</v>
      </c>
      <c r="V9" s="20" t="n">
        <v>22.28163464</v>
      </c>
      <c r="W9" s="18" t="n">
        <v>394.76415722</v>
      </c>
      <c r="X9" s="20" t="n">
        <v>54.82118632</v>
      </c>
      <c r="Y9" s="18" t="n">
        <v>445.91447338</v>
      </c>
      <c r="Z9" s="20" t="n">
        <v>25.1609889</v>
      </c>
      <c r="AA9" s="18" t="n">
        <v>415.19713086</v>
      </c>
      <c r="AB9" s="20" t="n">
        <v>29.91573051</v>
      </c>
      <c r="AC9" s="18" t="n">
        <v>501.75689641</v>
      </c>
      <c r="AD9" s="20" t="n">
        <v>60.93808894</v>
      </c>
      <c r="AE9" s="18" t="n">
        <v>499.48705675</v>
      </c>
      <c r="AF9" s="20" t="n">
        <v>35.38912083</v>
      </c>
      <c r="AG9" s="18" t="n">
        <v>377.51514976</v>
      </c>
      <c r="AH9" s="20" t="n">
        <v>23.1995507</v>
      </c>
      <c r="AI9" s="18" t="n">
        <v>460.86228828</v>
      </c>
      <c r="AJ9" s="20" t="n">
        <v>68.74605898</v>
      </c>
      <c r="AK9" s="18" t="n">
        <v>391.77991493</v>
      </c>
      <c r="AL9" s="20" t="n">
        <v>35.30564309</v>
      </c>
      <c r="AM9" s="18" t="s">
        <v>327</v>
      </c>
      <c r="AN9" s="20" t="s">
        <v>327</v>
      </c>
      <c r="AO9" s="18" t="s">
        <v>327</v>
      </c>
      <c r="AP9" s="20" t="s">
        <v>327</v>
      </c>
      <c r="AQ9" s="18" t="n">
        <v>357.98454354</v>
      </c>
      <c r="AR9" s="20" t="n">
        <v>11.51846445</v>
      </c>
      <c r="AS9" s="18" t="s">
        <v>327</v>
      </c>
      <c r="AT9" s="20" t="s">
        <v>327</v>
      </c>
      <c r="AU9" s="18" t="n">
        <v>398.31510581</v>
      </c>
      <c r="AV9" s="20" t="n">
        <v>17.98638379</v>
      </c>
    </row>
    <row r="10" spans="1:4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s">
        <v>327</v>
      </c>
      <c r="P10" s="20" t="s">
        <v>327</v>
      </c>
      <c r="Q10" s="18" t="s">
        <v>327</v>
      </c>
      <c r="R10" s="20" t="s">
        <v>327</v>
      </c>
      <c r="S10" s="18" t="s">
        <v>327</v>
      </c>
      <c r="T10" s="20" t="s">
        <v>327</v>
      </c>
      <c r="U10" s="18" t="s">
        <v>327</v>
      </c>
      <c r="V10" s="20" t="s">
        <v>327</v>
      </c>
      <c r="W10" s="18" t="s">
        <v>327</v>
      </c>
      <c r="X10" s="20" t="s">
        <v>327</v>
      </c>
      <c r="Y10" s="18" t="s">
        <v>327</v>
      </c>
      <c r="Z10" s="20" t="s">
        <v>327</v>
      </c>
      <c r="AA10" s="18" t="s">
        <v>327</v>
      </c>
      <c r="AB10" s="20" t="s">
        <v>327</v>
      </c>
      <c r="AC10" s="18" t="s">
        <v>327</v>
      </c>
      <c r="AD10" s="20" t="s">
        <v>327</v>
      </c>
      <c r="AE10" s="18" t="s">
        <v>327</v>
      </c>
      <c r="AF10" s="20" t="s">
        <v>327</v>
      </c>
      <c r="AG10" s="18" t="s">
        <v>327</v>
      </c>
      <c r="AH10" s="20" t="s">
        <v>327</v>
      </c>
      <c r="AI10" s="18" t="s">
        <v>327</v>
      </c>
      <c r="AJ10" s="20" t="s">
        <v>327</v>
      </c>
      <c r="AK10" s="18" t="s">
        <v>327</v>
      </c>
      <c r="AL10" s="20" t="s">
        <v>327</v>
      </c>
      <c r="AM10" s="18" t="s">
        <v>327</v>
      </c>
      <c r="AN10" s="20" t="s">
        <v>327</v>
      </c>
      <c r="AO10" s="18" t="s">
        <v>327</v>
      </c>
      <c r="AP10" s="20" t="s">
        <v>327</v>
      </c>
      <c r="AQ10" s="18" t="n">
        <v>515.64742803</v>
      </c>
      <c r="AR10" s="20" t="n">
        <v>2.31308501</v>
      </c>
      <c r="AS10" s="18" t="s">
        <v>327</v>
      </c>
      <c r="AT10" s="20" t="s">
        <v>327</v>
      </c>
      <c r="AU10" s="18" t="s">
        <v>327</v>
      </c>
      <c r="AV10" s="20" t="s">
        <v>327</v>
      </c>
    </row>
    <row r="11" spans="1:4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s">
        <v>327</v>
      </c>
      <c r="P11" s="20" t="s">
        <v>327</v>
      </c>
      <c r="Q11" s="18" t="s">
        <v>327</v>
      </c>
      <c r="R11" s="20" t="s">
        <v>327</v>
      </c>
      <c r="S11" s="18" t="s">
        <v>327</v>
      </c>
      <c r="T11" s="20" t="s">
        <v>327</v>
      </c>
      <c r="U11" s="18" t="s">
        <v>327</v>
      </c>
      <c r="V11" s="20" t="s">
        <v>327</v>
      </c>
      <c r="W11" s="18" t="s">
        <v>327</v>
      </c>
      <c r="X11" s="20" t="s">
        <v>327</v>
      </c>
      <c r="Y11" s="18" t="s">
        <v>327</v>
      </c>
      <c r="Z11" s="20" t="s">
        <v>327</v>
      </c>
      <c r="AA11" s="18" t="s">
        <v>327</v>
      </c>
      <c r="AB11" s="20" t="s">
        <v>327</v>
      </c>
      <c r="AC11" s="18" t="s">
        <v>327</v>
      </c>
      <c r="AD11" s="20" t="s">
        <v>327</v>
      </c>
      <c r="AE11" s="18" t="s">
        <v>327</v>
      </c>
      <c r="AF11" s="20" t="s">
        <v>327</v>
      </c>
      <c r="AG11" s="18" t="s">
        <v>327</v>
      </c>
      <c r="AH11" s="20" t="s">
        <v>327</v>
      </c>
      <c r="AI11" s="18" t="s">
        <v>327</v>
      </c>
      <c r="AJ11" s="20" t="s">
        <v>327</v>
      </c>
      <c r="AK11" s="18" t="s">
        <v>327</v>
      </c>
      <c r="AL11" s="20" t="s">
        <v>327</v>
      </c>
      <c r="AM11" s="18" t="s">
        <v>327</v>
      </c>
      <c r="AN11" s="20" t="s">
        <v>327</v>
      </c>
      <c r="AO11" s="18" t="s">
        <v>327</v>
      </c>
      <c r="AP11" s="20" t="s">
        <v>327</v>
      </c>
      <c r="AQ11" s="18" t="n">
        <v>422.67135797</v>
      </c>
      <c r="AR11" s="20" t="n">
        <v>2.5394628</v>
      </c>
      <c r="AS11" s="18" t="s">
        <v>327</v>
      </c>
      <c r="AT11" s="20" t="s">
        <v>327</v>
      </c>
      <c r="AU11" s="18" t="s">
        <v>327</v>
      </c>
      <c r="AV11" s="20" t="s">
        <v>327</v>
      </c>
    </row>
    <row r="12" spans="1:4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s">
        <v>327</v>
      </c>
      <c r="P12" s="20" t="s">
        <v>327</v>
      </c>
      <c r="Q12" s="18" t="s">
        <v>327</v>
      </c>
      <c r="R12" s="20" t="s">
        <v>327</v>
      </c>
      <c r="S12" s="18" t="s">
        <v>327</v>
      </c>
      <c r="T12" s="20" t="s">
        <v>327</v>
      </c>
      <c r="U12" s="18" t="s">
        <v>327</v>
      </c>
      <c r="V12" s="20" t="s">
        <v>327</v>
      </c>
      <c r="W12" s="18" t="s">
        <v>327</v>
      </c>
      <c r="X12" s="20" t="s">
        <v>327</v>
      </c>
      <c r="Y12" s="18" t="s">
        <v>327</v>
      </c>
      <c r="Z12" s="20" t="s">
        <v>327</v>
      </c>
      <c r="AA12" s="18" t="s">
        <v>327</v>
      </c>
      <c r="AB12" s="20" t="s">
        <v>327</v>
      </c>
      <c r="AC12" s="18" t="s">
        <v>327</v>
      </c>
      <c r="AD12" s="20" t="s">
        <v>327</v>
      </c>
      <c r="AE12" s="18" t="s">
        <v>327</v>
      </c>
      <c r="AF12" s="20" t="s">
        <v>327</v>
      </c>
      <c r="AG12" s="18" t="s">
        <v>327</v>
      </c>
      <c r="AH12" s="20" t="s">
        <v>327</v>
      </c>
      <c r="AI12" s="18" t="s">
        <v>327</v>
      </c>
      <c r="AJ12" s="20" t="s">
        <v>327</v>
      </c>
      <c r="AK12" s="18" t="s">
        <v>327</v>
      </c>
      <c r="AL12" s="20" t="s">
        <v>327</v>
      </c>
      <c r="AM12" s="18" t="s">
        <v>327</v>
      </c>
      <c r="AN12" s="20" t="s">
        <v>327</v>
      </c>
      <c r="AO12" s="18" t="s">
        <v>327</v>
      </c>
      <c r="AP12" s="20" t="s">
        <v>327</v>
      </c>
      <c r="AQ12" s="18" t="n">
        <v>492.32543789</v>
      </c>
      <c r="AR12" s="20" t="n">
        <v>2.39605519</v>
      </c>
      <c r="AS12" s="18" t="s">
        <v>327</v>
      </c>
      <c r="AT12" s="20" t="s">
        <v>327</v>
      </c>
      <c r="AU12" s="18" t="s">
        <v>327</v>
      </c>
      <c r="AV12" s="20" t="s">
        <v>327</v>
      </c>
    </row>
    <row r="13" spans="1:48">
      <c r="A13" s="15" t="s">
        <v>333</v>
      </c>
      <c r="B13" s="17" t="n">
        <v>7161</v>
      </c>
      <c r="C13" s="18">
        <f>(222.0/B13*100)</f>
        <v/>
      </c>
      <c r="D13" s="19" t="n">
        <v>6939</v>
      </c>
      <c r="E13" s="18" t="n">
        <v>491.33141134</v>
      </c>
      <c r="F13" s="20" t="n">
        <v>6.01834383</v>
      </c>
      <c r="G13" s="18" t="n">
        <v>489.02619777</v>
      </c>
      <c r="H13" s="20" t="n">
        <v>3.54503462</v>
      </c>
      <c r="I13" s="18" t="n">
        <v>500.60782579</v>
      </c>
      <c r="J13" s="20" t="n">
        <v>5.76300605</v>
      </c>
      <c r="K13" s="18" t="n">
        <v>485.2771934</v>
      </c>
      <c r="L13" s="20" t="n">
        <v>8.708647340000001</v>
      </c>
      <c r="M13" s="18" t="n">
        <v>500.48154977</v>
      </c>
      <c r="N13" s="20" t="n">
        <v>12.12410203</v>
      </c>
      <c r="O13" s="18" t="n">
        <v>514.99032432</v>
      </c>
      <c r="P13" s="20" t="n">
        <v>11.47967855</v>
      </c>
      <c r="Q13" s="18" t="n">
        <v>547.31330229</v>
      </c>
      <c r="R13" s="20" t="n">
        <v>13.07811654</v>
      </c>
      <c r="S13" s="18" t="n">
        <v>570.83303052</v>
      </c>
      <c r="T13" s="20" t="n">
        <v>16.7331606</v>
      </c>
      <c r="U13" s="18" t="n">
        <v>534.70343453</v>
      </c>
      <c r="V13" s="20" t="n">
        <v>13.83175733</v>
      </c>
      <c r="W13" s="18" t="n">
        <v>544.4394002400001</v>
      </c>
      <c r="X13" s="20" t="n">
        <v>14.13832516</v>
      </c>
      <c r="Y13" s="18" t="n">
        <v>552.01191073</v>
      </c>
      <c r="Z13" s="20" t="n">
        <v>10.60220602</v>
      </c>
      <c r="AA13" s="18" t="n">
        <v>560.5326865</v>
      </c>
      <c r="AB13" s="20" t="n">
        <v>15.51025548</v>
      </c>
      <c r="AC13" s="18" t="n">
        <v>581.1001187000001</v>
      </c>
      <c r="AD13" s="20" t="n">
        <v>15.36804648</v>
      </c>
      <c r="AE13" s="18" t="n">
        <v>556.48528315</v>
      </c>
      <c r="AF13" s="20" t="n">
        <v>24.76478217</v>
      </c>
      <c r="AG13" s="18" t="n">
        <v>566.25260688</v>
      </c>
      <c r="AH13" s="20" t="n">
        <v>46.20446316</v>
      </c>
      <c r="AI13" s="18" t="n">
        <v>536.20193015</v>
      </c>
      <c r="AJ13" s="20" t="n">
        <v>29.87114944</v>
      </c>
      <c r="AK13" s="18" t="n">
        <v>485.88962631</v>
      </c>
      <c r="AL13" s="20" t="n">
        <v>50.29074581</v>
      </c>
      <c r="AM13" s="18" t="n">
        <v>522.38334439</v>
      </c>
      <c r="AN13" s="20" t="n">
        <v>2.79524066</v>
      </c>
      <c r="AO13" s="18" t="s">
        <v>327</v>
      </c>
      <c r="AP13" s="20" t="s">
        <v>327</v>
      </c>
      <c r="AQ13" s="18" t="n">
        <v>447.51533769</v>
      </c>
      <c r="AR13" s="20" t="n">
        <v>5.97365007</v>
      </c>
      <c r="AS13" s="18" t="s">
        <v>327</v>
      </c>
      <c r="AT13" s="20" t="s">
        <v>327</v>
      </c>
      <c r="AU13" s="18" t="n">
        <v>441.47497569</v>
      </c>
      <c r="AV13" s="20" t="n">
        <v>16.76735836</v>
      </c>
    </row>
    <row r="14" spans="1:4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s">
        <v>327</v>
      </c>
      <c r="P14" s="20" t="s">
        <v>327</v>
      </c>
      <c r="Q14" s="18" t="s">
        <v>327</v>
      </c>
      <c r="R14" s="20" t="s">
        <v>327</v>
      </c>
      <c r="S14" s="18" t="s">
        <v>327</v>
      </c>
      <c r="T14" s="20" t="s">
        <v>327</v>
      </c>
      <c r="U14" s="18" t="s">
        <v>327</v>
      </c>
      <c r="V14" s="20" t="s">
        <v>327</v>
      </c>
      <c r="W14" s="18" t="s">
        <v>327</v>
      </c>
      <c r="X14" s="20" t="s">
        <v>327</v>
      </c>
      <c r="Y14" s="18" t="s">
        <v>327</v>
      </c>
      <c r="Z14" s="20" t="s">
        <v>327</v>
      </c>
      <c r="AA14" s="18" t="s">
        <v>327</v>
      </c>
      <c r="AB14" s="20" t="s">
        <v>327</v>
      </c>
      <c r="AC14" s="18" t="s">
        <v>327</v>
      </c>
      <c r="AD14" s="20" t="s">
        <v>327</v>
      </c>
      <c r="AE14" s="18" t="s">
        <v>327</v>
      </c>
      <c r="AF14" s="20" t="s">
        <v>327</v>
      </c>
      <c r="AG14" s="18" t="s">
        <v>327</v>
      </c>
      <c r="AH14" s="20" t="s">
        <v>327</v>
      </c>
      <c r="AI14" s="18" t="s">
        <v>327</v>
      </c>
      <c r="AJ14" s="20" t="s">
        <v>327</v>
      </c>
      <c r="AK14" s="18" t="s">
        <v>327</v>
      </c>
      <c r="AL14" s="20" t="s">
        <v>327</v>
      </c>
      <c r="AM14" s="18" t="s">
        <v>327</v>
      </c>
      <c r="AN14" s="20" t="s">
        <v>327</v>
      </c>
      <c r="AO14" s="18" t="s">
        <v>327</v>
      </c>
      <c r="AP14" s="20" t="s">
        <v>327</v>
      </c>
      <c r="AQ14" s="18" t="n">
        <v>519.52913237</v>
      </c>
      <c r="AR14" s="20" t="n">
        <v>2.04255433</v>
      </c>
      <c r="AS14" s="18" t="s">
        <v>327</v>
      </c>
      <c r="AT14" s="20" t="s">
        <v>327</v>
      </c>
      <c r="AU14" s="18" t="s">
        <v>327</v>
      </c>
      <c r="AV14" s="20" t="s">
        <v>327</v>
      </c>
    </row>
    <row r="15" spans="1:4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s">
        <v>327</v>
      </c>
      <c r="P15" s="20" t="s">
        <v>327</v>
      </c>
      <c r="Q15" s="18" t="s">
        <v>327</v>
      </c>
      <c r="R15" s="20" t="s">
        <v>327</v>
      </c>
      <c r="S15" s="18" t="s">
        <v>327</v>
      </c>
      <c r="T15" s="20" t="s">
        <v>327</v>
      </c>
      <c r="U15" s="18" t="s">
        <v>327</v>
      </c>
      <c r="V15" s="20" t="s">
        <v>327</v>
      </c>
      <c r="W15" s="18" t="s">
        <v>327</v>
      </c>
      <c r="X15" s="20" t="s">
        <v>327</v>
      </c>
      <c r="Y15" s="18" t="s">
        <v>327</v>
      </c>
      <c r="Z15" s="20" t="s">
        <v>327</v>
      </c>
      <c r="AA15" s="18" t="s">
        <v>327</v>
      </c>
      <c r="AB15" s="20" t="s">
        <v>327</v>
      </c>
      <c r="AC15" s="18" t="s">
        <v>327</v>
      </c>
      <c r="AD15" s="20" t="s">
        <v>327</v>
      </c>
      <c r="AE15" s="18" t="s">
        <v>327</v>
      </c>
      <c r="AF15" s="20" t="s">
        <v>327</v>
      </c>
      <c r="AG15" s="18" t="s">
        <v>327</v>
      </c>
      <c r="AH15" s="20" t="s">
        <v>327</v>
      </c>
      <c r="AI15" s="18" t="s">
        <v>327</v>
      </c>
      <c r="AJ15" s="20" t="s">
        <v>327</v>
      </c>
      <c r="AK15" s="18" t="s">
        <v>327</v>
      </c>
      <c r="AL15" s="20" t="s">
        <v>327</v>
      </c>
      <c r="AM15" s="18" t="s">
        <v>327</v>
      </c>
      <c r="AN15" s="20" t="s">
        <v>327</v>
      </c>
      <c r="AO15" s="18" t="s">
        <v>327</v>
      </c>
      <c r="AP15" s="20" t="s">
        <v>327</v>
      </c>
      <c r="AQ15" s="18" t="n">
        <v>511.07685299</v>
      </c>
      <c r="AR15" s="20" t="n">
        <v>2.30925184</v>
      </c>
      <c r="AS15" s="18" t="s">
        <v>327</v>
      </c>
      <c r="AT15" s="20" t="s">
        <v>327</v>
      </c>
      <c r="AU15" s="18" t="s">
        <v>327</v>
      </c>
      <c r="AV15" s="20" t="s">
        <v>327</v>
      </c>
    </row>
    <row r="16" spans="1:4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s">
        <v>327</v>
      </c>
      <c r="P16" s="20" t="s">
        <v>327</v>
      </c>
      <c r="Q16" s="18" t="s">
        <v>327</v>
      </c>
      <c r="R16" s="20" t="s">
        <v>327</v>
      </c>
      <c r="S16" s="18" t="s">
        <v>327</v>
      </c>
      <c r="T16" s="20" t="s">
        <v>327</v>
      </c>
      <c r="U16" s="18" t="s">
        <v>327</v>
      </c>
      <c r="V16" s="20" t="s">
        <v>327</v>
      </c>
      <c r="W16" s="18" t="s">
        <v>327</v>
      </c>
      <c r="X16" s="20" t="s">
        <v>327</v>
      </c>
      <c r="Y16" s="18" t="s">
        <v>327</v>
      </c>
      <c r="Z16" s="20" t="s">
        <v>327</v>
      </c>
      <c r="AA16" s="18" t="s">
        <v>327</v>
      </c>
      <c r="AB16" s="20" t="s">
        <v>327</v>
      </c>
      <c r="AC16" s="18" t="s">
        <v>327</v>
      </c>
      <c r="AD16" s="20" t="s">
        <v>327</v>
      </c>
      <c r="AE16" s="18" t="s">
        <v>327</v>
      </c>
      <c r="AF16" s="20" t="s">
        <v>327</v>
      </c>
      <c r="AG16" s="18" t="s">
        <v>327</v>
      </c>
      <c r="AH16" s="20" t="s">
        <v>327</v>
      </c>
      <c r="AI16" s="18" t="s">
        <v>327</v>
      </c>
      <c r="AJ16" s="20" t="s">
        <v>327</v>
      </c>
      <c r="AK16" s="18" t="s">
        <v>327</v>
      </c>
      <c r="AL16" s="20" t="s">
        <v>327</v>
      </c>
      <c r="AM16" s="18" t="s">
        <v>327</v>
      </c>
      <c r="AN16" s="20" t="s">
        <v>327</v>
      </c>
      <c r="AO16" s="18" t="s">
        <v>327</v>
      </c>
      <c r="AP16" s="20" t="s">
        <v>327</v>
      </c>
      <c r="AQ16" s="18" t="n">
        <v>492.92040182</v>
      </c>
      <c r="AR16" s="20" t="n">
        <v>2.09885807</v>
      </c>
      <c r="AS16" s="18" t="s">
        <v>327</v>
      </c>
      <c r="AT16" s="20" t="s">
        <v>327</v>
      </c>
      <c r="AU16" s="18" t="s">
        <v>327</v>
      </c>
      <c r="AV16" s="20" t="s">
        <v>327</v>
      </c>
    </row>
    <row r="17" spans="1:4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s">
        <v>327</v>
      </c>
      <c r="P17" s="20" t="s">
        <v>327</v>
      </c>
      <c r="Q17" s="18" t="s">
        <v>327</v>
      </c>
      <c r="R17" s="20" t="s">
        <v>327</v>
      </c>
      <c r="S17" s="18" t="s">
        <v>327</v>
      </c>
      <c r="T17" s="20" t="s">
        <v>327</v>
      </c>
      <c r="U17" s="18" t="s">
        <v>327</v>
      </c>
      <c r="V17" s="20" t="s">
        <v>327</v>
      </c>
      <c r="W17" s="18" t="s">
        <v>327</v>
      </c>
      <c r="X17" s="20" t="s">
        <v>327</v>
      </c>
      <c r="Y17" s="18" t="s">
        <v>327</v>
      </c>
      <c r="Z17" s="20" t="s">
        <v>327</v>
      </c>
      <c r="AA17" s="18" t="s">
        <v>327</v>
      </c>
      <c r="AB17" s="20" t="s">
        <v>327</v>
      </c>
      <c r="AC17" s="18" t="s">
        <v>327</v>
      </c>
      <c r="AD17" s="20" t="s">
        <v>327</v>
      </c>
      <c r="AE17" s="18" t="s">
        <v>327</v>
      </c>
      <c r="AF17" s="20" t="s">
        <v>327</v>
      </c>
      <c r="AG17" s="18" t="s">
        <v>327</v>
      </c>
      <c r="AH17" s="20" t="s">
        <v>327</v>
      </c>
      <c r="AI17" s="18" t="s">
        <v>327</v>
      </c>
      <c r="AJ17" s="20" t="s">
        <v>327</v>
      </c>
      <c r="AK17" s="18" t="s">
        <v>327</v>
      </c>
      <c r="AL17" s="20" t="s">
        <v>327</v>
      </c>
      <c r="AM17" s="18" t="s">
        <v>327</v>
      </c>
      <c r="AN17" s="20" t="s">
        <v>327</v>
      </c>
      <c r="AO17" s="18" t="s">
        <v>327</v>
      </c>
      <c r="AP17" s="20" t="s">
        <v>327</v>
      </c>
      <c r="AQ17" s="18" t="n">
        <v>362.96139732</v>
      </c>
      <c r="AR17" s="20" t="n">
        <v>12.64520278</v>
      </c>
      <c r="AS17" s="18" t="s">
        <v>327</v>
      </c>
      <c r="AT17" s="20" t="s">
        <v>327</v>
      </c>
      <c r="AU17" s="18" t="s">
        <v>327</v>
      </c>
      <c r="AV17" s="20" t="s">
        <v>327</v>
      </c>
    </row>
    <row r="18" spans="1:48">
      <c r="A18" s="15" t="s">
        <v>338</v>
      </c>
      <c r="B18" s="17" t="n">
        <v>5532</v>
      </c>
      <c r="C18" s="18">
        <f>(68.0/B18*100)</f>
        <v/>
      </c>
      <c r="D18" s="19" t="n">
        <v>5464</v>
      </c>
      <c r="E18" s="18" t="n">
        <v>414.3764275</v>
      </c>
      <c r="F18" s="20" t="n">
        <v>11.47647951</v>
      </c>
      <c r="G18" s="18" t="n">
        <v>439.51279878</v>
      </c>
      <c r="H18" s="20" t="n">
        <v>6.33485497</v>
      </c>
      <c r="I18" s="18" t="n">
        <v>460.61875229</v>
      </c>
      <c r="J18" s="20" t="n">
        <v>4.82208387</v>
      </c>
      <c r="K18" s="18" t="n">
        <v>454.08851009</v>
      </c>
      <c r="L18" s="20" t="n">
        <v>5.34604372</v>
      </c>
      <c r="M18" s="18" t="n">
        <v>453.50955074</v>
      </c>
      <c r="N18" s="20" t="n">
        <v>5.27072844</v>
      </c>
      <c r="O18" s="18" t="n">
        <v>428.74301506</v>
      </c>
      <c r="P18" s="20" t="n">
        <v>9.179496240000001</v>
      </c>
      <c r="Q18" s="18" t="n">
        <v>446.71301187</v>
      </c>
      <c r="R18" s="20" t="n">
        <v>8.974053</v>
      </c>
      <c r="S18" s="18" t="n">
        <v>434.65754463</v>
      </c>
      <c r="T18" s="20" t="n">
        <v>9.626093170000001</v>
      </c>
      <c r="U18" s="18" t="n">
        <v>459.46605131</v>
      </c>
      <c r="V18" s="20" t="n">
        <v>14.77759839</v>
      </c>
      <c r="W18" s="18" t="n">
        <v>438.84352308</v>
      </c>
      <c r="X18" s="20" t="n">
        <v>14.23757905</v>
      </c>
      <c r="Y18" s="18" t="n">
        <v>418.80724767</v>
      </c>
      <c r="Z18" s="20" t="n">
        <v>12.03132107</v>
      </c>
      <c r="AA18" s="18" t="n">
        <v>390.1676219</v>
      </c>
      <c r="AB18" s="20" t="n">
        <v>26.99323651</v>
      </c>
      <c r="AC18" s="18" t="n">
        <v>380.16266179</v>
      </c>
      <c r="AD18" s="20" t="n">
        <v>14.66284268</v>
      </c>
      <c r="AE18" s="18" t="n">
        <v>400.7940159</v>
      </c>
      <c r="AF18" s="20" t="n">
        <v>19.80958404</v>
      </c>
      <c r="AG18" s="18" t="n">
        <v>349.20862052</v>
      </c>
      <c r="AH18" s="20" t="n">
        <v>23.17711899</v>
      </c>
      <c r="AI18" s="18" t="n">
        <v>336.50468557</v>
      </c>
      <c r="AJ18" s="20" t="n">
        <v>21.86812192</v>
      </c>
      <c r="AK18" s="18" t="n">
        <v>393.47432655</v>
      </c>
      <c r="AL18" s="20" t="n">
        <v>12.15557924</v>
      </c>
      <c r="AM18" s="18" t="n">
        <v>471.34913623</v>
      </c>
      <c r="AN18" s="20" t="n">
        <v>4.20744614</v>
      </c>
      <c r="AO18" s="18" t="s">
        <v>327</v>
      </c>
      <c r="AP18" s="20" t="s">
        <v>327</v>
      </c>
      <c r="AQ18" s="18" t="s">
        <v>327</v>
      </c>
      <c r="AR18" s="20" t="s">
        <v>327</v>
      </c>
      <c r="AS18" s="18" t="s">
        <v>327</v>
      </c>
      <c r="AT18" s="20" t="s">
        <v>327</v>
      </c>
      <c r="AU18" s="18" t="n">
        <v>363.33195485</v>
      </c>
      <c r="AV18" s="20" t="n">
        <v>14.2540205</v>
      </c>
    </row>
    <row r="19" spans="1:48">
      <c r="A19" s="15" t="s">
        <v>339</v>
      </c>
      <c r="B19" s="17" t="n">
        <v>5658</v>
      </c>
      <c r="C19" s="18">
        <f>(374.0/B19*100)</f>
        <v/>
      </c>
      <c r="D19" s="19" t="n">
        <v>5284</v>
      </c>
      <c r="E19" s="18" t="n">
        <v>417.32282512</v>
      </c>
      <c r="F19" s="20" t="n">
        <v>8.42455382</v>
      </c>
      <c r="G19" s="18" t="n">
        <v>479.8785436</v>
      </c>
      <c r="H19" s="20" t="n">
        <v>4.78766785</v>
      </c>
      <c r="I19" s="18" t="n">
        <v>479.30938096</v>
      </c>
      <c r="J19" s="20" t="n">
        <v>4.08267097</v>
      </c>
      <c r="K19" s="18" t="n">
        <v>495.61616714</v>
      </c>
      <c r="L19" s="20" t="n">
        <v>6.31109347</v>
      </c>
      <c r="M19" s="18" t="n">
        <v>494.47815023</v>
      </c>
      <c r="N19" s="20" t="n">
        <v>6.12492552</v>
      </c>
      <c r="O19" s="18" t="n">
        <v>499.87632861</v>
      </c>
      <c r="P19" s="20" t="n">
        <v>8.99321413</v>
      </c>
      <c r="Q19" s="18" t="n">
        <v>506.64947639</v>
      </c>
      <c r="R19" s="20" t="n">
        <v>9.17735862</v>
      </c>
      <c r="S19" s="18" t="n">
        <v>515.56599896</v>
      </c>
      <c r="T19" s="20" t="n">
        <v>12.61343517</v>
      </c>
      <c r="U19" s="18" t="n">
        <v>497.7855633</v>
      </c>
      <c r="V19" s="20" t="n">
        <v>11.60555676</v>
      </c>
      <c r="W19" s="18" t="n">
        <v>531.8487919200001</v>
      </c>
      <c r="X19" s="20" t="n">
        <v>12.89084554</v>
      </c>
      <c r="Y19" s="18" t="n">
        <v>543.80738428</v>
      </c>
      <c r="Z19" s="20" t="n">
        <v>13.03681324</v>
      </c>
      <c r="AA19" s="18" t="n">
        <v>505.74272532</v>
      </c>
      <c r="AB19" s="20" t="n">
        <v>18.21913013</v>
      </c>
      <c r="AC19" s="18" t="n">
        <v>543.82387051</v>
      </c>
      <c r="AD19" s="20" t="n">
        <v>20.78277742</v>
      </c>
      <c r="AE19" s="18" t="n">
        <v>437.69386602</v>
      </c>
      <c r="AF19" s="20" t="n">
        <v>51.19434128</v>
      </c>
      <c r="AG19" s="18" t="n">
        <v>450.66427014</v>
      </c>
      <c r="AH19" s="20" t="n">
        <v>52.40702843</v>
      </c>
      <c r="AI19" s="18" t="n">
        <v>402.41667819</v>
      </c>
      <c r="AJ19" s="20" t="n">
        <v>45.2208233</v>
      </c>
      <c r="AK19" s="18" t="n">
        <v>414.59946135</v>
      </c>
      <c r="AL19" s="20" t="n">
        <v>15.76537906</v>
      </c>
      <c r="AM19" s="18" t="n">
        <v>468.42058405</v>
      </c>
      <c r="AN19" s="20" t="n">
        <v>3.27659031</v>
      </c>
      <c r="AO19" s="18" t="s">
        <v>327</v>
      </c>
      <c r="AP19" s="20" t="s">
        <v>327</v>
      </c>
      <c r="AQ19" s="18" t="s">
        <v>327</v>
      </c>
      <c r="AR19" s="20" t="s">
        <v>327</v>
      </c>
      <c r="AS19" s="18" t="s">
        <v>327</v>
      </c>
      <c r="AT19" s="20" t="s">
        <v>327</v>
      </c>
      <c r="AU19" s="18" t="n">
        <v>388.49837151</v>
      </c>
      <c r="AV19" s="20" t="n">
        <v>18.55523502</v>
      </c>
    </row>
    <row r="20" spans="1:48">
      <c r="A20" s="15" t="s">
        <v>340</v>
      </c>
      <c r="B20" s="17" t="n">
        <v>3371</v>
      </c>
      <c r="C20" s="18">
        <f>(83.0/B20*100)</f>
        <v/>
      </c>
      <c r="D20" s="19" t="n">
        <v>3288</v>
      </c>
      <c r="E20" s="18" t="n">
        <v>479.47241369</v>
      </c>
      <c r="F20" s="20" t="n">
        <v>6.27128416</v>
      </c>
      <c r="G20" s="18" t="n">
        <v>481.71582522</v>
      </c>
      <c r="H20" s="20" t="n">
        <v>4.75582375</v>
      </c>
      <c r="I20" s="18" t="n">
        <v>477.58403197</v>
      </c>
      <c r="J20" s="20" t="n">
        <v>6.92683091</v>
      </c>
      <c r="K20" s="18" t="n">
        <v>459.91239945</v>
      </c>
      <c r="L20" s="20" t="n">
        <v>7.57577796</v>
      </c>
      <c r="M20" s="18" t="n">
        <v>445.97994364</v>
      </c>
      <c r="N20" s="20" t="n">
        <v>13.44453447</v>
      </c>
      <c r="O20" s="18" t="n">
        <v>431.29116294</v>
      </c>
      <c r="P20" s="20" t="n">
        <v>14.48364867</v>
      </c>
      <c r="Q20" s="18" t="n">
        <v>427.37458381</v>
      </c>
      <c r="R20" s="20" t="n">
        <v>20.40256115</v>
      </c>
      <c r="S20" s="18" t="n">
        <v>425.05840833</v>
      </c>
      <c r="T20" s="20" t="n">
        <v>18.85217824</v>
      </c>
      <c r="U20" s="18" t="n">
        <v>399.82274317</v>
      </c>
      <c r="V20" s="20" t="n">
        <v>35.92478712</v>
      </c>
      <c r="W20" s="18" t="n">
        <v>390.09151843</v>
      </c>
      <c r="X20" s="20" t="n">
        <v>35.75858956</v>
      </c>
      <c r="Y20" s="18" t="n">
        <v>403.7714943</v>
      </c>
      <c r="Z20" s="20" t="n">
        <v>19.14098767</v>
      </c>
      <c r="AA20" s="18" t="n">
        <v>460.91382549</v>
      </c>
      <c r="AB20" s="20" t="n">
        <v>30.47812384</v>
      </c>
      <c r="AC20" s="18" t="n">
        <v>517.93277495</v>
      </c>
      <c r="AD20" s="20" t="n">
        <v>54.8357572</v>
      </c>
      <c r="AE20" s="18" t="n">
        <v>400.05127007</v>
      </c>
      <c r="AF20" s="20" t="n">
        <v>37.58716879</v>
      </c>
      <c r="AG20" s="18" t="n">
        <v>391.07750312</v>
      </c>
      <c r="AH20" s="20" t="n">
        <v>49.5751271</v>
      </c>
      <c r="AI20" s="18" t="n">
        <v>450.29480069</v>
      </c>
      <c r="AJ20" s="20" t="n">
        <v>35.00955144</v>
      </c>
      <c r="AK20" s="18" t="n">
        <v>382.76778245</v>
      </c>
      <c r="AL20" s="20" t="n">
        <v>33.15844412</v>
      </c>
      <c r="AM20" s="18" t="n">
        <v>505.25359765</v>
      </c>
      <c r="AN20" s="20" t="n">
        <v>2.93493054</v>
      </c>
      <c r="AO20" s="18" t="s">
        <v>327</v>
      </c>
      <c r="AP20" s="20" t="s">
        <v>327</v>
      </c>
      <c r="AQ20" s="18" t="s">
        <v>327</v>
      </c>
      <c r="AR20" s="20" t="s">
        <v>327</v>
      </c>
      <c r="AS20" s="18" t="s">
        <v>327</v>
      </c>
      <c r="AT20" s="20" t="s">
        <v>327</v>
      </c>
      <c r="AU20" s="18" t="n">
        <v>412.41793085</v>
      </c>
      <c r="AV20" s="20" t="n">
        <v>12.94814375</v>
      </c>
    </row>
    <row r="21" spans="1:4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s">
        <v>327</v>
      </c>
      <c r="P21" s="20" t="s">
        <v>327</v>
      </c>
      <c r="Q21" s="18" t="s">
        <v>327</v>
      </c>
      <c r="R21" s="20" t="s">
        <v>327</v>
      </c>
      <c r="S21" s="18" t="s">
        <v>327</v>
      </c>
      <c r="T21" s="20" t="s">
        <v>327</v>
      </c>
      <c r="U21" s="18" t="s">
        <v>327</v>
      </c>
      <c r="V21" s="20" t="s">
        <v>327</v>
      </c>
      <c r="W21" s="18" t="s">
        <v>327</v>
      </c>
      <c r="X21" s="20" t="s">
        <v>327</v>
      </c>
      <c r="Y21" s="18" t="s">
        <v>327</v>
      </c>
      <c r="Z21" s="20" t="s">
        <v>327</v>
      </c>
      <c r="AA21" s="18" t="s">
        <v>327</v>
      </c>
      <c r="AB21" s="20" t="s">
        <v>327</v>
      </c>
      <c r="AC21" s="18" t="s">
        <v>327</v>
      </c>
      <c r="AD21" s="20" t="s">
        <v>327</v>
      </c>
      <c r="AE21" s="18" t="s">
        <v>327</v>
      </c>
      <c r="AF21" s="20" t="s">
        <v>327</v>
      </c>
      <c r="AG21" s="18" t="s">
        <v>327</v>
      </c>
      <c r="AH21" s="20" t="s">
        <v>327</v>
      </c>
      <c r="AI21" s="18" t="s">
        <v>327</v>
      </c>
      <c r="AJ21" s="20" t="s">
        <v>327</v>
      </c>
      <c r="AK21" s="18" t="s">
        <v>327</v>
      </c>
      <c r="AL21" s="20" t="s">
        <v>327</v>
      </c>
      <c r="AM21" s="18" t="s">
        <v>327</v>
      </c>
      <c r="AN21" s="20" t="s">
        <v>327</v>
      </c>
      <c r="AO21" s="18" t="s">
        <v>327</v>
      </c>
      <c r="AP21" s="20" t="s">
        <v>327</v>
      </c>
      <c r="AQ21" s="18" t="n">
        <v>503.72199734</v>
      </c>
      <c r="AR21" s="20" t="n">
        <v>2.05313709</v>
      </c>
      <c r="AS21" s="18" t="s">
        <v>327</v>
      </c>
      <c r="AT21" s="20" t="s">
        <v>327</v>
      </c>
      <c r="AU21" s="18" t="s">
        <v>327</v>
      </c>
      <c r="AV21" s="20" t="s">
        <v>327</v>
      </c>
    </row>
    <row r="22" spans="1:4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s">
        <v>327</v>
      </c>
      <c r="P22" s="20" t="s">
        <v>327</v>
      </c>
      <c r="Q22" s="18" t="s">
        <v>327</v>
      </c>
      <c r="R22" s="20" t="s">
        <v>327</v>
      </c>
      <c r="S22" s="18" t="s">
        <v>327</v>
      </c>
      <c r="T22" s="20" t="s">
        <v>327</v>
      </c>
      <c r="U22" s="18" t="s">
        <v>327</v>
      </c>
      <c r="V22" s="20" t="s">
        <v>327</v>
      </c>
      <c r="W22" s="18" t="s">
        <v>327</v>
      </c>
      <c r="X22" s="20" t="s">
        <v>327</v>
      </c>
      <c r="Y22" s="18" t="s">
        <v>327</v>
      </c>
      <c r="Z22" s="20" t="s">
        <v>327</v>
      </c>
      <c r="AA22" s="18" t="s">
        <v>327</v>
      </c>
      <c r="AB22" s="20" t="s">
        <v>327</v>
      </c>
      <c r="AC22" s="18" t="s">
        <v>327</v>
      </c>
      <c r="AD22" s="20" t="s">
        <v>327</v>
      </c>
      <c r="AE22" s="18" t="s">
        <v>327</v>
      </c>
      <c r="AF22" s="20" t="s">
        <v>327</v>
      </c>
      <c r="AG22" s="18" t="s">
        <v>327</v>
      </c>
      <c r="AH22" s="20" t="s">
        <v>327</v>
      </c>
      <c r="AI22" s="18" t="s">
        <v>327</v>
      </c>
      <c r="AJ22" s="20" t="s">
        <v>327</v>
      </c>
      <c r="AK22" s="18" t="s">
        <v>327</v>
      </c>
      <c r="AL22" s="20" t="s">
        <v>327</v>
      </c>
      <c r="AM22" s="18" t="s">
        <v>327</v>
      </c>
      <c r="AN22" s="20" t="s">
        <v>327</v>
      </c>
      <c r="AO22" s="18" t="s">
        <v>327</v>
      </c>
      <c r="AP22" s="20" t="s">
        <v>327</v>
      </c>
      <c r="AQ22" s="18" t="n">
        <v>469.66945416</v>
      </c>
      <c r="AR22" s="20" t="n">
        <v>3.62920111</v>
      </c>
      <c r="AS22" s="18" t="s">
        <v>327</v>
      </c>
      <c r="AT22" s="20" t="s">
        <v>327</v>
      </c>
      <c r="AU22" s="18" t="s">
        <v>327</v>
      </c>
      <c r="AV22" s="20" t="s">
        <v>327</v>
      </c>
    </row>
    <row r="23" spans="1:48">
      <c r="A23" s="15" t="s">
        <v>343</v>
      </c>
      <c r="B23" s="17" t="n">
        <v>11583</v>
      </c>
      <c r="C23" s="18">
        <f>(745.0/B23*100)</f>
        <v/>
      </c>
      <c r="D23" s="19" t="n">
        <v>10838</v>
      </c>
      <c r="E23" s="18" t="n">
        <v>442.52346567</v>
      </c>
      <c r="F23" s="20" t="n">
        <v>10.62707441</v>
      </c>
      <c r="G23" s="18" t="n">
        <v>486.80048526</v>
      </c>
      <c r="H23" s="20" t="n">
        <v>5.80906107</v>
      </c>
      <c r="I23" s="18" t="n">
        <v>480.43451605</v>
      </c>
      <c r="J23" s="20" t="n">
        <v>6.22882636</v>
      </c>
      <c r="K23" s="18" t="n">
        <v>492.06863338</v>
      </c>
      <c r="L23" s="20" t="n">
        <v>5.91015475</v>
      </c>
      <c r="M23" s="18" t="n">
        <v>485.31212818</v>
      </c>
      <c r="N23" s="20" t="n">
        <v>10.05927927</v>
      </c>
      <c r="O23" s="18" t="n">
        <v>479.90507203</v>
      </c>
      <c r="P23" s="20" t="n">
        <v>10.74292108</v>
      </c>
      <c r="Q23" s="18" t="n">
        <v>470.72097633</v>
      </c>
      <c r="R23" s="20" t="n">
        <v>21.33470916</v>
      </c>
      <c r="S23" s="18" t="n">
        <v>469.62871312</v>
      </c>
      <c r="T23" s="20" t="n">
        <v>18.59751133</v>
      </c>
      <c r="U23" s="18" t="n">
        <v>493.61243939</v>
      </c>
      <c r="V23" s="20" t="n">
        <v>19.50169835</v>
      </c>
      <c r="W23" s="18" t="n">
        <v>494.28206828</v>
      </c>
      <c r="X23" s="20" t="n">
        <v>23.15242869</v>
      </c>
      <c r="Y23" s="18" t="n">
        <v>453.19359974</v>
      </c>
      <c r="Z23" s="20" t="n">
        <v>19.27094449</v>
      </c>
      <c r="AA23" s="18" t="n">
        <v>407.59395446</v>
      </c>
      <c r="AB23" s="20" t="n">
        <v>34.10676727</v>
      </c>
      <c r="AC23" s="18" t="n">
        <v>449.57732842</v>
      </c>
      <c r="AD23" s="20" t="n">
        <v>21.74615663</v>
      </c>
      <c r="AE23" s="18" t="n">
        <v>435.15764725</v>
      </c>
      <c r="AF23" s="20" t="n">
        <v>20.18011325</v>
      </c>
      <c r="AG23" s="18" t="n">
        <v>464.75650981</v>
      </c>
      <c r="AH23" s="20" t="n">
        <v>25.17512576</v>
      </c>
      <c r="AI23" s="18" t="n">
        <v>375.21228781</v>
      </c>
      <c r="AJ23" s="20" t="n">
        <v>18.7414003</v>
      </c>
      <c r="AK23" s="18" t="n">
        <v>427.91635247</v>
      </c>
      <c r="AL23" s="20" t="n">
        <v>14.3423569</v>
      </c>
      <c r="AM23" s="18" t="n">
        <v>502.89462285</v>
      </c>
      <c r="AN23" s="20" t="n">
        <v>3.35081752</v>
      </c>
      <c r="AO23" s="18" t="s">
        <v>327</v>
      </c>
      <c r="AP23" s="20" t="s">
        <v>327</v>
      </c>
      <c r="AQ23" s="18" t="s">
        <v>327</v>
      </c>
      <c r="AR23" s="20" t="s">
        <v>327</v>
      </c>
      <c r="AS23" s="18" t="s">
        <v>327</v>
      </c>
      <c r="AT23" s="20" t="s">
        <v>327</v>
      </c>
      <c r="AU23" s="18" t="n">
        <v>395.39196942</v>
      </c>
      <c r="AV23" s="20" t="n">
        <v>11.14502948</v>
      </c>
    </row>
    <row r="24" spans="1:4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s">
        <v>327</v>
      </c>
      <c r="P24" s="20" t="s">
        <v>327</v>
      </c>
      <c r="Q24" s="18" t="s">
        <v>327</v>
      </c>
      <c r="R24" s="20" t="s">
        <v>327</v>
      </c>
      <c r="S24" s="18" t="s">
        <v>327</v>
      </c>
      <c r="T24" s="20" t="s">
        <v>327</v>
      </c>
      <c r="U24" s="18" t="s">
        <v>327</v>
      </c>
      <c r="V24" s="20" t="s">
        <v>327</v>
      </c>
      <c r="W24" s="18" t="s">
        <v>327</v>
      </c>
      <c r="X24" s="20" t="s">
        <v>327</v>
      </c>
      <c r="Y24" s="18" t="s">
        <v>327</v>
      </c>
      <c r="Z24" s="20" t="s">
        <v>327</v>
      </c>
      <c r="AA24" s="18" t="s">
        <v>327</v>
      </c>
      <c r="AB24" s="20" t="s">
        <v>327</v>
      </c>
      <c r="AC24" s="18" t="s">
        <v>327</v>
      </c>
      <c r="AD24" s="20" t="s">
        <v>327</v>
      </c>
      <c r="AE24" s="18" t="s">
        <v>327</v>
      </c>
      <c r="AF24" s="20" t="s">
        <v>327</v>
      </c>
      <c r="AG24" s="18" t="s">
        <v>327</v>
      </c>
      <c r="AH24" s="20" t="s">
        <v>327</v>
      </c>
      <c r="AI24" s="18" t="s">
        <v>327</v>
      </c>
      <c r="AJ24" s="20" t="s">
        <v>327</v>
      </c>
      <c r="AK24" s="18" t="s">
        <v>327</v>
      </c>
      <c r="AL24" s="20" t="s">
        <v>327</v>
      </c>
      <c r="AM24" s="18" t="s">
        <v>327</v>
      </c>
      <c r="AN24" s="20" t="s">
        <v>327</v>
      </c>
      <c r="AO24" s="18" t="s">
        <v>327</v>
      </c>
      <c r="AP24" s="20" t="s">
        <v>327</v>
      </c>
      <c r="AQ24" s="18" t="n">
        <v>532.4398722</v>
      </c>
      <c r="AR24" s="20" t="n">
        <v>3.00001481</v>
      </c>
      <c r="AS24" s="18" t="s">
        <v>327</v>
      </c>
      <c r="AT24" s="20" t="s">
        <v>327</v>
      </c>
      <c r="AU24" s="18" t="s">
        <v>327</v>
      </c>
      <c r="AV24" s="20" t="s">
        <v>327</v>
      </c>
    </row>
    <row r="25" spans="1:48">
      <c r="A25" s="15" t="s">
        <v>345</v>
      </c>
      <c r="B25" s="17" t="n">
        <v>5581</v>
      </c>
      <c r="C25" s="18">
        <f>(39.0/B25*100)</f>
        <v/>
      </c>
      <c r="D25" s="19" t="n">
        <v>5542</v>
      </c>
      <c r="E25" s="18" t="n">
        <v>456.76088282</v>
      </c>
      <c r="F25" s="20" t="n">
        <v>12.03981571</v>
      </c>
      <c r="G25" s="18" t="n">
        <v>484.17317703</v>
      </c>
      <c r="H25" s="20" t="n">
        <v>7.30450918</v>
      </c>
      <c r="I25" s="18" t="n">
        <v>518.27758062</v>
      </c>
      <c r="J25" s="20" t="n">
        <v>6.58706962</v>
      </c>
      <c r="K25" s="18" t="n">
        <v>514.7613198</v>
      </c>
      <c r="L25" s="20" t="n">
        <v>6.16877775</v>
      </c>
      <c r="M25" s="18" t="n">
        <v>536.62123809</v>
      </c>
      <c r="N25" s="20" t="n">
        <v>6.04929237</v>
      </c>
      <c r="O25" s="18" t="n">
        <v>534.08135419</v>
      </c>
      <c r="P25" s="20" t="n">
        <v>5.64720142</v>
      </c>
      <c r="Q25" s="18" t="n">
        <v>540.90876287</v>
      </c>
      <c r="R25" s="20" t="n">
        <v>6.36257116</v>
      </c>
      <c r="S25" s="18" t="n">
        <v>555.57033226</v>
      </c>
      <c r="T25" s="20" t="n">
        <v>5.51043951</v>
      </c>
      <c r="U25" s="18" t="n">
        <v>547.7199511600001</v>
      </c>
      <c r="V25" s="20" t="n">
        <v>7.04481387</v>
      </c>
      <c r="W25" s="18" t="n">
        <v>539.0794408</v>
      </c>
      <c r="X25" s="20" t="n">
        <v>5.63468354</v>
      </c>
      <c r="Y25" s="18" t="n">
        <v>548.23221033</v>
      </c>
      <c r="Z25" s="20" t="n">
        <v>6.66864714</v>
      </c>
      <c r="AA25" s="18" t="n">
        <v>533.12477931</v>
      </c>
      <c r="AB25" s="20" t="n">
        <v>9.47907058</v>
      </c>
      <c r="AC25" s="18" t="n">
        <v>547.3448135800001</v>
      </c>
      <c r="AD25" s="20" t="n">
        <v>10.01058318</v>
      </c>
      <c r="AE25" s="18" t="n">
        <v>520.20707931</v>
      </c>
      <c r="AF25" s="20" t="n">
        <v>13.70960527</v>
      </c>
      <c r="AG25" s="18" t="n">
        <v>519.7399064</v>
      </c>
      <c r="AH25" s="20" t="n">
        <v>28.81906825</v>
      </c>
      <c r="AI25" s="18" t="n">
        <v>451.22669693</v>
      </c>
      <c r="AJ25" s="20" t="n">
        <v>23.09967645</v>
      </c>
      <c r="AK25" s="18" t="n">
        <v>437.60484119</v>
      </c>
      <c r="AL25" s="20" t="n">
        <v>11.56938171</v>
      </c>
      <c r="AM25" s="18" t="n">
        <v>485.75239798</v>
      </c>
      <c r="AN25" s="20" t="n">
        <v>6.18837445</v>
      </c>
      <c r="AO25" s="18" t="s">
        <v>327</v>
      </c>
      <c r="AP25" s="20" t="s">
        <v>327</v>
      </c>
      <c r="AQ25" s="18" t="s">
        <v>327</v>
      </c>
      <c r="AR25" s="20" t="s">
        <v>327</v>
      </c>
      <c r="AS25" s="18" t="s">
        <v>327</v>
      </c>
      <c r="AT25" s="20" t="s">
        <v>327</v>
      </c>
      <c r="AU25" s="18" t="n">
        <v>441.35824241</v>
      </c>
      <c r="AV25" s="20" t="n">
        <v>21.56462391</v>
      </c>
    </row>
    <row r="26" spans="1:48">
      <c r="A26" s="15" t="s">
        <v>346</v>
      </c>
      <c r="B26" s="17" t="n">
        <v>4869</v>
      </c>
      <c r="C26" s="18">
        <f>(215.0/B26*100)</f>
        <v/>
      </c>
      <c r="D26" s="19" t="n">
        <v>4654</v>
      </c>
      <c r="E26" s="18" t="n">
        <v>457.25180102</v>
      </c>
      <c r="F26" s="20" t="n">
        <v>7.01747603</v>
      </c>
      <c r="G26" s="18" t="n">
        <v>475.36749272</v>
      </c>
      <c r="H26" s="20" t="n">
        <v>3.60243799</v>
      </c>
      <c r="I26" s="18" t="n">
        <v>475.43013292</v>
      </c>
      <c r="J26" s="20" t="n">
        <v>5.01187633</v>
      </c>
      <c r="K26" s="18" t="n">
        <v>478.98941111</v>
      </c>
      <c r="L26" s="20" t="n">
        <v>4.55534325</v>
      </c>
      <c r="M26" s="18" t="n">
        <v>475.7001321</v>
      </c>
      <c r="N26" s="20" t="n">
        <v>5.04651938</v>
      </c>
      <c r="O26" s="18" t="n">
        <v>480.22330699</v>
      </c>
      <c r="P26" s="20" t="n">
        <v>5.21746624</v>
      </c>
      <c r="Q26" s="18" t="n">
        <v>490.32946826</v>
      </c>
      <c r="R26" s="20" t="n">
        <v>6.224485</v>
      </c>
      <c r="S26" s="18" t="n">
        <v>492.33705732</v>
      </c>
      <c r="T26" s="20" t="n">
        <v>5.98978623</v>
      </c>
      <c r="U26" s="18" t="n">
        <v>495.96327363</v>
      </c>
      <c r="V26" s="20" t="n">
        <v>7.03663372</v>
      </c>
      <c r="W26" s="18" t="n">
        <v>501.02893799</v>
      </c>
      <c r="X26" s="20" t="n">
        <v>4.87253885</v>
      </c>
      <c r="Y26" s="18" t="n">
        <v>529.86901951</v>
      </c>
      <c r="Z26" s="20" t="n">
        <v>7.57407923</v>
      </c>
      <c r="AA26" s="18" t="n">
        <v>517.8775977400001</v>
      </c>
      <c r="AB26" s="20" t="n">
        <v>9.813129419999999</v>
      </c>
      <c r="AC26" s="18" t="n">
        <v>501.89592124</v>
      </c>
      <c r="AD26" s="20" t="n">
        <v>10.32940528</v>
      </c>
      <c r="AE26" s="18" t="n">
        <v>504.35803726</v>
      </c>
      <c r="AF26" s="20" t="n">
        <v>13.83669702</v>
      </c>
      <c r="AG26" s="18" t="n">
        <v>472.46720582</v>
      </c>
      <c r="AH26" s="20" t="n">
        <v>20.3628788</v>
      </c>
      <c r="AI26" s="18" t="n">
        <v>435.49702225</v>
      </c>
      <c r="AJ26" s="20" t="n">
        <v>12.68919413</v>
      </c>
      <c r="AK26" s="18" t="n">
        <v>434.69446651</v>
      </c>
      <c r="AL26" s="20" t="n">
        <v>14.64665062</v>
      </c>
      <c r="AM26" s="18" t="n">
        <v>473.65517956</v>
      </c>
      <c r="AN26" s="20" t="n">
        <v>4.21807652</v>
      </c>
      <c r="AO26" s="18" t="s">
        <v>327</v>
      </c>
      <c r="AP26" s="20" t="s">
        <v>327</v>
      </c>
      <c r="AQ26" s="18" t="s">
        <v>327</v>
      </c>
      <c r="AR26" s="20" t="s">
        <v>327</v>
      </c>
      <c r="AS26" s="18" t="s">
        <v>327</v>
      </c>
      <c r="AT26" s="20" t="s">
        <v>327</v>
      </c>
      <c r="AU26" s="18" t="n">
        <v>454.06823526</v>
      </c>
      <c r="AV26" s="20" t="n">
        <v>10.89290179</v>
      </c>
    </row>
    <row r="27" spans="1:4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s">
        <v>327</v>
      </c>
      <c r="P27" s="20" t="s">
        <v>327</v>
      </c>
      <c r="Q27" s="18" t="s">
        <v>327</v>
      </c>
      <c r="R27" s="20" t="s">
        <v>327</v>
      </c>
      <c r="S27" s="18" t="s">
        <v>327</v>
      </c>
      <c r="T27" s="20" t="s">
        <v>327</v>
      </c>
      <c r="U27" s="18" t="s">
        <v>327</v>
      </c>
      <c r="V27" s="20" t="s">
        <v>327</v>
      </c>
      <c r="W27" s="18" t="s">
        <v>327</v>
      </c>
      <c r="X27" s="20" t="s">
        <v>327</v>
      </c>
      <c r="Y27" s="18" t="s">
        <v>327</v>
      </c>
      <c r="Z27" s="20" t="s">
        <v>327</v>
      </c>
      <c r="AA27" s="18" t="s">
        <v>327</v>
      </c>
      <c r="AB27" s="20" t="s">
        <v>327</v>
      </c>
      <c r="AC27" s="18" t="s">
        <v>327</v>
      </c>
      <c r="AD27" s="20" t="s">
        <v>327</v>
      </c>
      <c r="AE27" s="18" t="s">
        <v>327</v>
      </c>
      <c r="AF27" s="20" t="s">
        <v>327</v>
      </c>
      <c r="AG27" s="18" t="s">
        <v>327</v>
      </c>
      <c r="AH27" s="20" t="s">
        <v>327</v>
      </c>
      <c r="AI27" s="18" t="s">
        <v>327</v>
      </c>
      <c r="AJ27" s="20" t="s">
        <v>327</v>
      </c>
      <c r="AK27" s="18" t="s">
        <v>327</v>
      </c>
      <c r="AL27" s="20" t="s">
        <v>327</v>
      </c>
      <c r="AM27" s="18" t="s">
        <v>327</v>
      </c>
      <c r="AN27" s="20" t="s">
        <v>327</v>
      </c>
      <c r="AO27" s="18" t="s">
        <v>327</v>
      </c>
      <c r="AP27" s="20" t="s">
        <v>327</v>
      </c>
      <c r="AQ27" s="18" t="n">
        <v>485.77062804</v>
      </c>
      <c r="AR27" s="20" t="n">
        <v>1.26780926</v>
      </c>
      <c r="AS27" s="18" t="s">
        <v>327</v>
      </c>
      <c r="AT27" s="20" t="s">
        <v>327</v>
      </c>
      <c r="AU27" s="18" t="s">
        <v>327</v>
      </c>
      <c r="AV27" s="20" t="s">
        <v>327</v>
      </c>
    </row>
    <row r="28" spans="1:4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s">
        <v>327</v>
      </c>
      <c r="P28" s="20" t="s">
        <v>327</v>
      </c>
      <c r="Q28" s="18" t="s">
        <v>327</v>
      </c>
      <c r="R28" s="20" t="s">
        <v>327</v>
      </c>
      <c r="S28" s="18" t="s">
        <v>327</v>
      </c>
      <c r="T28" s="20" t="s">
        <v>327</v>
      </c>
      <c r="U28" s="18" t="s">
        <v>327</v>
      </c>
      <c r="V28" s="20" t="s">
        <v>327</v>
      </c>
      <c r="W28" s="18" t="s">
        <v>327</v>
      </c>
      <c r="X28" s="20" t="s">
        <v>327</v>
      </c>
      <c r="Y28" s="18" t="s">
        <v>327</v>
      </c>
      <c r="Z28" s="20" t="s">
        <v>327</v>
      </c>
      <c r="AA28" s="18" t="s">
        <v>327</v>
      </c>
      <c r="AB28" s="20" t="s">
        <v>327</v>
      </c>
      <c r="AC28" s="18" t="s">
        <v>327</v>
      </c>
      <c r="AD28" s="20" t="s">
        <v>327</v>
      </c>
      <c r="AE28" s="18" t="s">
        <v>327</v>
      </c>
      <c r="AF28" s="20" t="s">
        <v>327</v>
      </c>
      <c r="AG28" s="18" t="s">
        <v>327</v>
      </c>
      <c r="AH28" s="20" t="s">
        <v>327</v>
      </c>
      <c r="AI28" s="18" t="s">
        <v>327</v>
      </c>
      <c r="AJ28" s="20" t="s">
        <v>327</v>
      </c>
      <c r="AK28" s="18" t="s">
        <v>327</v>
      </c>
      <c r="AL28" s="20" t="s">
        <v>327</v>
      </c>
      <c r="AM28" s="18" t="s">
        <v>327</v>
      </c>
      <c r="AN28" s="20" t="s">
        <v>327</v>
      </c>
      <c r="AO28" s="18" t="s">
        <v>327</v>
      </c>
      <c r="AP28" s="20" t="s">
        <v>327</v>
      </c>
      <c r="AQ28" s="18" t="n">
        <v>408.02347775</v>
      </c>
      <c r="AR28" s="20" t="n">
        <v>2.24085932</v>
      </c>
      <c r="AS28" s="18" t="s">
        <v>327</v>
      </c>
      <c r="AT28" s="20" t="s">
        <v>327</v>
      </c>
      <c r="AU28" s="18" t="s">
        <v>327</v>
      </c>
      <c r="AV28" s="20" t="s">
        <v>327</v>
      </c>
    </row>
    <row r="29" spans="1:4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s">
        <v>327</v>
      </c>
      <c r="P29" s="20" t="s">
        <v>327</v>
      </c>
      <c r="Q29" s="18" t="s">
        <v>327</v>
      </c>
      <c r="R29" s="20" t="s">
        <v>327</v>
      </c>
      <c r="S29" s="18" t="s">
        <v>327</v>
      </c>
      <c r="T29" s="20" t="s">
        <v>327</v>
      </c>
      <c r="U29" s="18" t="s">
        <v>327</v>
      </c>
      <c r="V29" s="20" t="s">
        <v>327</v>
      </c>
      <c r="W29" s="18" t="s">
        <v>327</v>
      </c>
      <c r="X29" s="20" t="s">
        <v>327</v>
      </c>
      <c r="Y29" s="18" t="s">
        <v>327</v>
      </c>
      <c r="Z29" s="20" t="s">
        <v>327</v>
      </c>
      <c r="AA29" s="18" t="s">
        <v>327</v>
      </c>
      <c r="AB29" s="20" t="s">
        <v>327</v>
      </c>
      <c r="AC29" s="18" t="s">
        <v>327</v>
      </c>
      <c r="AD29" s="20" t="s">
        <v>327</v>
      </c>
      <c r="AE29" s="18" t="s">
        <v>327</v>
      </c>
      <c r="AF29" s="20" t="s">
        <v>327</v>
      </c>
      <c r="AG29" s="18" t="s">
        <v>327</v>
      </c>
      <c r="AH29" s="20" t="s">
        <v>327</v>
      </c>
      <c r="AI29" s="18" t="s">
        <v>327</v>
      </c>
      <c r="AJ29" s="20" t="s">
        <v>327</v>
      </c>
      <c r="AK29" s="18" t="s">
        <v>327</v>
      </c>
      <c r="AL29" s="20" t="s">
        <v>327</v>
      </c>
      <c r="AM29" s="18" t="s">
        <v>327</v>
      </c>
      <c r="AN29" s="20" t="s">
        <v>327</v>
      </c>
      <c r="AO29" s="18" t="s">
        <v>327</v>
      </c>
      <c r="AP29" s="20" t="s">
        <v>327</v>
      </c>
      <c r="AQ29" s="18" t="n">
        <v>512.25278989</v>
      </c>
      <c r="AR29" s="20" t="n">
        <v>2.21158673</v>
      </c>
      <c r="AS29" s="18" t="s">
        <v>327</v>
      </c>
      <c r="AT29" s="20" t="s">
        <v>327</v>
      </c>
      <c r="AU29" s="18" t="s">
        <v>327</v>
      </c>
      <c r="AV29" s="20" t="s">
        <v>327</v>
      </c>
    </row>
    <row r="30" spans="1:4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s">
        <v>327</v>
      </c>
      <c r="P30" s="20" t="s">
        <v>327</v>
      </c>
      <c r="Q30" s="18" t="s">
        <v>327</v>
      </c>
      <c r="R30" s="20" t="s">
        <v>327</v>
      </c>
      <c r="S30" s="18" t="s">
        <v>327</v>
      </c>
      <c r="T30" s="20" t="s">
        <v>327</v>
      </c>
      <c r="U30" s="18" t="s">
        <v>327</v>
      </c>
      <c r="V30" s="20" t="s">
        <v>327</v>
      </c>
      <c r="W30" s="18" t="s">
        <v>327</v>
      </c>
      <c r="X30" s="20" t="s">
        <v>327</v>
      </c>
      <c r="Y30" s="18" t="s">
        <v>327</v>
      </c>
      <c r="Z30" s="20" t="s">
        <v>327</v>
      </c>
      <c r="AA30" s="18" t="s">
        <v>327</v>
      </c>
      <c r="AB30" s="20" t="s">
        <v>327</v>
      </c>
      <c r="AC30" s="18" t="s">
        <v>327</v>
      </c>
      <c r="AD30" s="20" t="s">
        <v>327</v>
      </c>
      <c r="AE30" s="18" t="s">
        <v>327</v>
      </c>
      <c r="AF30" s="20" t="s">
        <v>327</v>
      </c>
      <c r="AG30" s="18" t="s">
        <v>327</v>
      </c>
      <c r="AH30" s="20" t="s">
        <v>327</v>
      </c>
      <c r="AI30" s="18" t="s">
        <v>327</v>
      </c>
      <c r="AJ30" s="20" t="s">
        <v>327</v>
      </c>
      <c r="AK30" s="18" t="s">
        <v>327</v>
      </c>
      <c r="AL30" s="20" t="s">
        <v>327</v>
      </c>
      <c r="AM30" s="18" t="s">
        <v>327</v>
      </c>
      <c r="AN30" s="20" t="s">
        <v>327</v>
      </c>
      <c r="AO30" s="18" t="s">
        <v>327</v>
      </c>
      <c r="AP30" s="20" t="s">
        <v>327</v>
      </c>
      <c r="AQ30" s="18" t="n">
        <v>495.22325646</v>
      </c>
      <c r="AR30" s="20" t="n">
        <v>2.26537897</v>
      </c>
      <c r="AS30" s="18" t="s">
        <v>327</v>
      </c>
      <c r="AT30" s="20" t="s">
        <v>327</v>
      </c>
      <c r="AU30" s="18" t="s">
        <v>327</v>
      </c>
      <c r="AV30" s="20" t="s">
        <v>327</v>
      </c>
    </row>
    <row r="31" spans="1:4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s">
        <v>327</v>
      </c>
      <c r="P31" s="20" t="s">
        <v>327</v>
      </c>
      <c r="Q31" s="18" t="s">
        <v>327</v>
      </c>
      <c r="R31" s="20" t="s">
        <v>327</v>
      </c>
      <c r="S31" s="18" t="s">
        <v>327</v>
      </c>
      <c r="T31" s="20" t="s">
        <v>327</v>
      </c>
      <c r="U31" s="18" t="s">
        <v>327</v>
      </c>
      <c r="V31" s="20" t="s">
        <v>327</v>
      </c>
      <c r="W31" s="18" t="s">
        <v>327</v>
      </c>
      <c r="X31" s="20" t="s">
        <v>327</v>
      </c>
      <c r="Y31" s="18" t="s">
        <v>327</v>
      </c>
      <c r="Z31" s="20" t="s">
        <v>327</v>
      </c>
      <c r="AA31" s="18" t="s">
        <v>327</v>
      </c>
      <c r="AB31" s="20" t="s">
        <v>327</v>
      </c>
      <c r="AC31" s="18" t="s">
        <v>327</v>
      </c>
      <c r="AD31" s="20" t="s">
        <v>327</v>
      </c>
      <c r="AE31" s="18" t="s">
        <v>327</v>
      </c>
      <c r="AF31" s="20" t="s">
        <v>327</v>
      </c>
      <c r="AG31" s="18" t="s">
        <v>327</v>
      </c>
      <c r="AH31" s="20" t="s">
        <v>327</v>
      </c>
      <c r="AI31" s="18" t="s">
        <v>327</v>
      </c>
      <c r="AJ31" s="20" t="s">
        <v>327</v>
      </c>
      <c r="AK31" s="18" t="s">
        <v>327</v>
      </c>
      <c r="AL31" s="20" t="s">
        <v>327</v>
      </c>
      <c r="AM31" s="18" t="s">
        <v>327</v>
      </c>
      <c r="AN31" s="20" t="s">
        <v>327</v>
      </c>
      <c r="AO31" s="18" t="s">
        <v>327</v>
      </c>
      <c r="AP31" s="20" t="s">
        <v>327</v>
      </c>
      <c r="AQ31" s="18" t="n">
        <v>501.72981506</v>
      </c>
      <c r="AR31" s="20" t="n">
        <v>2.23163648</v>
      </c>
      <c r="AS31" s="18" t="s">
        <v>327</v>
      </c>
      <c r="AT31" s="20" t="s">
        <v>327</v>
      </c>
      <c r="AU31" s="18" t="s">
        <v>327</v>
      </c>
      <c r="AV31" s="20" t="s">
        <v>327</v>
      </c>
    </row>
    <row r="32" spans="1:48">
      <c r="A32" s="15" t="s">
        <v>352</v>
      </c>
      <c r="B32" s="17" t="n">
        <v>4478</v>
      </c>
      <c r="C32" s="18">
        <f>(51.0/B32*100)</f>
        <v/>
      </c>
      <c r="D32" s="19" t="n">
        <v>4427</v>
      </c>
      <c r="E32" s="18" t="n">
        <v>484.87812327</v>
      </c>
      <c r="F32" s="20" t="n">
        <v>8.8070311</v>
      </c>
      <c r="G32" s="18" t="n">
        <v>487.92499924</v>
      </c>
      <c r="H32" s="20" t="n">
        <v>4.7828237</v>
      </c>
      <c r="I32" s="18" t="n">
        <v>493.50726654</v>
      </c>
      <c r="J32" s="20" t="n">
        <v>4.25263239</v>
      </c>
      <c r="K32" s="18" t="n">
        <v>497.98009567</v>
      </c>
      <c r="L32" s="20" t="n">
        <v>4.74201152</v>
      </c>
      <c r="M32" s="18" t="n">
        <v>499.42094124</v>
      </c>
      <c r="N32" s="20" t="n">
        <v>5.02735627</v>
      </c>
      <c r="O32" s="18" t="n">
        <v>515.79814021</v>
      </c>
      <c r="P32" s="20" t="n">
        <v>5.57934988</v>
      </c>
      <c r="Q32" s="18" t="n">
        <v>525.84609965</v>
      </c>
      <c r="R32" s="20" t="n">
        <v>5.4685557</v>
      </c>
      <c r="S32" s="18" t="n">
        <v>520.10345536</v>
      </c>
      <c r="T32" s="20" t="n">
        <v>6.61889325</v>
      </c>
      <c r="U32" s="18" t="n">
        <v>527.80618132</v>
      </c>
      <c r="V32" s="20" t="n">
        <v>6.66485913</v>
      </c>
      <c r="W32" s="18" t="n">
        <v>535.78844525</v>
      </c>
      <c r="X32" s="20" t="n">
        <v>5.57700964</v>
      </c>
      <c r="Y32" s="18" t="n">
        <v>523.5952577100001</v>
      </c>
      <c r="Z32" s="20" t="n">
        <v>8.05961746</v>
      </c>
      <c r="AA32" s="18" t="n">
        <v>551.24756573</v>
      </c>
      <c r="AB32" s="20" t="n">
        <v>13.32671247</v>
      </c>
      <c r="AC32" s="18" t="n">
        <v>532.72505884</v>
      </c>
      <c r="AD32" s="20" t="n">
        <v>15.42769372</v>
      </c>
      <c r="AE32" s="18" t="n">
        <v>476.8120867</v>
      </c>
      <c r="AF32" s="20" t="n">
        <v>12.99850245</v>
      </c>
      <c r="AG32" s="18" t="n">
        <v>441.93743892</v>
      </c>
      <c r="AH32" s="20" t="n">
        <v>20.8403407</v>
      </c>
      <c r="AI32" s="18" t="n">
        <v>458.09855295</v>
      </c>
      <c r="AJ32" s="20" t="n">
        <v>12.91417278</v>
      </c>
      <c r="AK32" s="18" t="n">
        <v>439.62424645</v>
      </c>
      <c r="AL32" s="20" t="n">
        <v>11.27712537</v>
      </c>
      <c r="AM32" s="18" t="n">
        <v>476.82234473</v>
      </c>
      <c r="AN32" s="20" t="n">
        <v>6.76284334</v>
      </c>
      <c r="AO32" s="18" t="s">
        <v>327</v>
      </c>
      <c r="AP32" s="20" t="s">
        <v>327</v>
      </c>
      <c r="AQ32" s="18" t="s">
        <v>327</v>
      </c>
      <c r="AR32" s="20" t="s">
        <v>327</v>
      </c>
      <c r="AS32" s="18" t="s">
        <v>327</v>
      </c>
      <c r="AT32" s="20" t="s">
        <v>327</v>
      </c>
      <c r="AU32" s="18" t="n">
        <v>457.83911044</v>
      </c>
      <c r="AV32" s="20" t="n">
        <v>15.59402585</v>
      </c>
    </row>
    <row r="33" spans="1:4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s">
        <v>327</v>
      </c>
      <c r="P33" s="20" t="s">
        <v>327</v>
      </c>
      <c r="Q33" s="18" t="s">
        <v>327</v>
      </c>
      <c r="R33" s="20" t="s">
        <v>327</v>
      </c>
      <c r="S33" s="18" t="s">
        <v>327</v>
      </c>
      <c r="T33" s="20" t="s">
        <v>327</v>
      </c>
      <c r="U33" s="18" t="s">
        <v>327</v>
      </c>
      <c r="V33" s="20" t="s">
        <v>327</v>
      </c>
      <c r="W33" s="18" t="s">
        <v>327</v>
      </c>
      <c r="X33" s="20" t="s">
        <v>327</v>
      </c>
      <c r="Y33" s="18" t="s">
        <v>327</v>
      </c>
      <c r="Z33" s="20" t="s">
        <v>327</v>
      </c>
      <c r="AA33" s="18" t="s">
        <v>327</v>
      </c>
      <c r="AB33" s="20" t="s">
        <v>327</v>
      </c>
      <c r="AC33" s="18" t="s">
        <v>327</v>
      </c>
      <c r="AD33" s="20" t="s">
        <v>327</v>
      </c>
      <c r="AE33" s="18" t="s">
        <v>327</v>
      </c>
      <c r="AF33" s="20" t="s">
        <v>327</v>
      </c>
      <c r="AG33" s="18" t="s">
        <v>327</v>
      </c>
      <c r="AH33" s="20" t="s">
        <v>327</v>
      </c>
      <c r="AI33" s="18" t="s">
        <v>327</v>
      </c>
      <c r="AJ33" s="20" t="s">
        <v>327</v>
      </c>
      <c r="AK33" s="18" t="s">
        <v>327</v>
      </c>
      <c r="AL33" s="20" t="s">
        <v>327</v>
      </c>
      <c r="AM33" s="18" t="s">
        <v>327</v>
      </c>
      <c r="AN33" s="20" t="s">
        <v>327</v>
      </c>
      <c r="AO33" s="18" t="s">
        <v>327</v>
      </c>
      <c r="AP33" s="20" t="s">
        <v>327</v>
      </c>
      <c r="AQ33" s="18" t="n">
        <v>491.62696777</v>
      </c>
      <c r="AR33" s="20" t="n">
        <v>2.49085685</v>
      </c>
      <c r="AS33" s="18" t="s">
        <v>327</v>
      </c>
      <c r="AT33" s="20" t="s">
        <v>327</v>
      </c>
      <c r="AU33" s="18" t="s">
        <v>327</v>
      </c>
      <c r="AV33" s="20" t="s">
        <v>327</v>
      </c>
    </row>
    <row r="34" spans="1:48">
      <c r="A34" s="15" t="s">
        <v>354</v>
      </c>
      <c r="B34" s="17" t="n">
        <v>6350</v>
      </c>
      <c r="C34" s="18">
        <f>(177.0/B34*100)</f>
        <v/>
      </c>
      <c r="D34" s="19" t="n">
        <v>6173</v>
      </c>
      <c r="E34" s="18" t="n">
        <v>446.375615</v>
      </c>
      <c r="F34" s="20" t="n">
        <v>5.36906799</v>
      </c>
      <c r="G34" s="18" t="n">
        <v>492.95969393</v>
      </c>
      <c r="H34" s="20" t="n">
        <v>3.77105551</v>
      </c>
      <c r="I34" s="18" t="n">
        <v>499.07208372</v>
      </c>
      <c r="J34" s="20" t="n">
        <v>4.55905437</v>
      </c>
      <c r="K34" s="18" t="n">
        <v>498.98959233</v>
      </c>
      <c r="L34" s="20" t="n">
        <v>6.09728416</v>
      </c>
      <c r="M34" s="18" t="n">
        <v>472.61805523</v>
      </c>
      <c r="N34" s="20" t="n">
        <v>8.041875040000001</v>
      </c>
      <c r="O34" s="18" t="n">
        <v>495.3380778</v>
      </c>
      <c r="P34" s="20" t="n">
        <v>8.051892069999999</v>
      </c>
      <c r="Q34" s="18" t="n">
        <v>497.70614047</v>
      </c>
      <c r="R34" s="20" t="n">
        <v>9.887391470000001</v>
      </c>
      <c r="S34" s="18" t="n">
        <v>502.72249461</v>
      </c>
      <c r="T34" s="20" t="n">
        <v>11.3693184</v>
      </c>
      <c r="U34" s="18" t="n">
        <v>478.94350387</v>
      </c>
      <c r="V34" s="20" t="n">
        <v>17.55025798</v>
      </c>
      <c r="W34" s="18" t="n">
        <v>433.34917988</v>
      </c>
      <c r="X34" s="20" t="n">
        <v>8.53939559</v>
      </c>
      <c r="Y34" s="18" t="n">
        <v>442.26716132</v>
      </c>
      <c r="Z34" s="20" t="n">
        <v>13.92800949</v>
      </c>
      <c r="AA34" s="18" t="n">
        <v>507.03021848</v>
      </c>
      <c r="AB34" s="20" t="n">
        <v>23.66053568</v>
      </c>
      <c r="AC34" s="18" t="n">
        <v>475.54316055</v>
      </c>
      <c r="AD34" s="20" t="n">
        <v>22.52462304</v>
      </c>
      <c r="AE34" s="18" t="n">
        <v>429.39512054</v>
      </c>
      <c r="AF34" s="20" t="n">
        <v>33.3439162</v>
      </c>
      <c r="AG34" s="18" t="n">
        <v>407.51177901</v>
      </c>
      <c r="AH34" s="20" t="n">
        <v>22.94825537</v>
      </c>
      <c r="AI34" s="18" t="n">
        <v>385.44508784</v>
      </c>
      <c r="AJ34" s="20" t="n">
        <v>16.57550205</v>
      </c>
      <c r="AK34" s="18" t="n">
        <v>440.11957835</v>
      </c>
      <c r="AL34" s="20" t="n">
        <v>14.14337825</v>
      </c>
      <c r="AM34" s="18" t="n">
        <v>478.72666211</v>
      </c>
      <c r="AN34" s="20" t="n">
        <v>3.83143835</v>
      </c>
      <c r="AO34" s="18" t="s">
        <v>327</v>
      </c>
      <c r="AP34" s="20" t="s">
        <v>327</v>
      </c>
      <c r="AQ34" s="18" t="n">
        <v>336.51078337</v>
      </c>
      <c r="AR34" s="20" t="n">
        <v>12.24828707</v>
      </c>
      <c r="AS34" s="18" t="s">
        <v>327</v>
      </c>
      <c r="AT34" s="20" t="s">
        <v>327</v>
      </c>
      <c r="AU34" s="18" t="n">
        <v>410.66703005</v>
      </c>
      <c r="AV34" s="20" t="n">
        <v>13.17855261</v>
      </c>
    </row>
    <row r="35" spans="1:48">
      <c r="A35" s="15" t="s">
        <v>355</v>
      </c>
      <c r="B35" s="17" t="n">
        <v>6406</v>
      </c>
      <c r="C35" s="18">
        <f>(160.0/B35*100)</f>
        <v/>
      </c>
      <c r="D35" s="19" t="n">
        <v>6246</v>
      </c>
      <c r="E35" s="18" t="n">
        <v>499.60598093</v>
      </c>
      <c r="F35" s="20" t="n">
        <v>6.47136032</v>
      </c>
      <c r="G35" s="18" t="n">
        <v>494.20923619</v>
      </c>
      <c r="H35" s="20" t="n">
        <v>6.33466149</v>
      </c>
      <c r="I35" s="18" t="n">
        <v>492.84136976</v>
      </c>
      <c r="J35" s="20" t="n">
        <v>5.08020556</v>
      </c>
      <c r="K35" s="18" t="n">
        <v>509.88114015</v>
      </c>
      <c r="L35" s="20" t="n">
        <v>6.19748254</v>
      </c>
      <c r="M35" s="18" t="n">
        <v>522.8209976099999</v>
      </c>
      <c r="N35" s="20" t="n">
        <v>7.04418935</v>
      </c>
      <c r="O35" s="18" t="n">
        <v>519.0031015</v>
      </c>
      <c r="P35" s="20" t="n">
        <v>10.17792153</v>
      </c>
      <c r="Q35" s="18" t="n">
        <v>533.2162227</v>
      </c>
      <c r="R35" s="20" t="n">
        <v>9.255924070000001</v>
      </c>
      <c r="S35" s="18" t="n">
        <v>538.10656426</v>
      </c>
      <c r="T35" s="20" t="n">
        <v>12.03376279</v>
      </c>
      <c r="U35" s="18" t="n">
        <v>536.8851954100001</v>
      </c>
      <c r="V35" s="20" t="n">
        <v>12.44140129</v>
      </c>
      <c r="W35" s="18" t="n">
        <v>547.76884759</v>
      </c>
      <c r="X35" s="20" t="n">
        <v>8.12863164</v>
      </c>
      <c r="Y35" s="18" t="n">
        <v>567.20541214</v>
      </c>
      <c r="Z35" s="20" t="n">
        <v>9.89972421</v>
      </c>
      <c r="AA35" s="18" t="n">
        <v>556.05096482</v>
      </c>
      <c r="AB35" s="20" t="n">
        <v>12.61952765</v>
      </c>
      <c r="AC35" s="18" t="n">
        <v>558.53495314</v>
      </c>
      <c r="AD35" s="20" t="n">
        <v>16.31926658</v>
      </c>
      <c r="AE35" s="18" t="n">
        <v>519.17761563</v>
      </c>
      <c r="AF35" s="20" t="n">
        <v>20.26089719</v>
      </c>
      <c r="AG35" s="18" t="n">
        <v>491.23219203</v>
      </c>
      <c r="AH35" s="20" t="n">
        <v>36.6609815</v>
      </c>
      <c r="AI35" s="18" t="n">
        <v>492.95483911</v>
      </c>
      <c r="AJ35" s="20" t="n">
        <v>18.55647883</v>
      </c>
      <c r="AK35" s="18" t="n">
        <v>500.35184273</v>
      </c>
      <c r="AL35" s="20" t="n">
        <v>26.04208023</v>
      </c>
      <c r="AM35" s="18" t="n">
        <v>506.69066982</v>
      </c>
      <c r="AN35" s="20" t="n">
        <v>2.07863832</v>
      </c>
      <c r="AO35" s="18" t="s">
        <v>327</v>
      </c>
      <c r="AP35" s="20" t="s">
        <v>327</v>
      </c>
      <c r="AQ35" s="18" t="n">
        <v>349.78970242</v>
      </c>
      <c r="AR35" s="20" t="n">
        <v>6.90672373</v>
      </c>
      <c r="AS35" s="18" t="s">
        <v>327</v>
      </c>
      <c r="AT35" s="20" t="s">
        <v>327</v>
      </c>
      <c r="AU35" s="18" t="n">
        <v>468.43047069</v>
      </c>
      <c r="AV35" s="20" t="n">
        <v>9.35459504</v>
      </c>
    </row>
    <row r="36" spans="1:48">
      <c r="A36" s="15" t="s">
        <v>356</v>
      </c>
      <c r="B36" s="17" t="n">
        <v>6736</v>
      </c>
      <c r="C36" s="18">
        <f>(174.0/B36*100)</f>
        <v/>
      </c>
      <c r="D36" s="19" t="n">
        <v>6562</v>
      </c>
      <c r="E36" s="18" t="n">
        <v>466.05536407</v>
      </c>
      <c r="F36" s="20" t="n">
        <v>10.18823695</v>
      </c>
      <c r="G36" s="18" t="n">
        <v>477.32515911</v>
      </c>
      <c r="H36" s="20" t="n">
        <v>4.75905693</v>
      </c>
      <c r="I36" s="18" t="n">
        <v>477.87533205</v>
      </c>
      <c r="J36" s="20" t="n">
        <v>3.35779238</v>
      </c>
      <c r="K36" s="18" t="n">
        <v>476.36846258</v>
      </c>
      <c r="L36" s="20" t="n">
        <v>3.65322548</v>
      </c>
      <c r="M36" s="18" t="n">
        <v>475.15954866</v>
      </c>
      <c r="N36" s="20" t="n">
        <v>4.0948054</v>
      </c>
      <c r="O36" s="18" t="n">
        <v>477.44284956</v>
      </c>
      <c r="P36" s="20" t="n">
        <v>5.67129682</v>
      </c>
      <c r="Q36" s="18" t="n">
        <v>500.95408222</v>
      </c>
      <c r="R36" s="20" t="n">
        <v>5.92135994</v>
      </c>
      <c r="S36" s="18" t="n">
        <v>496.90076251</v>
      </c>
      <c r="T36" s="20" t="n">
        <v>7.56804611</v>
      </c>
      <c r="U36" s="18" t="n">
        <v>528.0803769</v>
      </c>
      <c r="V36" s="20" t="n">
        <v>9.04086749</v>
      </c>
      <c r="W36" s="18" t="n">
        <v>528.25266964</v>
      </c>
      <c r="X36" s="20" t="n">
        <v>8.747892459999999</v>
      </c>
      <c r="Y36" s="18" t="n">
        <v>524.78795866</v>
      </c>
      <c r="Z36" s="20" t="n">
        <v>7.5157467</v>
      </c>
      <c r="AA36" s="18" t="n">
        <v>517.77969101</v>
      </c>
      <c r="AB36" s="20" t="n">
        <v>10.61445748</v>
      </c>
      <c r="AC36" s="18" t="n">
        <v>510.02070034</v>
      </c>
      <c r="AD36" s="20" t="n">
        <v>8.484605030000001</v>
      </c>
      <c r="AE36" s="18" t="n">
        <v>502.10933579</v>
      </c>
      <c r="AF36" s="20" t="n">
        <v>8.87096199</v>
      </c>
      <c r="AG36" s="18" t="n">
        <v>479.87665521</v>
      </c>
      <c r="AH36" s="20" t="n">
        <v>14.34602578</v>
      </c>
      <c r="AI36" s="18" t="n">
        <v>433.85734149</v>
      </c>
      <c r="AJ36" s="20" t="n">
        <v>13.59818189</v>
      </c>
      <c r="AK36" s="18" t="n">
        <v>428.18268466</v>
      </c>
      <c r="AL36" s="20" t="n">
        <v>15.73669119</v>
      </c>
      <c r="AM36" s="18" t="n">
        <v>491.82817229</v>
      </c>
      <c r="AN36" s="20" t="n">
        <v>3.44872649</v>
      </c>
      <c r="AO36" s="18" t="s">
        <v>327</v>
      </c>
      <c r="AP36" s="20" t="s">
        <v>327</v>
      </c>
      <c r="AQ36" s="18" t="s">
        <v>327</v>
      </c>
      <c r="AR36" s="20" t="s">
        <v>327</v>
      </c>
      <c r="AS36" s="18" t="s">
        <v>327</v>
      </c>
      <c r="AT36" s="20" t="s">
        <v>327</v>
      </c>
      <c r="AU36" s="18" t="n">
        <v>402.15297707</v>
      </c>
      <c r="AV36" s="20" t="n">
        <v>14.90950091</v>
      </c>
    </row>
    <row r="37" spans="1:4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s">
        <v>327</v>
      </c>
      <c r="P37" s="20" t="s">
        <v>327</v>
      </c>
      <c r="Q37" s="18" t="s">
        <v>327</v>
      </c>
      <c r="R37" s="20" t="s">
        <v>327</v>
      </c>
      <c r="S37" s="18" t="s">
        <v>327</v>
      </c>
      <c r="T37" s="20" t="s">
        <v>327</v>
      </c>
      <c r="U37" s="18" t="s">
        <v>327</v>
      </c>
      <c r="V37" s="20" t="s">
        <v>327</v>
      </c>
      <c r="W37" s="18" t="s">
        <v>327</v>
      </c>
      <c r="X37" s="20" t="s">
        <v>327</v>
      </c>
      <c r="Y37" s="18" t="s">
        <v>327</v>
      </c>
      <c r="Z37" s="20" t="s">
        <v>327</v>
      </c>
      <c r="AA37" s="18" t="s">
        <v>327</v>
      </c>
      <c r="AB37" s="20" t="s">
        <v>327</v>
      </c>
      <c r="AC37" s="18" t="s">
        <v>327</v>
      </c>
      <c r="AD37" s="20" t="s">
        <v>327</v>
      </c>
      <c r="AE37" s="18" t="s">
        <v>327</v>
      </c>
      <c r="AF37" s="20" t="s">
        <v>327</v>
      </c>
      <c r="AG37" s="18" t="s">
        <v>327</v>
      </c>
      <c r="AH37" s="20" t="s">
        <v>327</v>
      </c>
      <c r="AI37" s="18" t="s">
        <v>327</v>
      </c>
      <c r="AJ37" s="20" t="s">
        <v>327</v>
      </c>
      <c r="AK37" s="18" t="s">
        <v>327</v>
      </c>
      <c r="AL37" s="20" t="s">
        <v>327</v>
      </c>
      <c r="AM37" s="18" t="s">
        <v>327</v>
      </c>
      <c r="AN37" s="20" t="s">
        <v>327</v>
      </c>
      <c r="AO37" s="18" t="s">
        <v>327</v>
      </c>
      <c r="AP37" s="20" t="s">
        <v>327</v>
      </c>
      <c r="AQ37" s="18" t="n">
        <v>493.91812227</v>
      </c>
      <c r="AR37" s="20" t="n">
        <v>3.1723403</v>
      </c>
      <c r="AS37" s="18" t="s">
        <v>327</v>
      </c>
      <c r="AT37" s="20" t="s">
        <v>327</v>
      </c>
      <c r="AU37" s="18" t="s">
        <v>327</v>
      </c>
      <c r="AV37" s="20" t="s">
        <v>327</v>
      </c>
    </row>
    <row r="38" spans="1:4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s">
        <v>327</v>
      </c>
      <c r="P38" s="20" t="s">
        <v>327</v>
      </c>
      <c r="Q38" s="18" t="s">
        <v>327</v>
      </c>
      <c r="R38" s="20" t="s">
        <v>327</v>
      </c>
      <c r="S38" s="18" t="s">
        <v>327</v>
      </c>
      <c r="T38" s="20" t="s">
        <v>327</v>
      </c>
      <c r="U38" s="18" t="s">
        <v>327</v>
      </c>
      <c r="V38" s="20" t="s">
        <v>327</v>
      </c>
      <c r="W38" s="18" t="s">
        <v>327</v>
      </c>
      <c r="X38" s="20" t="s">
        <v>327</v>
      </c>
      <c r="Y38" s="18" t="s">
        <v>327</v>
      </c>
      <c r="Z38" s="20" t="s">
        <v>327</v>
      </c>
      <c r="AA38" s="18" t="s">
        <v>327</v>
      </c>
      <c r="AB38" s="20" t="s">
        <v>327</v>
      </c>
      <c r="AC38" s="18" t="s">
        <v>327</v>
      </c>
      <c r="AD38" s="20" t="s">
        <v>327</v>
      </c>
      <c r="AE38" s="18" t="s">
        <v>327</v>
      </c>
      <c r="AF38" s="20" t="s">
        <v>327</v>
      </c>
      <c r="AG38" s="18" t="s">
        <v>327</v>
      </c>
      <c r="AH38" s="20" t="s">
        <v>327</v>
      </c>
      <c r="AI38" s="18" t="s">
        <v>327</v>
      </c>
      <c r="AJ38" s="20" t="s">
        <v>327</v>
      </c>
      <c r="AK38" s="18" t="s">
        <v>327</v>
      </c>
      <c r="AL38" s="20" t="s">
        <v>327</v>
      </c>
      <c r="AM38" s="18" t="s">
        <v>327</v>
      </c>
      <c r="AN38" s="20" t="s">
        <v>327</v>
      </c>
      <c r="AO38" s="18" t="s">
        <v>327</v>
      </c>
      <c r="AP38" s="20" t="s">
        <v>327</v>
      </c>
      <c r="AQ38" s="18" t="n">
        <v>521.2505751899999</v>
      </c>
      <c r="AR38" s="20" t="n">
        <v>2.92032869</v>
      </c>
      <c r="AS38" s="18" t="s">
        <v>327</v>
      </c>
      <c r="AT38" s="20" t="s">
        <v>327</v>
      </c>
      <c r="AU38" s="18" t="s">
        <v>327</v>
      </c>
      <c r="AV38" s="20" t="s">
        <v>327</v>
      </c>
    </row>
    <row r="39" spans="1:4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s">
        <v>327</v>
      </c>
      <c r="P39" s="20" t="s">
        <v>327</v>
      </c>
      <c r="Q39" s="18" t="s">
        <v>327</v>
      </c>
      <c r="R39" s="20" t="s">
        <v>327</v>
      </c>
      <c r="S39" s="18" t="s">
        <v>327</v>
      </c>
      <c r="T39" s="20" t="s">
        <v>327</v>
      </c>
      <c r="U39" s="18" t="s">
        <v>327</v>
      </c>
      <c r="V39" s="20" t="s">
        <v>327</v>
      </c>
      <c r="W39" s="18" t="s">
        <v>327</v>
      </c>
      <c r="X39" s="20" t="s">
        <v>327</v>
      </c>
      <c r="Y39" s="18" t="s">
        <v>327</v>
      </c>
      <c r="Z39" s="20" t="s">
        <v>327</v>
      </c>
      <c r="AA39" s="18" t="s">
        <v>327</v>
      </c>
      <c r="AB39" s="20" t="s">
        <v>327</v>
      </c>
      <c r="AC39" s="18" t="s">
        <v>327</v>
      </c>
      <c r="AD39" s="20" t="s">
        <v>327</v>
      </c>
      <c r="AE39" s="18" t="s">
        <v>327</v>
      </c>
      <c r="AF39" s="20" t="s">
        <v>327</v>
      </c>
      <c r="AG39" s="18" t="s">
        <v>327</v>
      </c>
      <c r="AH39" s="20" t="s">
        <v>327</v>
      </c>
      <c r="AI39" s="18" t="s">
        <v>327</v>
      </c>
      <c r="AJ39" s="20" t="s">
        <v>327</v>
      </c>
      <c r="AK39" s="18" t="s">
        <v>327</v>
      </c>
      <c r="AL39" s="20" t="s">
        <v>327</v>
      </c>
      <c r="AM39" s="18" t="s">
        <v>327</v>
      </c>
      <c r="AN39" s="20" t="s">
        <v>327</v>
      </c>
      <c r="AO39" s="18" t="s">
        <v>327</v>
      </c>
      <c r="AP39" s="20" t="s">
        <v>327</v>
      </c>
      <c r="AQ39" s="18" t="n">
        <v>420.45397969</v>
      </c>
      <c r="AR39" s="20" t="n">
        <v>4.12888277</v>
      </c>
      <c r="AS39" s="18" t="s">
        <v>327</v>
      </c>
      <c r="AT39" s="20" t="s">
        <v>327</v>
      </c>
      <c r="AU39" s="18" t="s">
        <v>327</v>
      </c>
      <c r="AV39" s="20" t="s">
        <v>327</v>
      </c>
    </row>
    <row r="40" spans="1:48">
      <c r="A40" s="15" t="s">
        <v>360</v>
      </c>
      <c r="B40" s="17" t="n">
        <v>14157</v>
      </c>
      <c r="C40" s="18">
        <f>(5849.0/B40*100)</f>
        <v/>
      </c>
      <c r="D40" s="19" t="n">
        <v>8308</v>
      </c>
      <c r="E40" s="18" t="n">
        <v>479.79557389</v>
      </c>
      <c r="F40" s="20" t="n">
        <v>8.202556980000001</v>
      </c>
      <c r="G40" s="18" t="n">
        <v>499.15063762</v>
      </c>
      <c r="H40" s="20" t="n">
        <v>6.61015991</v>
      </c>
      <c r="I40" s="18" t="n">
        <v>502.47270911</v>
      </c>
      <c r="J40" s="20" t="n">
        <v>4.68165845</v>
      </c>
      <c r="K40" s="18" t="n">
        <v>507.20600483</v>
      </c>
      <c r="L40" s="20" t="n">
        <v>7.38319303</v>
      </c>
      <c r="M40" s="18" t="n">
        <v>490.41399131</v>
      </c>
      <c r="N40" s="20" t="n">
        <v>7.44468805</v>
      </c>
      <c r="O40" s="18" t="n">
        <v>476.12470517</v>
      </c>
      <c r="P40" s="20" t="n">
        <v>8.316191010000001</v>
      </c>
      <c r="Q40" s="18" t="n">
        <v>486.73035204</v>
      </c>
      <c r="R40" s="20" t="n">
        <v>11.04417532</v>
      </c>
      <c r="S40" s="18" t="n">
        <v>493.61250279</v>
      </c>
      <c r="T40" s="20" t="n">
        <v>12.67458648</v>
      </c>
      <c r="U40" s="18" t="n">
        <v>462.16438112</v>
      </c>
      <c r="V40" s="20" t="n">
        <v>18.7663399</v>
      </c>
      <c r="W40" s="18" t="n">
        <v>424.78579923</v>
      </c>
      <c r="X40" s="20" t="n">
        <v>25.88977211</v>
      </c>
      <c r="Y40" s="18" t="n">
        <v>448.02395387</v>
      </c>
      <c r="Z40" s="20" t="n">
        <v>17.71002468</v>
      </c>
      <c r="AA40" s="18" t="n">
        <v>424.00738278</v>
      </c>
      <c r="AB40" s="20" t="n">
        <v>12.73867127</v>
      </c>
      <c r="AC40" s="18" t="n">
        <v>452.11625394</v>
      </c>
      <c r="AD40" s="20" t="n">
        <v>18.04313831</v>
      </c>
      <c r="AE40" s="18" t="n">
        <v>440.08060146</v>
      </c>
      <c r="AF40" s="20" t="n">
        <v>18.99130957</v>
      </c>
      <c r="AG40" s="18" t="n">
        <v>449.16636947</v>
      </c>
      <c r="AH40" s="20" t="n">
        <v>22.88058741</v>
      </c>
      <c r="AI40" s="18" t="n">
        <v>417.74245534</v>
      </c>
      <c r="AJ40" s="20" t="n">
        <v>17.78082755</v>
      </c>
      <c r="AK40" s="18" t="n">
        <v>425.86090816</v>
      </c>
      <c r="AL40" s="20" t="n">
        <v>25.19441603</v>
      </c>
      <c r="AM40" s="18" t="n">
        <v>506.64267714</v>
      </c>
      <c r="AN40" s="20" t="n">
        <v>4.28426145</v>
      </c>
      <c r="AO40" s="18" t="s">
        <v>327</v>
      </c>
      <c r="AP40" s="20" t="s">
        <v>327</v>
      </c>
      <c r="AQ40" s="18" t="n">
        <v>491.16464222</v>
      </c>
      <c r="AR40" s="20" t="n">
        <v>2.5540442</v>
      </c>
      <c r="AS40" s="18" t="s">
        <v>327</v>
      </c>
      <c r="AT40" s="20" t="s">
        <v>327</v>
      </c>
      <c r="AU40" s="18" t="n">
        <v>436.56335402</v>
      </c>
      <c r="AV40" s="20" t="n">
        <v>9.245853820000001</v>
      </c>
    </row>
    <row r="41" spans="1:4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s">
        <v>327</v>
      </c>
      <c r="P41" s="20" t="s">
        <v>327</v>
      </c>
      <c r="Q41" s="18" t="s">
        <v>327</v>
      </c>
      <c r="R41" s="20" t="s">
        <v>327</v>
      </c>
      <c r="S41" s="18" t="s">
        <v>327</v>
      </c>
      <c r="T41" s="20" t="s">
        <v>327</v>
      </c>
      <c r="U41" s="18" t="s">
        <v>327</v>
      </c>
      <c r="V41" s="20" t="s">
        <v>327</v>
      </c>
      <c r="W41" s="18" t="s">
        <v>327</v>
      </c>
      <c r="X41" s="20" t="s">
        <v>327</v>
      </c>
      <c r="Y41" s="18" t="s">
        <v>327</v>
      </c>
      <c r="Z41" s="20" t="s">
        <v>327</v>
      </c>
      <c r="AA41" s="18" t="s">
        <v>327</v>
      </c>
      <c r="AB41" s="20" t="s">
        <v>327</v>
      </c>
      <c r="AC41" s="18" t="s">
        <v>327</v>
      </c>
      <c r="AD41" s="20" t="s">
        <v>327</v>
      </c>
      <c r="AE41" s="18" t="s">
        <v>327</v>
      </c>
      <c r="AF41" s="20" t="s">
        <v>327</v>
      </c>
      <c r="AG41" s="18" t="s">
        <v>327</v>
      </c>
      <c r="AH41" s="20" t="s">
        <v>327</v>
      </c>
      <c r="AI41" s="18" t="s">
        <v>327</v>
      </c>
      <c r="AJ41" s="20" t="s">
        <v>327</v>
      </c>
      <c r="AK41" s="18" t="s">
        <v>327</v>
      </c>
      <c r="AL41" s="20" t="s">
        <v>327</v>
      </c>
      <c r="AM41" s="18" t="s">
        <v>327</v>
      </c>
      <c r="AN41" s="20" t="s">
        <v>327</v>
      </c>
      <c r="AO41" s="18" t="s">
        <v>327</v>
      </c>
      <c r="AP41" s="20" t="s">
        <v>327</v>
      </c>
      <c r="AQ41" s="18" t="n">
        <v>469.62849192</v>
      </c>
      <c r="AR41" s="20" t="n">
        <v>3.16639492</v>
      </c>
      <c r="AS41" s="18" t="s">
        <v>327</v>
      </c>
      <c r="AT41" s="20" t="s">
        <v>327</v>
      </c>
      <c r="AU41" s="18" t="s">
        <v>327</v>
      </c>
      <c r="AV41" s="20" t="s">
        <v>327</v>
      </c>
    </row>
    <row r="42" spans="1:4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c r="AG42" s="18">
        <f>IF(COUNT(AG7:AG41) &gt; 0, AVERAGE(AG7:AG41), "—")</f>
        <v/>
      </c>
      <c r="AH42" s="20">
        <f>IF(COUNT(AH7:AH41) &gt; 0, SQRT(SUMSQ(AH7:AH41)/(COUNT(AH7:AH41)*COUNT(AH7:AH41)) ), "—")</f>
        <v/>
      </c>
      <c r="AI42" s="18">
        <f>IF(COUNT(AI7:AI41) &gt; 0, AVERAGE(AI7:AI41), "—")</f>
        <v/>
      </c>
      <c r="AJ42" s="20">
        <f>IF(COUNT(AJ7:AJ41) &gt; 0, SQRT(SUMSQ(AJ7:AJ41)/(COUNT(AJ7:AJ41)*COUNT(AJ7:AJ41)) ), "—")</f>
        <v/>
      </c>
      <c r="AK42" s="18">
        <f>IF(COUNT(AK7:AK41) &gt; 0, AVERAGE(AK7:AK41), "—")</f>
        <v/>
      </c>
      <c r="AL42" s="20">
        <f>IF(COUNT(AL7:AL41) &gt; 0, SQRT(SUMSQ(AL7:AL41)/(COUNT(AL7:AL41)*COUNT(AL7:AL41)) ), "—")</f>
        <v/>
      </c>
      <c r="AM42" s="18">
        <f>IF(COUNT(AM7:AM41) &gt; 0, AVERAGE(AM7:AM41), "—")</f>
        <v/>
      </c>
      <c r="AN42" s="20">
        <f>IF(COUNT(AN7:AN41) &gt; 0, SQRT(SUMSQ(AN7:AN41)/(COUNT(AN7:AN41)*COUNT(AN7:AN41)) ), "—")</f>
        <v/>
      </c>
      <c r="AO42" s="18">
        <f>IF(COUNT(AO7:AO41) &gt; 0, AVERAGE(AO7:AO41), "—")</f>
        <v/>
      </c>
      <c r="AP42" s="20">
        <f>IF(COUNT(AP7:AP41) &gt; 0, SQRT(SUMSQ(AP7:AP41)/(COUNT(AP7:AP41)*COUNT(AP7:AP41)) ), "—")</f>
        <v/>
      </c>
      <c r="AQ42" s="18">
        <f>IF(COUNT(AQ7:AQ41) &gt; 0, AVERAGE(AQ7:AQ41), "—")</f>
        <v/>
      </c>
      <c r="AR42" s="20">
        <f>IF(COUNT(AR7:AR41) &gt; 0, SQRT(SUMSQ(AR7:AR41)/(COUNT(AR7:AR41)*COUNT(AR7:AR41)) ), "—")</f>
        <v/>
      </c>
      <c r="AS42" s="18">
        <f>IF(COUNT(AS7:AS41) &gt; 0, AVERAGE(AS7:AS41), "—")</f>
        <v/>
      </c>
      <c r="AT42" s="20">
        <f>IF(COUNT(AT7:AT41) &gt; 0, SQRT(SUMSQ(AT7:AT41)/(COUNT(AT7:AT41)*COUNT(AT7:AT41)) ), "—")</f>
        <v/>
      </c>
      <c r="AU42" s="18">
        <f>IF(COUNT(AU7:AU41) &gt; 0, AVERAGE(AU7:AU41), "—")</f>
        <v/>
      </c>
      <c r="AV42" s="20">
        <f>IF(COUNT(AV7:AV41) &gt; 0, SQRT(SUMSQ(AV7:AV41)/(COUNT(AV7:AV41)*COUNT(AV7:AV41)) ), "—")</f>
        <v/>
      </c>
    </row>
    <row r="43" spans="1:48">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5" t="n"/>
      <c r="AG43" s="14" t="n"/>
      <c r="AH43" s="15" t="n"/>
      <c r="AI43" s="14" t="n"/>
      <c r="AJ43" s="15" t="n"/>
      <c r="AK43" s="14" t="n"/>
      <c r="AL43" s="15" t="n"/>
      <c r="AM43" s="14" t="n"/>
      <c r="AN43" s="15" t="n"/>
      <c r="AO43" s="14" t="n"/>
      <c r="AP43" s="15" t="n"/>
      <c r="AQ43" s="14" t="n"/>
      <c r="AR43" s="15" t="n"/>
      <c r="AS43" s="14" t="n"/>
      <c r="AT43" s="15" t="n"/>
      <c r="AU43" s="14" t="n"/>
      <c r="AV43" s="16" t="n"/>
    </row>
    <row r="44" spans="1:4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c r="U44" s="18" t="s">
        <v>327</v>
      </c>
      <c r="V44" s="20" t="s">
        <v>327</v>
      </c>
      <c r="W44" s="18" t="s">
        <v>327</v>
      </c>
      <c r="X44" s="20" t="s">
        <v>327</v>
      </c>
      <c r="Y44" s="18" t="s">
        <v>327</v>
      </c>
      <c r="Z44" s="20" t="s">
        <v>327</v>
      </c>
      <c r="AA44" s="18" t="s">
        <v>327</v>
      </c>
      <c r="AB44" s="20" t="s">
        <v>327</v>
      </c>
      <c r="AC44" s="18" t="s">
        <v>327</v>
      </c>
      <c r="AD44" s="20" t="s">
        <v>327</v>
      </c>
      <c r="AE44" s="18" t="s">
        <v>327</v>
      </c>
      <c r="AF44" s="20" t="s">
        <v>327</v>
      </c>
      <c r="AG44" s="18" t="s">
        <v>327</v>
      </c>
      <c r="AH44" s="20" t="s">
        <v>327</v>
      </c>
      <c r="AI44" s="18" t="s">
        <v>327</v>
      </c>
      <c r="AJ44" s="20" t="s">
        <v>327</v>
      </c>
      <c r="AK44" s="18" t="s">
        <v>327</v>
      </c>
      <c r="AL44" s="20" t="s">
        <v>327</v>
      </c>
      <c r="AM44" s="18" t="s">
        <v>327</v>
      </c>
      <c r="AN44" s="20" t="s">
        <v>327</v>
      </c>
      <c r="AO44" s="18" t="s">
        <v>327</v>
      </c>
      <c r="AP44" s="20" t="s">
        <v>327</v>
      </c>
      <c r="AQ44" s="18" t="s">
        <v>327</v>
      </c>
      <c r="AR44" s="20" t="s">
        <v>327</v>
      </c>
      <c r="AS44" s="18" t="s">
        <v>327</v>
      </c>
      <c r="AT44" s="20" t="s">
        <v>327</v>
      </c>
      <c r="AU44" s="18" t="s">
        <v>327</v>
      </c>
      <c r="AV44" s="20" t="s">
        <v>327</v>
      </c>
    </row>
    <row r="45" spans="1:4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s">
        <v>327</v>
      </c>
      <c r="P45" s="20" t="s">
        <v>327</v>
      </c>
      <c r="Q45" s="18" t="s">
        <v>327</v>
      </c>
      <c r="R45" s="20" t="s">
        <v>327</v>
      </c>
      <c r="S45" s="18" t="s">
        <v>327</v>
      </c>
      <c r="T45" s="20" t="s">
        <v>327</v>
      </c>
      <c r="U45" s="18" t="s">
        <v>327</v>
      </c>
      <c r="V45" s="20" t="s">
        <v>327</v>
      </c>
      <c r="W45" s="18" t="s">
        <v>327</v>
      </c>
      <c r="X45" s="20" t="s">
        <v>327</v>
      </c>
      <c r="Y45" s="18" t="s">
        <v>327</v>
      </c>
      <c r="Z45" s="20" t="s">
        <v>327</v>
      </c>
      <c r="AA45" s="18" t="s">
        <v>327</v>
      </c>
      <c r="AB45" s="20" t="s">
        <v>327</v>
      </c>
      <c r="AC45" s="18" t="s">
        <v>327</v>
      </c>
      <c r="AD45" s="20" t="s">
        <v>327</v>
      </c>
      <c r="AE45" s="18" t="s">
        <v>327</v>
      </c>
      <c r="AF45" s="20" t="s">
        <v>327</v>
      </c>
      <c r="AG45" s="18" t="s">
        <v>327</v>
      </c>
      <c r="AH45" s="20" t="s">
        <v>327</v>
      </c>
      <c r="AI45" s="18" t="s">
        <v>327</v>
      </c>
      <c r="AJ45" s="20" t="s">
        <v>327</v>
      </c>
      <c r="AK45" s="18" t="s">
        <v>327</v>
      </c>
      <c r="AL45" s="20" t="s">
        <v>327</v>
      </c>
      <c r="AM45" s="18" t="s">
        <v>327</v>
      </c>
      <c r="AN45" s="20" t="s">
        <v>327</v>
      </c>
      <c r="AO45" s="18" t="s">
        <v>327</v>
      </c>
      <c r="AP45" s="20" t="s">
        <v>327</v>
      </c>
      <c r="AQ45" s="18" t="n">
        <v>359.60621715</v>
      </c>
      <c r="AR45" s="20" t="n">
        <v>2.95186404</v>
      </c>
      <c r="AS45" s="18" t="s">
        <v>327</v>
      </c>
      <c r="AT45" s="20" t="s">
        <v>327</v>
      </c>
      <c r="AU45" s="18" t="s">
        <v>327</v>
      </c>
      <c r="AV45" s="20" t="s">
        <v>327</v>
      </c>
    </row>
    <row r="46" spans="1:4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s">
        <v>327</v>
      </c>
      <c r="P46" s="20" t="s">
        <v>327</v>
      </c>
      <c r="Q46" s="18" t="s">
        <v>327</v>
      </c>
      <c r="R46" s="20" t="s">
        <v>327</v>
      </c>
      <c r="S46" s="18" t="s">
        <v>327</v>
      </c>
      <c r="T46" s="20" t="s">
        <v>327</v>
      </c>
      <c r="U46" s="18" t="s">
        <v>327</v>
      </c>
      <c r="V46" s="20" t="s">
        <v>327</v>
      </c>
      <c r="W46" s="18" t="s">
        <v>327</v>
      </c>
      <c r="X46" s="20" t="s">
        <v>327</v>
      </c>
      <c r="Y46" s="18" t="s">
        <v>327</v>
      </c>
      <c r="Z46" s="20" t="s">
        <v>327</v>
      </c>
      <c r="AA46" s="18" t="s">
        <v>327</v>
      </c>
      <c r="AB46" s="20" t="s">
        <v>327</v>
      </c>
      <c r="AC46" s="18" t="s">
        <v>327</v>
      </c>
      <c r="AD46" s="20" t="s">
        <v>327</v>
      </c>
      <c r="AE46" s="18" t="s">
        <v>327</v>
      </c>
      <c r="AF46" s="20" t="s">
        <v>327</v>
      </c>
      <c r="AG46" s="18" t="s">
        <v>327</v>
      </c>
      <c r="AH46" s="20" t="s">
        <v>327</v>
      </c>
      <c r="AI46" s="18" t="s">
        <v>327</v>
      </c>
      <c r="AJ46" s="20" t="s">
        <v>327</v>
      </c>
      <c r="AK46" s="18" t="s">
        <v>327</v>
      </c>
      <c r="AL46" s="20" t="s">
        <v>327</v>
      </c>
      <c r="AM46" s="18" t="s">
        <v>327</v>
      </c>
      <c r="AN46" s="20" t="s">
        <v>327</v>
      </c>
      <c r="AO46" s="18" t="s">
        <v>327</v>
      </c>
      <c r="AP46" s="20" t="s">
        <v>327</v>
      </c>
      <c r="AQ46" s="18" t="n">
        <v>377.06952347</v>
      </c>
      <c r="AR46" s="20" t="n">
        <v>2.86335993</v>
      </c>
      <c r="AS46" s="18" t="s">
        <v>327</v>
      </c>
      <c r="AT46" s="20" t="s">
        <v>327</v>
      </c>
      <c r="AU46" s="18" t="s">
        <v>327</v>
      </c>
      <c r="AV46" s="20" t="s">
        <v>327</v>
      </c>
    </row>
    <row r="47" spans="1:48">
      <c r="A47" s="15" t="s">
        <v>367</v>
      </c>
      <c r="B47" s="17" t="n">
        <v>5928</v>
      </c>
      <c r="C47" s="18">
        <f>(381.0/B47*100)</f>
        <v/>
      </c>
      <c r="D47" s="19" t="n">
        <v>5547</v>
      </c>
      <c r="E47" s="18" t="n">
        <v>401.78354156</v>
      </c>
      <c r="F47" s="20" t="n">
        <v>7.41443469</v>
      </c>
      <c r="G47" s="18" t="n">
        <v>476.87780223</v>
      </c>
      <c r="H47" s="20" t="n">
        <v>5.01806705</v>
      </c>
      <c r="I47" s="18" t="n">
        <v>464.56206458</v>
      </c>
      <c r="J47" s="20" t="n">
        <v>5.30164874</v>
      </c>
      <c r="K47" s="18" t="n">
        <v>465.46358416</v>
      </c>
      <c r="L47" s="20" t="n">
        <v>5.99616099</v>
      </c>
      <c r="M47" s="18" t="n">
        <v>466.67787181</v>
      </c>
      <c r="N47" s="20" t="n">
        <v>6.48358027</v>
      </c>
      <c r="O47" s="18" t="n">
        <v>472.33936066</v>
      </c>
      <c r="P47" s="20" t="n">
        <v>8.017175269999999</v>
      </c>
      <c r="Q47" s="18" t="n">
        <v>472.88553601</v>
      </c>
      <c r="R47" s="20" t="n">
        <v>11.7312399</v>
      </c>
      <c r="S47" s="18" t="n">
        <v>492.79149932</v>
      </c>
      <c r="T47" s="20" t="n">
        <v>11.11291236</v>
      </c>
      <c r="U47" s="18" t="n">
        <v>463.15288891</v>
      </c>
      <c r="V47" s="20" t="n">
        <v>12.01035619</v>
      </c>
      <c r="W47" s="18" t="n">
        <v>428.22276199</v>
      </c>
      <c r="X47" s="20" t="n">
        <v>10.8420471</v>
      </c>
      <c r="Y47" s="18" t="n">
        <v>463.61758402</v>
      </c>
      <c r="Z47" s="20" t="n">
        <v>13.82347794</v>
      </c>
      <c r="AA47" s="18" t="n">
        <v>466.5490198</v>
      </c>
      <c r="AB47" s="20" t="n">
        <v>20.52940538</v>
      </c>
      <c r="AC47" s="18" t="n">
        <v>429.55181412</v>
      </c>
      <c r="AD47" s="20" t="n">
        <v>16.03874034</v>
      </c>
      <c r="AE47" s="18" t="n">
        <v>423.38829131</v>
      </c>
      <c r="AF47" s="20" t="n">
        <v>19.31496912</v>
      </c>
      <c r="AG47" s="18" t="n">
        <v>419.46901862</v>
      </c>
      <c r="AH47" s="20" t="n">
        <v>24.67895751</v>
      </c>
      <c r="AI47" s="18" t="n">
        <v>372.35844578</v>
      </c>
      <c r="AJ47" s="20" t="n">
        <v>12.70299577</v>
      </c>
      <c r="AK47" s="18" t="n">
        <v>358.59373721</v>
      </c>
      <c r="AL47" s="20" t="n">
        <v>9.641286579999999</v>
      </c>
      <c r="AM47" s="18" t="n">
        <v>420.43076819</v>
      </c>
      <c r="AN47" s="20" t="n">
        <v>4.06977732</v>
      </c>
      <c r="AO47" s="18" t="s">
        <v>327</v>
      </c>
      <c r="AP47" s="20" t="s">
        <v>327</v>
      </c>
      <c r="AQ47" s="18" t="s">
        <v>327</v>
      </c>
      <c r="AR47" s="20" t="s">
        <v>327</v>
      </c>
      <c r="AS47" s="18" t="s">
        <v>327</v>
      </c>
      <c r="AT47" s="20" t="s">
        <v>327</v>
      </c>
      <c r="AU47" s="18" t="n">
        <v>377.05331037</v>
      </c>
      <c r="AV47" s="20" t="n">
        <v>8.933510249999999</v>
      </c>
    </row>
    <row r="48" spans="1:48">
      <c r="A48" s="15" t="s">
        <v>368</v>
      </c>
      <c r="B48" s="17" t="n">
        <v>9841</v>
      </c>
      <c r="C48" s="18">
        <f>(36.0/B48*100)</f>
        <v/>
      </c>
      <c r="D48" s="19" t="n">
        <v>9805</v>
      </c>
      <c r="E48" s="18" t="n">
        <v>482.48900582</v>
      </c>
      <c r="F48" s="20" t="n">
        <v>6.70098158</v>
      </c>
      <c r="G48" s="18" t="n">
        <v>530.77686009</v>
      </c>
      <c r="H48" s="20" t="n">
        <v>5.56880098</v>
      </c>
      <c r="I48" s="18" t="n">
        <v>536.15205307</v>
      </c>
      <c r="J48" s="20" t="n">
        <v>5.76280692</v>
      </c>
      <c r="K48" s="18" t="n">
        <v>553.70719648</v>
      </c>
      <c r="L48" s="20" t="n">
        <v>5.83273035</v>
      </c>
      <c r="M48" s="18" t="n">
        <v>569.25057373</v>
      </c>
      <c r="N48" s="20" t="n">
        <v>9.75671825</v>
      </c>
      <c r="O48" s="18" t="n">
        <v>569.8610836300001</v>
      </c>
      <c r="P48" s="20" t="n">
        <v>9.254290210000001</v>
      </c>
      <c r="Q48" s="18" t="n">
        <v>566.81623372</v>
      </c>
      <c r="R48" s="20" t="n">
        <v>9.27711723</v>
      </c>
      <c r="S48" s="18" t="n">
        <v>586.06705985</v>
      </c>
      <c r="T48" s="20" t="n">
        <v>17.79059034</v>
      </c>
      <c r="U48" s="18" t="n">
        <v>531.20499642</v>
      </c>
      <c r="V48" s="20" t="n">
        <v>15.14830665</v>
      </c>
      <c r="W48" s="18" t="n">
        <v>485.28054928</v>
      </c>
      <c r="X48" s="20" t="n">
        <v>13.09282463</v>
      </c>
      <c r="Y48" s="18" t="n">
        <v>514.92114415</v>
      </c>
      <c r="Z48" s="20" t="n">
        <v>14.84700124</v>
      </c>
      <c r="AA48" s="18" t="n">
        <v>572.12277541</v>
      </c>
      <c r="AB48" s="20" t="n">
        <v>26.97514328</v>
      </c>
      <c r="AC48" s="18" t="n">
        <v>555.79706663</v>
      </c>
      <c r="AD48" s="20" t="n">
        <v>33.8264481</v>
      </c>
      <c r="AE48" s="18" t="n">
        <v>474.83070506</v>
      </c>
      <c r="AF48" s="20" t="n">
        <v>24.70024107</v>
      </c>
      <c r="AG48" s="18" t="n">
        <v>433.03153987</v>
      </c>
      <c r="AH48" s="20" t="n">
        <v>28.90164187</v>
      </c>
      <c r="AI48" s="18" t="n">
        <v>429.56639325</v>
      </c>
      <c r="AJ48" s="20" t="n">
        <v>19.73816257</v>
      </c>
      <c r="AK48" s="18" t="n">
        <v>385.11269157</v>
      </c>
      <c r="AL48" s="20" t="n">
        <v>26.48702034</v>
      </c>
      <c r="AM48" s="18" t="n">
        <v>518.57336256</v>
      </c>
      <c r="AN48" s="20" t="n">
        <v>5.27781894</v>
      </c>
      <c r="AO48" s="18" t="s">
        <v>327</v>
      </c>
      <c r="AP48" s="20" t="s">
        <v>327</v>
      </c>
      <c r="AQ48" s="18" t="s">
        <v>327</v>
      </c>
      <c r="AR48" s="20" t="s">
        <v>327</v>
      </c>
      <c r="AS48" s="18" t="s">
        <v>327</v>
      </c>
      <c r="AT48" s="20" t="s">
        <v>327</v>
      </c>
      <c r="AU48" s="18" t="n">
        <v>404.13084217</v>
      </c>
      <c r="AV48" s="20" t="n">
        <v>21.23192007</v>
      </c>
    </row>
    <row r="49" spans="1:4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s">
        <v>327</v>
      </c>
      <c r="P49" s="20" t="s">
        <v>327</v>
      </c>
      <c r="Q49" s="18" t="s">
        <v>327</v>
      </c>
      <c r="R49" s="20" t="s">
        <v>327</v>
      </c>
      <c r="S49" s="18" t="s">
        <v>327</v>
      </c>
      <c r="T49" s="20" t="s">
        <v>327</v>
      </c>
      <c r="U49" s="18" t="s">
        <v>327</v>
      </c>
      <c r="V49" s="20" t="s">
        <v>327</v>
      </c>
      <c r="W49" s="18" t="s">
        <v>327</v>
      </c>
      <c r="X49" s="20" t="s">
        <v>327</v>
      </c>
      <c r="Y49" s="18" t="s">
        <v>327</v>
      </c>
      <c r="Z49" s="20" t="s">
        <v>327</v>
      </c>
      <c r="AA49" s="18" t="s">
        <v>327</v>
      </c>
      <c r="AB49" s="20" t="s">
        <v>327</v>
      </c>
      <c r="AC49" s="18" t="s">
        <v>327</v>
      </c>
      <c r="AD49" s="20" t="s">
        <v>327</v>
      </c>
      <c r="AE49" s="18" t="s">
        <v>327</v>
      </c>
      <c r="AF49" s="20" t="s">
        <v>327</v>
      </c>
      <c r="AG49" s="18" t="s">
        <v>327</v>
      </c>
      <c r="AH49" s="20" t="s">
        <v>327</v>
      </c>
      <c r="AI49" s="18" t="s">
        <v>327</v>
      </c>
      <c r="AJ49" s="20" t="s">
        <v>327</v>
      </c>
      <c r="AK49" s="18" t="s">
        <v>327</v>
      </c>
      <c r="AL49" s="20" t="s">
        <v>327</v>
      </c>
      <c r="AM49" s="18" t="s">
        <v>327</v>
      </c>
      <c r="AN49" s="20" t="s">
        <v>327</v>
      </c>
      <c r="AO49" s="18" t="s">
        <v>327</v>
      </c>
      <c r="AP49" s="20" t="s">
        <v>327</v>
      </c>
      <c r="AQ49" s="18" t="n">
        <v>409.03332786</v>
      </c>
      <c r="AR49" s="20" t="n">
        <v>3.05386641</v>
      </c>
      <c r="AS49" s="18" t="s">
        <v>327</v>
      </c>
      <c r="AT49" s="20" t="s">
        <v>327</v>
      </c>
      <c r="AU49" s="18" t="s">
        <v>327</v>
      </c>
      <c r="AV49" s="20" t="s">
        <v>327</v>
      </c>
    </row>
    <row r="50" spans="1:4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s">
        <v>327</v>
      </c>
      <c r="P50" s="20" t="s">
        <v>327</v>
      </c>
      <c r="Q50" s="18" t="s">
        <v>327</v>
      </c>
      <c r="R50" s="20" t="s">
        <v>327</v>
      </c>
      <c r="S50" s="18" t="s">
        <v>327</v>
      </c>
      <c r="T50" s="20" t="s">
        <v>327</v>
      </c>
      <c r="U50" s="18" t="s">
        <v>327</v>
      </c>
      <c r="V50" s="20" t="s">
        <v>327</v>
      </c>
      <c r="W50" s="18" t="s">
        <v>327</v>
      </c>
      <c r="X50" s="20" t="s">
        <v>327</v>
      </c>
      <c r="Y50" s="18" t="s">
        <v>327</v>
      </c>
      <c r="Z50" s="20" t="s">
        <v>327</v>
      </c>
      <c r="AA50" s="18" t="s">
        <v>327</v>
      </c>
      <c r="AB50" s="20" t="s">
        <v>327</v>
      </c>
      <c r="AC50" s="18" t="s">
        <v>327</v>
      </c>
      <c r="AD50" s="20" t="s">
        <v>327</v>
      </c>
      <c r="AE50" s="18" t="s">
        <v>327</v>
      </c>
      <c r="AF50" s="20" t="s">
        <v>327</v>
      </c>
      <c r="AG50" s="18" t="s">
        <v>327</v>
      </c>
      <c r="AH50" s="20" t="s">
        <v>327</v>
      </c>
      <c r="AI50" s="18" t="s">
        <v>327</v>
      </c>
      <c r="AJ50" s="20" t="s">
        <v>327</v>
      </c>
      <c r="AK50" s="18" t="s">
        <v>327</v>
      </c>
      <c r="AL50" s="20" t="s">
        <v>327</v>
      </c>
      <c r="AM50" s="18" t="s">
        <v>327</v>
      </c>
      <c r="AN50" s="20" t="s">
        <v>327</v>
      </c>
      <c r="AO50" s="18" t="s">
        <v>327</v>
      </c>
      <c r="AP50" s="20" t="s">
        <v>327</v>
      </c>
      <c r="AQ50" s="18" t="n">
        <v>389.64382788</v>
      </c>
      <c r="AR50" s="20" t="n">
        <v>2.28612741</v>
      </c>
      <c r="AS50" s="18" t="s">
        <v>327</v>
      </c>
      <c r="AT50" s="20" t="s">
        <v>327</v>
      </c>
      <c r="AU50" s="18" t="s">
        <v>327</v>
      </c>
      <c r="AV50" s="20" t="s">
        <v>327</v>
      </c>
    </row>
    <row r="51" spans="1:4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s">
        <v>327</v>
      </c>
      <c r="P51" s="20" t="s">
        <v>327</v>
      </c>
      <c r="Q51" s="18" t="s">
        <v>327</v>
      </c>
      <c r="R51" s="20" t="s">
        <v>327</v>
      </c>
      <c r="S51" s="18" t="s">
        <v>327</v>
      </c>
      <c r="T51" s="20" t="s">
        <v>327</v>
      </c>
      <c r="U51" s="18" t="s">
        <v>327</v>
      </c>
      <c r="V51" s="20" t="s">
        <v>327</v>
      </c>
      <c r="W51" s="18" t="s">
        <v>327</v>
      </c>
      <c r="X51" s="20" t="s">
        <v>327</v>
      </c>
      <c r="Y51" s="18" t="s">
        <v>327</v>
      </c>
      <c r="Z51" s="20" t="s">
        <v>327</v>
      </c>
      <c r="AA51" s="18" t="s">
        <v>327</v>
      </c>
      <c r="AB51" s="20" t="s">
        <v>327</v>
      </c>
      <c r="AC51" s="18" t="s">
        <v>327</v>
      </c>
      <c r="AD51" s="20" t="s">
        <v>327</v>
      </c>
      <c r="AE51" s="18" t="s">
        <v>327</v>
      </c>
      <c r="AF51" s="20" t="s">
        <v>327</v>
      </c>
      <c r="AG51" s="18" t="s">
        <v>327</v>
      </c>
      <c r="AH51" s="20" t="s">
        <v>327</v>
      </c>
      <c r="AI51" s="18" t="s">
        <v>327</v>
      </c>
      <c r="AJ51" s="20" t="s">
        <v>327</v>
      </c>
      <c r="AK51" s="18" t="s">
        <v>327</v>
      </c>
      <c r="AL51" s="20" t="s">
        <v>327</v>
      </c>
      <c r="AM51" s="18" t="s">
        <v>327</v>
      </c>
      <c r="AN51" s="20" t="s">
        <v>327</v>
      </c>
      <c r="AO51" s="18" t="s">
        <v>327</v>
      </c>
      <c r="AP51" s="20" t="s">
        <v>327</v>
      </c>
      <c r="AQ51" s="18" t="n">
        <v>400.25337307</v>
      </c>
      <c r="AR51" s="20" t="n">
        <v>2.4652548</v>
      </c>
      <c r="AS51" s="18" t="s">
        <v>327</v>
      </c>
      <c r="AT51" s="20" t="s">
        <v>327</v>
      </c>
      <c r="AU51" s="18" t="s">
        <v>327</v>
      </c>
      <c r="AV51" s="20" t="s">
        <v>327</v>
      </c>
    </row>
    <row r="52" spans="1:48">
      <c r="A52" s="15" t="s">
        <v>372</v>
      </c>
      <c r="B52" s="17" t="n">
        <v>5809</v>
      </c>
      <c r="C52" s="18">
        <f>(178.0/B52*100)</f>
        <v/>
      </c>
      <c r="D52" s="19" t="n">
        <v>5631</v>
      </c>
      <c r="E52" s="18" t="n">
        <v>426.53205189</v>
      </c>
      <c r="F52" s="20" t="n">
        <v>5.65136676</v>
      </c>
      <c r="G52" s="18" t="n">
        <v>445.46146607</v>
      </c>
      <c r="H52" s="20" t="n">
        <v>4.84328318</v>
      </c>
      <c r="I52" s="18" t="n">
        <v>463.37598767</v>
      </c>
      <c r="J52" s="20" t="n">
        <v>5.87313389</v>
      </c>
      <c r="K52" s="18" t="n">
        <v>468.15100798</v>
      </c>
      <c r="L52" s="20" t="n">
        <v>6.00659212</v>
      </c>
      <c r="M52" s="18" t="n">
        <v>469.59504394</v>
      </c>
      <c r="N52" s="20" t="n">
        <v>6.63757704</v>
      </c>
      <c r="O52" s="18" t="n">
        <v>482.75719901</v>
      </c>
      <c r="P52" s="20" t="n">
        <v>10.6429398</v>
      </c>
      <c r="Q52" s="18" t="n">
        <v>480.94567213</v>
      </c>
      <c r="R52" s="20" t="n">
        <v>18.23080442</v>
      </c>
      <c r="S52" s="18" t="n">
        <v>466.0956394</v>
      </c>
      <c r="T52" s="20" t="n">
        <v>16.53932877</v>
      </c>
      <c r="U52" s="18" t="n">
        <v>453.96495279</v>
      </c>
      <c r="V52" s="20" t="n">
        <v>11.91318086</v>
      </c>
      <c r="W52" s="18" t="n">
        <v>490.88679614</v>
      </c>
      <c r="X52" s="20" t="n">
        <v>16.50824404</v>
      </c>
      <c r="Y52" s="18" t="n">
        <v>485.50477846</v>
      </c>
      <c r="Z52" s="20" t="n">
        <v>18.86539119</v>
      </c>
      <c r="AA52" s="18" t="n">
        <v>443.77988099</v>
      </c>
      <c r="AB52" s="20" t="n">
        <v>24.40642792</v>
      </c>
      <c r="AC52" s="18" t="n">
        <v>465.15444348</v>
      </c>
      <c r="AD52" s="20" t="n">
        <v>22.46980315</v>
      </c>
      <c r="AE52" s="18" t="n">
        <v>435.00263303</v>
      </c>
      <c r="AF52" s="20" t="n">
        <v>17.57263264</v>
      </c>
      <c r="AG52" s="18" t="n">
        <v>438.76211424</v>
      </c>
      <c r="AH52" s="20" t="n">
        <v>18.28084476</v>
      </c>
      <c r="AI52" s="18" t="n">
        <v>394.81974537</v>
      </c>
      <c r="AJ52" s="20" t="n">
        <v>17.70299604</v>
      </c>
      <c r="AK52" s="18" t="n">
        <v>394.28604147</v>
      </c>
      <c r="AL52" s="20" t="n">
        <v>20.38243894</v>
      </c>
      <c r="AM52" s="18" t="n">
        <v>472.32663138</v>
      </c>
      <c r="AN52" s="20" t="n">
        <v>3.12719241</v>
      </c>
      <c r="AO52" s="18" t="s">
        <v>327</v>
      </c>
      <c r="AP52" s="20" t="s">
        <v>327</v>
      </c>
      <c r="AQ52" s="18" t="s">
        <v>327</v>
      </c>
      <c r="AR52" s="20" t="s">
        <v>327</v>
      </c>
      <c r="AS52" s="18" t="s">
        <v>327</v>
      </c>
      <c r="AT52" s="20" t="s">
        <v>327</v>
      </c>
      <c r="AU52" s="18" t="n">
        <v>395.51901631</v>
      </c>
      <c r="AV52" s="20" t="n">
        <v>8.106517350000001</v>
      </c>
    </row>
    <row r="53" spans="1:4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s">
        <v>327</v>
      </c>
      <c r="P53" s="20" t="s">
        <v>327</v>
      </c>
      <c r="Q53" s="18" t="s">
        <v>327</v>
      </c>
      <c r="R53" s="20" t="s">
        <v>327</v>
      </c>
      <c r="S53" s="18" t="s">
        <v>327</v>
      </c>
      <c r="T53" s="20" t="s">
        <v>327</v>
      </c>
      <c r="U53" s="18" t="s">
        <v>327</v>
      </c>
      <c r="V53" s="20" t="s">
        <v>327</v>
      </c>
      <c r="W53" s="18" t="s">
        <v>327</v>
      </c>
      <c r="X53" s="20" t="s">
        <v>327</v>
      </c>
      <c r="Y53" s="18" t="s">
        <v>327</v>
      </c>
      <c r="Z53" s="20" t="s">
        <v>327</v>
      </c>
      <c r="AA53" s="18" t="s">
        <v>327</v>
      </c>
      <c r="AB53" s="20" t="s">
        <v>327</v>
      </c>
      <c r="AC53" s="18" t="s">
        <v>327</v>
      </c>
      <c r="AD53" s="20" t="s">
        <v>327</v>
      </c>
      <c r="AE53" s="18" t="s">
        <v>327</v>
      </c>
      <c r="AF53" s="20" t="s">
        <v>327</v>
      </c>
      <c r="AG53" s="18" t="s">
        <v>327</v>
      </c>
      <c r="AH53" s="20" t="s">
        <v>327</v>
      </c>
      <c r="AI53" s="18" t="s">
        <v>327</v>
      </c>
      <c r="AJ53" s="20" t="s">
        <v>327</v>
      </c>
      <c r="AK53" s="18" t="s">
        <v>327</v>
      </c>
      <c r="AL53" s="20" t="s">
        <v>327</v>
      </c>
      <c r="AM53" s="18" t="s">
        <v>327</v>
      </c>
      <c r="AN53" s="20" t="s">
        <v>327</v>
      </c>
      <c r="AO53" s="18" t="s">
        <v>327</v>
      </c>
      <c r="AP53" s="20" t="s">
        <v>327</v>
      </c>
      <c r="AQ53" s="18" t="n">
        <v>437.12852379</v>
      </c>
      <c r="AR53" s="20" t="n">
        <v>1.71824983</v>
      </c>
      <c r="AS53" s="18" t="s">
        <v>327</v>
      </c>
      <c r="AT53" s="20" t="s">
        <v>327</v>
      </c>
      <c r="AU53" s="18" t="s">
        <v>327</v>
      </c>
      <c r="AV53" s="20" t="s">
        <v>327</v>
      </c>
    </row>
    <row r="54" spans="1:4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s">
        <v>327</v>
      </c>
      <c r="P54" s="20" t="s">
        <v>327</v>
      </c>
      <c r="Q54" s="18" t="s">
        <v>327</v>
      </c>
      <c r="R54" s="20" t="s">
        <v>327</v>
      </c>
      <c r="S54" s="18" t="s">
        <v>327</v>
      </c>
      <c r="T54" s="20" t="s">
        <v>327</v>
      </c>
      <c r="U54" s="18" t="s">
        <v>327</v>
      </c>
      <c r="V54" s="20" t="s">
        <v>327</v>
      </c>
      <c r="W54" s="18" t="s">
        <v>327</v>
      </c>
      <c r="X54" s="20" t="s">
        <v>327</v>
      </c>
      <c r="Y54" s="18" t="s">
        <v>327</v>
      </c>
      <c r="Z54" s="20" t="s">
        <v>327</v>
      </c>
      <c r="AA54" s="18" t="s">
        <v>327</v>
      </c>
      <c r="AB54" s="20" t="s">
        <v>327</v>
      </c>
      <c r="AC54" s="18" t="s">
        <v>327</v>
      </c>
      <c r="AD54" s="20" t="s">
        <v>327</v>
      </c>
      <c r="AE54" s="18" t="s">
        <v>327</v>
      </c>
      <c r="AF54" s="20" t="s">
        <v>327</v>
      </c>
      <c r="AG54" s="18" t="s">
        <v>327</v>
      </c>
      <c r="AH54" s="20" t="s">
        <v>327</v>
      </c>
      <c r="AI54" s="18" t="s">
        <v>327</v>
      </c>
      <c r="AJ54" s="20" t="s">
        <v>327</v>
      </c>
      <c r="AK54" s="18" t="s">
        <v>327</v>
      </c>
      <c r="AL54" s="20" t="s">
        <v>327</v>
      </c>
      <c r="AM54" s="18" t="s">
        <v>327</v>
      </c>
      <c r="AN54" s="20" t="s">
        <v>327</v>
      </c>
      <c r="AO54" s="18" t="s">
        <v>327</v>
      </c>
      <c r="AP54" s="20" t="s">
        <v>327</v>
      </c>
      <c r="AQ54" s="18" t="n">
        <v>327.70202511</v>
      </c>
      <c r="AR54" s="20" t="n">
        <v>2.68594336</v>
      </c>
      <c r="AS54" s="18" t="s">
        <v>327</v>
      </c>
      <c r="AT54" s="20" t="s">
        <v>327</v>
      </c>
      <c r="AU54" s="18" t="s">
        <v>327</v>
      </c>
      <c r="AV54" s="20" t="s">
        <v>327</v>
      </c>
    </row>
    <row r="55" spans="1:4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s">
        <v>327</v>
      </c>
      <c r="P55" s="20" t="s">
        <v>327</v>
      </c>
      <c r="Q55" s="18" t="s">
        <v>327</v>
      </c>
      <c r="R55" s="20" t="s">
        <v>327</v>
      </c>
      <c r="S55" s="18" t="s">
        <v>327</v>
      </c>
      <c r="T55" s="20" t="s">
        <v>327</v>
      </c>
      <c r="U55" s="18" t="s">
        <v>327</v>
      </c>
      <c r="V55" s="20" t="s">
        <v>327</v>
      </c>
      <c r="W55" s="18" t="s">
        <v>327</v>
      </c>
      <c r="X55" s="20" t="s">
        <v>327</v>
      </c>
      <c r="Y55" s="18" t="s">
        <v>327</v>
      </c>
      <c r="Z55" s="20" t="s">
        <v>327</v>
      </c>
      <c r="AA55" s="18" t="s">
        <v>327</v>
      </c>
      <c r="AB55" s="20" t="s">
        <v>327</v>
      </c>
      <c r="AC55" s="18" t="s">
        <v>327</v>
      </c>
      <c r="AD55" s="20" t="s">
        <v>327</v>
      </c>
      <c r="AE55" s="18" t="s">
        <v>327</v>
      </c>
      <c r="AF55" s="20" t="s">
        <v>327</v>
      </c>
      <c r="AG55" s="18" t="s">
        <v>327</v>
      </c>
      <c r="AH55" s="20" t="s">
        <v>327</v>
      </c>
      <c r="AI55" s="18" t="s">
        <v>327</v>
      </c>
      <c r="AJ55" s="20" t="s">
        <v>327</v>
      </c>
      <c r="AK55" s="18" t="s">
        <v>327</v>
      </c>
      <c r="AL55" s="20" t="s">
        <v>327</v>
      </c>
      <c r="AM55" s="18" t="s">
        <v>327</v>
      </c>
      <c r="AN55" s="20" t="s">
        <v>327</v>
      </c>
      <c r="AO55" s="18" t="s">
        <v>327</v>
      </c>
      <c r="AP55" s="20" t="s">
        <v>327</v>
      </c>
      <c r="AQ55" s="18" t="n">
        <v>403.83322941</v>
      </c>
      <c r="AR55" s="20" t="n">
        <v>2.78193854</v>
      </c>
      <c r="AS55" s="18" t="s">
        <v>327</v>
      </c>
      <c r="AT55" s="20" t="s">
        <v>327</v>
      </c>
      <c r="AU55" s="18" t="s">
        <v>327</v>
      </c>
      <c r="AV55" s="20" t="s">
        <v>327</v>
      </c>
    </row>
    <row r="56" spans="1:48">
      <c r="A56" s="15" t="s">
        <v>376</v>
      </c>
      <c r="B56" s="17" t="n">
        <v>5359</v>
      </c>
      <c r="C56" s="18">
        <f>(101.0/B56*100)</f>
        <v/>
      </c>
      <c r="D56" s="19" t="n">
        <v>5258</v>
      </c>
      <c r="E56" s="18" t="n">
        <v>507.47037902</v>
      </c>
      <c r="F56" s="20" t="n">
        <v>8.089146380000001</v>
      </c>
      <c r="G56" s="18" t="n">
        <v>534.8400976299999</v>
      </c>
      <c r="H56" s="20" t="n">
        <v>4.71114938</v>
      </c>
      <c r="I56" s="18" t="n">
        <v>546.20718512</v>
      </c>
      <c r="J56" s="20" t="n">
        <v>4.99776664</v>
      </c>
      <c r="K56" s="18" t="n">
        <v>547.14791699</v>
      </c>
      <c r="L56" s="20" t="n">
        <v>4.87085703</v>
      </c>
      <c r="M56" s="18" t="n">
        <v>555.01191709</v>
      </c>
      <c r="N56" s="20" t="n">
        <v>5.2860383</v>
      </c>
      <c r="O56" s="18" t="n">
        <v>564.02955076</v>
      </c>
      <c r="P56" s="20" t="n">
        <v>6.79811282</v>
      </c>
      <c r="Q56" s="18" t="n">
        <v>566.13521465</v>
      </c>
      <c r="R56" s="20" t="n">
        <v>5.80538735</v>
      </c>
      <c r="S56" s="18" t="n">
        <v>571.0585650199999</v>
      </c>
      <c r="T56" s="20" t="n">
        <v>6.92160385</v>
      </c>
      <c r="U56" s="18" t="n">
        <v>564.12715767</v>
      </c>
      <c r="V56" s="20" t="n">
        <v>8.167832689999999</v>
      </c>
      <c r="W56" s="18" t="n">
        <v>554.19831326</v>
      </c>
      <c r="X56" s="20" t="n">
        <v>11.2001354</v>
      </c>
      <c r="Y56" s="18" t="n">
        <v>565.46708567</v>
      </c>
      <c r="Z56" s="20" t="n">
        <v>7.87286747</v>
      </c>
      <c r="AA56" s="18" t="n">
        <v>540.6117468800001</v>
      </c>
      <c r="AB56" s="20" t="n">
        <v>22.7901511</v>
      </c>
      <c r="AC56" s="18" t="n">
        <v>533.62992724</v>
      </c>
      <c r="AD56" s="20" t="n">
        <v>14.67861992</v>
      </c>
      <c r="AE56" s="18" t="n">
        <v>525.44694623</v>
      </c>
      <c r="AF56" s="20" t="n">
        <v>12.76884682</v>
      </c>
      <c r="AG56" s="18" t="n">
        <v>556.02741158</v>
      </c>
      <c r="AH56" s="20" t="n">
        <v>16.25851452</v>
      </c>
      <c r="AI56" s="18" t="n">
        <v>519.15911066</v>
      </c>
      <c r="AJ56" s="20" t="n">
        <v>17.65870646</v>
      </c>
      <c r="AK56" s="18" t="n">
        <v>501.42741939</v>
      </c>
      <c r="AL56" s="20" t="n">
        <v>18.73736375</v>
      </c>
      <c r="AM56" s="18" t="n">
        <v>544.0386448100001</v>
      </c>
      <c r="AN56" s="20" t="n">
        <v>3.73104936</v>
      </c>
      <c r="AO56" s="18" t="s">
        <v>327</v>
      </c>
      <c r="AP56" s="20" t="s">
        <v>327</v>
      </c>
      <c r="AQ56" s="18" t="s">
        <v>327</v>
      </c>
      <c r="AR56" s="20" t="s">
        <v>327</v>
      </c>
      <c r="AS56" s="18" t="s">
        <v>327</v>
      </c>
      <c r="AT56" s="20" t="s">
        <v>327</v>
      </c>
      <c r="AU56" s="18" t="n">
        <v>484.37256974</v>
      </c>
      <c r="AV56" s="20" t="n">
        <v>16.59943551</v>
      </c>
    </row>
    <row r="57" spans="1:4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s">
        <v>327</v>
      </c>
      <c r="P57" s="20" t="s">
        <v>327</v>
      </c>
      <c r="Q57" s="18" t="s">
        <v>327</v>
      </c>
      <c r="R57" s="20" t="s">
        <v>327</v>
      </c>
      <c r="S57" s="18" t="s">
        <v>327</v>
      </c>
      <c r="T57" s="20" t="s">
        <v>327</v>
      </c>
      <c r="U57" s="18" t="s">
        <v>327</v>
      </c>
      <c r="V57" s="20" t="s">
        <v>327</v>
      </c>
      <c r="W57" s="18" t="s">
        <v>327</v>
      </c>
      <c r="X57" s="20" t="s">
        <v>327</v>
      </c>
      <c r="Y57" s="18" t="s">
        <v>327</v>
      </c>
      <c r="Z57" s="20" t="s">
        <v>327</v>
      </c>
      <c r="AA57" s="18" t="s">
        <v>327</v>
      </c>
      <c r="AB57" s="20" t="s">
        <v>327</v>
      </c>
      <c r="AC57" s="18" t="s">
        <v>327</v>
      </c>
      <c r="AD57" s="20" t="s">
        <v>327</v>
      </c>
      <c r="AE57" s="18" t="s">
        <v>327</v>
      </c>
      <c r="AF57" s="20" t="s">
        <v>327</v>
      </c>
      <c r="AG57" s="18" t="s">
        <v>327</v>
      </c>
      <c r="AH57" s="20" t="s">
        <v>327</v>
      </c>
      <c r="AI57" s="18" t="s">
        <v>327</v>
      </c>
      <c r="AJ57" s="20" t="s">
        <v>327</v>
      </c>
      <c r="AK57" s="18" t="s">
        <v>327</v>
      </c>
      <c r="AL57" s="20" t="s">
        <v>327</v>
      </c>
      <c r="AM57" s="18" t="s">
        <v>327</v>
      </c>
      <c r="AN57" s="20" t="s">
        <v>327</v>
      </c>
      <c r="AO57" s="18" t="s">
        <v>327</v>
      </c>
      <c r="AP57" s="20" t="s">
        <v>327</v>
      </c>
      <c r="AQ57" s="18" t="n">
        <v>386.10959158</v>
      </c>
      <c r="AR57" s="20" t="n">
        <v>3.0844628</v>
      </c>
      <c r="AS57" s="18" t="s">
        <v>327</v>
      </c>
      <c r="AT57" s="20" t="s">
        <v>327</v>
      </c>
      <c r="AU57" s="18" t="s">
        <v>327</v>
      </c>
      <c r="AV57" s="20" t="s">
        <v>327</v>
      </c>
    </row>
    <row r="58" spans="1:4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s">
        <v>327</v>
      </c>
      <c r="P58" s="20" t="s">
        <v>327</v>
      </c>
      <c r="Q58" s="18" t="s">
        <v>327</v>
      </c>
      <c r="R58" s="20" t="s">
        <v>327</v>
      </c>
      <c r="S58" s="18" t="s">
        <v>327</v>
      </c>
      <c r="T58" s="20" t="s">
        <v>327</v>
      </c>
      <c r="U58" s="18" t="s">
        <v>327</v>
      </c>
      <c r="V58" s="20" t="s">
        <v>327</v>
      </c>
      <c r="W58" s="18" t="s">
        <v>327</v>
      </c>
      <c r="X58" s="20" t="s">
        <v>327</v>
      </c>
      <c r="Y58" s="18" t="s">
        <v>327</v>
      </c>
      <c r="Z58" s="20" t="s">
        <v>327</v>
      </c>
      <c r="AA58" s="18" t="s">
        <v>327</v>
      </c>
      <c r="AB58" s="20" t="s">
        <v>327</v>
      </c>
      <c r="AC58" s="18" t="s">
        <v>327</v>
      </c>
      <c r="AD58" s="20" t="s">
        <v>327</v>
      </c>
      <c r="AE58" s="18" t="s">
        <v>327</v>
      </c>
      <c r="AF58" s="20" t="s">
        <v>327</v>
      </c>
      <c r="AG58" s="18" t="s">
        <v>327</v>
      </c>
      <c r="AH58" s="20" t="s">
        <v>327</v>
      </c>
      <c r="AI58" s="18" t="s">
        <v>327</v>
      </c>
      <c r="AJ58" s="20" t="s">
        <v>327</v>
      </c>
      <c r="AK58" s="18" t="s">
        <v>327</v>
      </c>
      <c r="AL58" s="20" t="s">
        <v>327</v>
      </c>
      <c r="AM58" s="18" t="s">
        <v>327</v>
      </c>
      <c r="AN58" s="20" t="s">
        <v>327</v>
      </c>
      <c r="AO58" s="18" t="s">
        <v>327</v>
      </c>
      <c r="AP58" s="20" t="s">
        <v>327</v>
      </c>
      <c r="AQ58" s="18" t="n">
        <v>380.25901051</v>
      </c>
      <c r="AR58" s="20" t="n">
        <v>2.6518124</v>
      </c>
      <c r="AS58" s="18" t="s">
        <v>327</v>
      </c>
      <c r="AT58" s="20" t="s">
        <v>327</v>
      </c>
      <c r="AU58" s="18" t="s">
        <v>327</v>
      </c>
      <c r="AV58" s="20" t="s">
        <v>327</v>
      </c>
    </row>
    <row r="59" spans="1:4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s">
        <v>327</v>
      </c>
      <c r="P59" s="20" t="s">
        <v>327</v>
      </c>
      <c r="Q59" s="18" t="s">
        <v>327</v>
      </c>
      <c r="R59" s="20" t="s">
        <v>327</v>
      </c>
      <c r="S59" s="18" t="s">
        <v>327</v>
      </c>
      <c r="T59" s="20" t="s">
        <v>327</v>
      </c>
      <c r="U59" s="18" t="s">
        <v>327</v>
      </c>
      <c r="V59" s="20" t="s">
        <v>327</v>
      </c>
      <c r="W59" s="18" t="s">
        <v>327</v>
      </c>
      <c r="X59" s="20" t="s">
        <v>327</v>
      </c>
      <c r="Y59" s="18" t="s">
        <v>327</v>
      </c>
      <c r="Z59" s="20" t="s">
        <v>327</v>
      </c>
      <c r="AA59" s="18" t="s">
        <v>327</v>
      </c>
      <c r="AB59" s="20" t="s">
        <v>327</v>
      </c>
      <c r="AC59" s="18" t="s">
        <v>327</v>
      </c>
      <c r="AD59" s="20" t="s">
        <v>327</v>
      </c>
      <c r="AE59" s="18" t="s">
        <v>327</v>
      </c>
      <c r="AF59" s="20" t="s">
        <v>327</v>
      </c>
      <c r="AG59" s="18" t="s">
        <v>327</v>
      </c>
      <c r="AH59" s="20" t="s">
        <v>327</v>
      </c>
      <c r="AI59" s="18" t="s">
        <v>327</v>
      </c>
      <c r="AJ59" s="20" t="s">
        <v>327</v>
      </c>
      <c r="AK59" s="18" t="s">
        <v>327</v>
      </c>
      <c r="AL59" s="20" t="s">
        <v>327</v>
      </c>
      <c r="AM59" s="18" t="s">
        <v>327</v>
      </c>
      <c r="AN59" s="20" t="s">
        <v>327</v>
      </c>
      <c r="AO59" s="18" t="s">
        <v>327</v>
      </c>
      <c r="AP59" s="20" t="s">
        <v>327</v>
      </c>
      <c r="AQ59" s="18" t="n">
        <v>361.5339806</v>
      </c>
      <c r="AR59" s="20" t="n">
        <v>1.62528789</v>
      </c>
      <c r="AS59" s="18" t="s">
        <v>327</v>
      </c>
      <c r="AT59" s="20" t="s">
        <v>327</v>
      </c>
      <c r="AU59" s="18" t="s">
        <v>327</v>
      </c>
      <c r="AV59" s="20" t="s">
        <v>327</v>
      </c>
    </row>
    <row r="60" spans="1:4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s">
        <v>327</v>
      </c>
      <c r="P60" s="20" t="s">
        <v>327</v>
      </c>
      <c r="Q60" s="18" t="s">
        <v>327</v>
      </c>
      <c r="R60" s="20" t="s">
        <v>327</v>
      </c>
      <c r="S60" s="18" t="s">
        <v>327</v>
      </c>
      <c r="T60" s="20" t="s">
        <v>327</v>
      </c>
      <c r="U60" s="18" t="s">
        <v>327</v>
      </c>
      <c r="V60" s="20" t="s">
        <v>327</v>
      </c>
      <c r="W60" s="18" t="s">
        <v>327</v>
      </c>
      <c r="X60" s="20" t="s">
        <v>327</v>
      </c>
      <c r="Y60" s="18" t="s">
        <v>327</v>
      </c>
      <c r="Z60" s="20" t="s">
        <v>327</v>
      </c>
      <c r="AA60" s="18" t="s">
        <v>327</v>
      </c>
      <c r="AB60" s="20" t="s">
        <v>327</v>
      </c>
      <c r="AC60" s="18" t="s">
        <v>327</v>
      </c>
      <c r="AD60" s="20" t="s">
        <v>327</v>
      </c>
      <c r="AE60" s="18" t="s">
        <v>327</v>
      </c>
      <c r="AF60" s="20" t="s">
        <v>327</v>
      </c>
      <c r="AG60" s="18" t="s">
        <v>327</v>
      </c>
      <c r="AH60" s="20" t="s">
        <v>327</v>
      </c>
      <c r="AI60" s="18" t="s">
        <v>327</v>
      </c>
      <c r="AJ60" s="20" t="s">
        <v>327</v>
      </c>
      <c r="AK60" s="18" t="s">
        <v>327</v>
      </c>
      <c r="AL60" s="20" t="s">
        <v>327</v>
      </c>
      <c r="AM60" s="18" t="s">
        <v>327</v>
      </c>
      <c r="AN60" s="20" t="s">
        <v>327</v>
      </c>
      <c r="AO60" s="18" t="s">
        <v>327</v>
      </c>
      <c r="AP60" s="20" t="s">
        <v>327</v>
      </c>
      <c r="AQ60" s="18" t="n">
        <v>396.24965264</v>
      </c>
      <c r="AR60" s="20" t="n">
        <v>3.6919812</v>
      </c>
      <c r="AS60" s="18" t="s">
        <v>327</v>
      </c>
      <c r="AT60" s="20" t="s">
        <v>327</v>
      </c>
      <c r="AU60" s="18" t="s">
        <v>327</v>
      </c>
      <c r="AV60" s="20" t="s">
        <v>327</v>
      </c>
    </row>
    <row r="61" spans="1:48">
      <c r="A61" s="15" t="s">
        <v>381</v>
      </c>
      <c r="B61" s="17" t="n">
        <v>6525</v>
      </c>
      <c r="C61" s="18">
        <f>(356.0/B61*100)</f>
        <v/>
      </c>
      <c r="D61" s="19" t="n">
        <v>6169</v>
      </c>
      <c r="E61" s="18" t="n">
        <v>453.5196482</v>
      </c>
      <c r="F61" s="20" t="n">
        <v>5.63285251</v>
      </c>
      <c r="G61" s="18" t="n">
        <v>478.68653122</v>
      </c>
      <c r="H61" s="20" t="n">
        <v>3.37127239</v>
      </c>
      <c r="I61" s="18" t="n">
        <v>493.04626365</v>
      </c>
      <c r="J61" s="20" t="n">
        <v>4.07658493</v>
      </c>
      <c r="K61" s="18" t="n">
        <v>494.09206303</v>
      </c>
      <c r="L61" s="20" t="n">
        <v>5.44467753</v>
      </c>
      <c r="M61" s="18" t="n">
        <v>490.91101418</v>
      </c>
      <c r="N61" s="20" t="n">
        <v>9.23453423</v>
      </c>
      <c r="O61" s="18" t="n">
        <v>498.9486655</v>
      </c>
      <c r="P61" s="20" t="n">
        <v>9.33478989</v>
      </c>
      <c r="Q61" s="18" t="n">
        <v>469.52832106</v>
      </c>
      <c r="R61" s="20" t="n">
        <v>15.30292223</v>
      </c>
      <c r="S61" s="18" t="n">
        <v>486.87033741</v>
      </c>
      <c r="T61" s="20" t="n">
        <v>13.99390734</v>
      </c>
      <c r="U61" s="18" t="n">
        <v>491.81655353</v>
      </c>
      <c r="V61" s="20" t="n">
        <v>12.64210456</v>
      </c>
      <c r="W61" s="18" t="n">
        <v>483.76338293</v>
      </c>
      <c r="X61" s="20" t="n">
        <v>14.08796519</v>
      </c>
      <c r="Y61" s="18" t="n">
        <v>446.23808853</v>
      </c>
      <c r="Z61" s="20" t="n">
        <v>18.72285427</v>
      </c>
      <c r="AA61" s="18" t="n">
        <v>438.91447024</v>
      </c>
      <c r="AB61" s="20" t="n">
        <v>49.8695932</v>
      </c>
      <c r="AC61" s="18" t="n">
        <v>477.53077038</v>
      </c>
      <c r="AD61" s="20" t="n">
        <v>21.96470511</v>
      </c>
      <c r="AE61" s="18" t="n">
        <v>457.74541586</v>
      </c>
      <c r="AF61" s="20" t="n">
        <v>28.32081006</v>
      </c>
      <c r="AG61" s="18" t="n">
        <v>426.29308612</v>
      </c>
      <c r="AH61" s="20" t="n">
        <v>27.13604127</v>
      </c>
      <c r="AI61" s="18" t="n">
        <v>347.51799286</v>
      </c>
      <c r="AJ61" s="20" t="n">
        <v>24.21936224</v>
      </c>
      <c r="AK61" s="18" t="n">
        <v>443.21560228</v>
      </c>
      <c r="AL61" s="20" t="n">
        <v>22.07071737</v>
      </c>
      <c r="AM61" s="18" t="n">
        <v>479.73926441</v>
      </c>
      <c r="AN61" s="20" t="n">
        <v>3.00645367</v>
      </c>
      <c r="AO61" s="18" t="s">
        <v>327</v>
      </c>
      <c r="AP61" s="20" t="s">
        <v>327</v>
      </c>
      <c r="AQ61" s="18" t="s">
        <v>327</v>
      </c>
      <c r="AR61" s="20" t="s">
        <v>327</v>
      </c>
      <c r="AS61" s="18" t="s">
        <v>327</v>
      </c>
      <c r="AT61" s="20" t="s">
        <v>327</v>
      </c>
      <c r="AU61" s="18" t="n">
        <v>421.72058015</v>
      </c>
      <c r="AV61" s="20" t="n">
        <v>8.698120530000001</v>
      </c>
    </row>
    <row r="62" spans="1:4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s">
        <v>327</v>
      </c>
      <c r="P62" s="20" t="s">
        <v>327</v>
      </c>
      <c r="Q62" s="18" t="s">
        <v>327</v>
      </c>
      <c r="R62" s="20" t="s">
        <v>327</v>
      </c>
      <c r="S62" s="18" t="s">
        <v>327</v>
      </c>
      <c r="T62" s="20" t="s">
        <v>327</v>
      </c>
      <c r="U62" s="18" t="s">
        <v>327</v>
      </c>
      <c r="V62" s="20" t="s">
        <v>327</v>
      </c>
      <c r="W62" s="18" t="s">
        <v>327</v>
      </c>
      <c r="X62" s="20" t="s">
        <v>327</v>
      </c>
      <c r="Y62" s="18" t="s">
        <v>327</v>
      </c>
      <c r="Z62" s="20" t="s">
        <v>327</v>
      </c>
      <c r="AA62" s="18" t="s">
        <v>327</v>
      </c>
      <c r="AB62" s="20" t="s">
        <v>327</v>
      </c>
      <c r="AC62" s="18" t="s">
        <v>327</v>
      </c>
      <c r="AD62" s="20" t="s">
        <v>327</v>
      </c>
      <c r="AE62" s="18" t="s">
        <v>327</v>
      </c>
      <c r="AF62" s="20" t="s">
        <v>327</v>
      </c>
      <c r="AG62" s="18" t="s">
        <v>327</v>
      </c>
      <c r="AH62" s="20" t="s">
        <v>327</v>
      </c>
      <c r="AI62" s="18" t="s">
        <v>327</v>
      </c>
      <c r="AJ62" s="20" t="s">
        <v>327</v>
      </c>
      <c r="AK62" s="18" t="s">
        <v>327</v>
      </c>
      <c r="AL62" s="20" t="s">
        <v>327</v>
      </c>
      <c r="AM62" s="18" t="s">
        <v>327</v>
      </c>
      <c r="AN62" s="20" t="s">
        <v>327</v>
      </c>
      <c r="AO62" s="18" t="s">
        <v>327</v>
      </c>
      <c r="AP62" s="20" t="s">
        <v>327</v>
      </c>
      <c r="AQ62" s="18" t="n">
        <v>543.80777577</v>
      </c>
      <c r="AR62" s="20" t="n">
        <v>1.10769727</v>
      </c>
      <c r="AS62" s="18" t="s">
        <v>327</v>
      </c>
      <c r="AT62" s="20" t="s">
        <v>327</v>
      </c>
      <c r="AU62" s="18" t="s">
        <v>327</v>
      </c>
      <c r="AV62" s="20" t="s">
        <v>327</v>
      </c>
    </row>
    <row r="63" spans="1:4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s">
        <v>327</v>
      </c>
      <c r="P63" s="20" t="s">
        <v>327</v>
      </c>
      <c r="Q63" s="18" t="s">
        <v>327</v>
      </c>
      <c r="R63" s="20" t="s">
        <v>327</v>
      </c>
      <c r="S63" s="18" t="s">
        <v>327</v>
      </c>
      <c r="T63" s="20" t="s">
        <v>327</v>
      </c>
      <c r="U63" s="18" t="s">
        <v>327</v>
      </c>
      <c r="V63" s="20" t="s">
        <v>327</v>
      </c>
      <c r="W63" s="18" t="s">
        <v>327</v>
      </c>
      <c r="X63" s="20" t="s">
        <v>327</v>
      </c>
      <c r="Y63" s="18" t="s">
        <v>327</v>
      </c>
      <c r="Z63" s="20" t="s">
        <v>327</v>
      </c>
      <c r="AA63" s="18" t="s">
        <v>327</v>
      </c>
      <c r="AB63" s="20" t="s">
        <v>327</v>
      </c>
      <c r="AC63" s="18" t="s">
        <v>327</v>
      </c>
      <c r="AD63" s="20" t="s">
        <v>327</v>
      </c>
      <c r="AE63" s="18" t="s">
        <v>327</v>
      </c>
      <c r="AF63" s="20" t="s">
        <v>327</v>
      </c>
      <c r="AG63" s="18" t="s">
        <v>327</v>
      </c>
      <c r="AH63" s="20" t="s">
        <v>327</v>
      </c>
      <c r="AI63" s="18" t="s">
        <v>327</v>
      </c>
      <c r="AJ63" s="20" t="s">
        <v>327</v>
      </c>
      <c r="AK63" s="18" t="s">
        <v>327</v>
      </c>
      <c r="AL63" s="20" t="s">
        <v>327</v>
      </c>
      <c r="AM63" s="18" t="s">
        <v>327</v>
      </c>
      <c r="AN63" s="20" t="s">
        <v>327</v>
      </c>
      <c r="AO63" s="18" t="s">
        <v>327</v>
      </c>
      <c r="AP63" s="20" t="s">
        <v>327</v>
      </c>
      <c r="AQ63" s="18" t="n">
        <v>371.31142887</v>
      </c>
      <c r="AR63" s="20" t="n">
        <v>1.28307667</v>
      </c>
      <c r="AS63" s="18" t="s">
        <v>327</v>
      </c>
      <c r="AT63" s="20" t="s">
        <v>327</v>
      </c>
      <c r="AU63" s="18" t="s">
        <v>327</v>
      </c>
      <c r="AV63" s="20" t="s">
        <v>327</v>
      </c>
    </row>
    <row r="64" spans="1:4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s">
        <v>327</v>
      </c>
      <c r="P64" s="20" t="s">
        <v>327</v>
      </c>
      <c r="Q64" s="18" t="s">
        <v>327</v>
      </c>
      <c r="R64" s="20" t="s">
        <v>327</v>
      </c>
      <c r="S64" s="18" t="s">
        <v>327</v>
      </c>
      <c r="T64" s="20" t="s">
        <v>327</v>
      </c>
      <c r="U64" s="18" t="s">
        <v>327</v>
      </c>
      <c r="V64" s="20" t="s">
        <v>327</v>
      </c>
      <c r="W64" s="18" t="s">
        <v>327</v>
      </c>
      <c r="X64" s="20" t="s">
        <v>327</v>
      </c>
      <c r="Y64" s="18" t="s">
        <v>327</v>
      </c>
      <c r="Z64" s="20" t="s">
        <v>327</v>
      </c>
      <c r="AA64" s="18" t="s">
        <v>327</v>
      </c>
      <c r="AB64" s="20" t="s">
        <v>327</v>
      </c>
      <c r="AC64" s="18" t="s">
        <v>327</v>
      </c>
      <c r="AD64" s="20" t="s">
        <v>327</v>
      </c>
      <c r="AE64" s="18" t="s">
        <v>327</v>
      </c>
      <c r="AF64" s="20" t="s">
        <v>327</v>
      </c>
      <c r="AG64" s="18" t="s">
        <v>327</v>
      </c>
      <c r="AH64" s="20" t="s">
        <v>327</v>
      </c>
      <c r="AI64" s="18" t="s">
        <v>327</v>
      </c>
      <c r="AJ64" s="20" t="s">
        <v>327</v>
      </c>
      <c r="AK64" s="18" t="s">
        <v>327</v>
      </c>
      <c r="AL64" s="20" t="s">
        <v>327</v>
      </c>
      <c r="AM64" s="18" t="s">
        <v>327</v>
      </c>
      <c r="AN64" s="20" t="s">
        <v>327</v>
      </c>
      <c r="AO64" s="18" t="s">
        <v>327</v>
      </c>
      <c r="AP64" s="20" t="s">
        <v>327</v>
      </c>
      <c r="AQ64" s="18" t="n">
        <v>478.6447938</v>
      </c>
      <c r="AR64" s="20" t="n">
        <v>1.71583638</v>
      </c>
      <c r="AS64" s="18" t="s">
        <v>327</v>
      </c>
      <c r="AT64" s="20" t="s">
        <v>327</v>
      </c>
      <c r="AU64" s="18" t="s">
        <v>327</v>
      </c>
      <c r="AV64" s="20" t="s">
        <v>327</v>
      </c>
    </row>
    <row r="65" spans="1:4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s">
        <v>327</v>
      </c>
      <c r="P65" s="20" t="s">
        <v>327</v>
      </c>
      <c r="Q65" s="18" t="s">
        <v>327</v>
      </c>
      <c r="R65" s="20" t="s">
        <v>327</v>
      </c>
      <c r="S65" s="18" t="s">
        <v>327</v>
      </c>
      <c r="T65" s="20" t="s">
        <v>327</v>
      </c>
      <c r="U65" s="18" t="s">
        <v>327</v>
      </c>
      <c r="V65" s="20" t="s">
        <v>327</v>
      </c>
      <c r="W65" s="18" t="s">
        <v>327</v>
      </c>
      <c r="X65" s="20" t="s">
        <v>327</v>
      </c>
      <c r="Y65" s="18" t="s">
        <v>327</v>
      </c>
      <c r="Z65" s="20" t="s">
        <v>327</v>
      </c>
      <c r="AA65" s="18" t="s">
        <v>327</v>
      </c>
      <c r="AB65" s="20" t="s">
        <v>327</v>
      </c>
      <c r="AC65" s="18" t="s">
        <v>327</v>
      </c>
      <c r="AD65" s="20" t="s">
        <v>327</v>
      </c>
      <c r="AE65" s="18" t="s">
        <v>327</v>
      </c>
      <c r="AF65" s="20" t="s">
        <v>327</v>
      </c>
      <c r="AG65" s="18" t="s">
        <v>327</v>
      </c>
      <c r="AH65" s="20" t="s">
        <v>327</v>
      </c>
      <c r="AI65" s="18" t="s">
        <v>327</v>
      </c>
      <c r="AJ65" s="20" t="s">
        <v>327</v>
      </c>
      <c r="AK65" s="18" t="s">
        <v>327</v>
      </c>
      <c r="AL65" s="20" t="s">
        <v>327</v>
      </c>
      <c r="AM65" s="18" t="s">
        <v>327</v>
      </c>
      <c r="AN65" s="20" t="s">
        <v>327</v>
      </c>
      <c r="AO65" s="18" t="s">
        <v>327</v>
      </c>
      <c r="AP65" s="20" t="s">
        <v>327</v>
      </c>
      <c r="AQ65" s="18" t="n">
        <v>419.66352142</v>
      </c>
      <c r="AR65" s="20" t="n">
        <v>2.4655214</v>
      </c>
      <c r="AS65" s="18" t="s">
        <v>327</v>
      </c>
      <c r="AT65" s="20" t="s">
        <v>327</v>
      </c>
      <c r="AU65" s="18" t="s">
        <v>327</v>
      </c>
      <c r="AV65" s="20" t="s">
        <v>327</v>
      </c>
    </row>
    <row r="66" spans="1:4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s">
        <v>327</v>
      </c>
      <c r="P66" s="20" t="s">
        <v>327</v>
      </c>
      <c r="Q66" s="18" t="s">
        <v>327</v>
      </c>
      <c r="R66" s="20" t="s">
        <v>327</v>
      </c>
      <c r="S66" s="18" t="s">
        <v>327</v>
      </c>
      <c r="T66" s="20" t="s">
        <v>327</v>
      </c>
      <c r="U66" s="18" t="s">
        <v>327</v>
      </c>
      <c r="V66" s="20" t="s">
        <v>327</v>
      </c>
      <c r="W66" s="18" t="s">
        <v>327</v>
      </c>
      <c r="X66" s="20" t="s">
        <v>327</v>
      </c>
      <c r="Y66" s="18" t="s">
        <v>327</v>
      </c>
      <c r="Z66" s="20" t="s">
        <v>327</v>
      </c>
      <c r="AA66" s="18" t="s">
        <v>327</v>
      </c>
      <c r="AB66" s="20" t="s">
        <v>327</v>
      </c>
      <c r="AC66" s="18" t="s">
        <v>327</v>
      </c>
      <c r="AD66" s="20" t="s">
        <v>327</v>
      </c>
      <c r="AE66" s="18" t="s">
        <v>327</v>
      </c>
      <c r="AF66" s="20" t="s">
        <v>327</v>
      </c>
      <c r="AG66" s="18" t="s">
        <v>327</v>
      </c>
      <c r="AH66" s="20" t="s">
        <v>327</v>
      </c>
      <c r="AI66" s="18" t="s">
        <v>327</v>
      </c>
      <c r="AJ66" s="20" t="s">
        <v>327</v>
      </c>
      <c r="AK66" s="18" t="s">
        <v>327</v>
      </c>
      <c r="AL66" s="20" t="s">
        <v>327</v>
      </c>
      <c r="AM66" s="18" t="s">
        <v>327</v>
      </c>
      <c r="AN66" s="20" t="s">
        <v>327</v>
      </c>
      <c r="AO66" s="18" t="s">
        <v>327</v>
      </c>
      <c r="AP66" s="20" t="s">
        <v>327</v>
      </c>
      <c r="AQ66" s="18" t="n">
        <v>417.93412468</v>
      </c>
      <c r="AR66" s="20" t="n">
        <v>1.46238599</v>
      </c>
      <c r="AS66" s="18" t="s">
        <v>327</v>
      </c>
      <c r="AT66" s="20" t="s">
        <v>327</v>
      </c>
      <c r="AU66" s="18" t="s">
        <v>327</v>
      </c>
      <c r="AV66" s="20" t="s">
        <v>327</v>
      </c>
    </row>
    <row r="67" spans="1:48">
      <c r="A67" s="15" t="s">
        <v>387</v>
      </c>
      <c r="B67" s="17" t="n">
        <v>6971</v>
      </c>
      <c r="C67" s="18">
        <f>(740.0/B67*100)</f>
        <v/>
      </c>
      <c r="D67" s="19" t="n">
        <v>6231</v>
      </c>
      <c r="E67" s="18" t="n">
        <v>377.151568</v>
      </c>
      <c r="F67" s="20" t="n">
        <v>5.09350037</v>
      </c>
      <c r="G67" s="18" t="n">
        <v>393.65095881</v>
      </c>
      <c r="H67" s="20" t="n">
        <v>3.67990094</v>
      </c>
      <c r="I67" s="18" t="n">
        <v>405.78269718</v>
      </c>
      <c r="J67" s="20" t="n">
        <v>4.18474611</v>
      </c>
      <c r="K67" s="18" t="n">
        <v>410.55256895</v>
      </c>
      <c r="L67" s="20" t="n">
        <v>5.36680395</v>
      </c>
      <c r="M67" s="18" t="n">
        <v>407.78567056</v>
      </c>
      <c r="N67" s="20" t="n">
        <v>6.53942798</v>
      </c>
      <c r="O67" s="18" t="n">
        <v>385.82988667</v>
      </c>
      <c r="P67" s="20" t="n">
        <v>7.74881509</v>
      </c>
      <c r="Q67" s="18" t="n">
        <v>391.65600913</v>
      </c>
      <c r="R67" s="20" t="n">
        <v>9.487194840000001</v>
      </c>
      <c r="S67" s="18" t="n">
        <v>399.2564261</v>
      </c>
      <c r="T67" s="20" t="n">
        <v>12.9616548</v>
      </c>
      <c r="U67" s="18" t="n">
        <v>386.28628482</v>
      </c>
      <c r="V67" s="20" t="n">
        <v>12.56654</v>
      </c>
      <c r="W67" s="18" t="n">
        <v>364.81689105</v>
      </c>
      <c r="X67" s="20" t="n">
        <v>11.28161552</v>
      </c>
      <c r="Y67" s="18" t="n">
        <v>365.61923896</v>
      </c>
      <c r="Z67" s="20" t="n">
        <v>9.262768429999999</v>
      </c>
      <c r="AA67" s="18" t="n">
        <v>347.44153475</v>
      </c>
      <c r="AB67" s="20" t="n">
        <v>15.76505917</v>
      </c>
      <c r="AC67" s="18" t="n">
        <v>360.11046583</v>
      </c>
      <c r="AD67" s="20" t="n">
        <v>10.03683766</v>
      </c>
      <c r="AE67" s="18" t="n">
        <v>350.87198586</v>
      </c>
      <c r="AF67" s="20" t="n">
        <v>13.53225295</v>
      </c>
      <c r="AG67" s="18" t="n">
        <v>335.88786833</v>
      </c>
      <c r="AH67" s="20" t="n">
        <v>12.84802816</v>
      </c>
      <c r="AI67" s="18" t="n">
        <v>321.51689413</v>
      </c>
      <c r="AJ67" s="20" t="n">
        <v>9.946263139999999</v>
      </c>
      <c r="AK67" s="18" t="n">
        <v>323.71183626</v>
      </c>
      <c r="AL67" s="20" t="n">
        <v>13.42154039</v>
      </c>
      <c r="AM67" s="18" t="n">
        <v>406.9131326</v>
      </c>
      <c r="AN67" s="20" t="n">
        <v>3.90480013</v>
      </c>
      <c r="AO67" s="18" t="s">
        <v>327</v>
      </c>
      <c r="AP67" s="20" t="s">
        <v>327</v>
      </c>
      <c r="AQ67" s="18" t="s">
        <v>327</v>
      </c>
      <c r="AR67" s="20" t="s">
        <v>327</v>
      </c>
      <c r="AS67" s="18" t="s">
        <v>327</v>
      </c>
      <c r="AT67" s="20" t="s">
        <v>327</v>
      </c>
      <c r="AU67" s="18" t="n">
        <v>307.72539782</v>
      </c>
      <c r="AV67" s="20" t="n">
        <v>9.263900639999999</v>
      </c>
    </row>
    <row r="68" spans="1:4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s">
        <v>327</v>
      </c>
      <c r="P68" s="20" t="s">
        <v>327</v>
      </c>
      <c r="Q68" s="18" t="s">
        <v>327</v>
      </c>
      <c r="R68" s="20" t="s">
        <v>327</v>
      </c>
      <c r="S68" s="18" t="s">
        <v>327</v>
      </c>
      <c r="T68" s="20" t="s">
        <v>327</v>
      </c>
      <c r="U68" s="18" t="s">
        <v>327</v>
      </c>
      <c r="V68" s="20" t="s">
        <v>327</v>
      </c>
      <c r="W68" s="18" t="s">
        <v>327</v>
      </c>
      <c r="X68" s="20" t="s">
        <v>327</v>
      </c>
      <c r="Y68" s="18" t="s">
        <v>327</v>
      </c>
      <c r="Z68" s="20" t="s">
        <v>327</v>
      </c>
      <c r="AA68" s="18" t="s">
        <v>327</v>
      </c>
      <c r="AB68" s="20" t="s">
        <v>327</v>
      </c>
      <c r="AC68" s="18" t="s">
        <v>327</v>
      </c>
      <c r="AD68" s="20" t="s">
        <v>327</v>
      </c>
      <c r="AE68" s="18" t="s">
        <v>327</v>
      </c>
      <c r="AF68" s="20" t="s">
        <v>327</v>
      </c>
      <c r="AG68" s="18" t="s">
        <v>327</v>
      </c>
      <c r="AH68" s="20" t="s">
        <v>327</v>
      </c>
      <c r="AI68" s="18" t="s">
        <v>327</v>
      </c>
      <c r="AJ68" s="20" t="s">
        <v>327</v>
      </c>
      <c r="AK68" s="18" t="s">
        <v>327</v>
      </c>
      <c r="AL68" s="20" t="s">
        <v>327</v>
      </c>
      <c r="AM68" s="18" t="s">
        <v>327</v>
      </c>
      <c r="AN68" s="20" t="s">
        <v>327</v>
      </c>
      <c r="AO68" s="18" t="s">
        <v>327</v>
      </c>
      <c r="AP68" s="20" t="s">
        <v>327</v>
      </c>
      <c r="AQ68" s="18" t="n">
        <v>402.4006351</v>
      </c>
      <c r="AR68" s="20" t="n">
        <v>1.27354229</v>
      </c>
      <c r="AS68" s="18" t="s">
        <v>327</v>
      </c>
      <c r="AT68" s="20" t="s">
        <v>327</v>
      </c>
      <c r="AU68" s="18" t="s">
        <v>327</v>
      </c>
      <c r="AV68" s="20" t="s">
        <v>327</v>
      </c>
    </row>
    <row r="69" spans="1:4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s">
        <v>327</v>
      </c>
      <c r="P69" s="20" t="s">
        <v>327</v>
      </c>
      <c r="Q69" s="18" t="s">
        <v>327</v>
      </c>
      <c r="R69" s="20" t="s">
        <v>327</v>
      </c>
      <c r="S69" s="18" t="s">
        <v>327</v>
      </c>
      <c r="T69" s="20" t="s">
        <v>327</v>
      </c>
      <c r="U69" s="18" t="s">
        <v>327</v>
      </c>
      <c r="V69" s="20" t="s">
        <v>327</v>
      </c>
      <c r="W69" s="18" t="s">
        <v>327</v>
      </c>
      <c r="X69" s="20" t="s">
        <v>327</v>
      </c>
      <c r="Y69" s="18" t="s">
        <v>327</v>
      </c>
      <c r="Z69" s="20" t="s">
        <v>327</v>
      </c>
      <c r="AA69" s="18" t="s">
        <v>327</v>
      </c>
      <c r="AB69" s="20" t="s">
        <v>327</v>
      </c>
      <c r="AC69" s="18" t="s">
        <v>327</v>
      </c>
      <c r="AD69" s="20" t="s">
        <v>327</v>
      </c>
      <c r="AE69" s="18" t="s">
        <v>327</v>
      </c>
      <c r="AF69" s="20" t="s">
        <v>327</v>
      </c>
      <c r="AG69" s="18" t="s">
        <v>327</v>
      </c>
      <c r="AH69" s="20" t="s">
        <v>327</v>
      </c>
      <c r="AI69" s="18" t="s">
        <v>327</v>
      </c>
      <c r="AJ69" s="20" t="s">
        <v>327</v>
      </c>
      <c r="AK69" s="18" t="s">
        <v>327</v>
      </c>
      <c r="AL69" s="20" t="s">
        <v>327</v>
      </c>
      <c r="AM69" s="18" t="s">
        <v>327</v>
      </c>
      <c r="AN69" s="20" t="s">
        <v>327</v>
      </c>
      <c r="AO69" s="18" t="s">
        <v>327</v>
      </c>
      <c r="AP69" s="20" t="s">
        <v>327</v>
      </c>
      <c r="AQ69" s="18" t="n">
        <v>443.95431517</v>
      </c>
      <c r="AR69" s="20" t="n">
        <v>3.78500092</v>
      </c>
      <c r="AS69" s="18" t="s">
        <v>327</v>
      </c>
      <c r="AT69" s="20" t="s">
        <v>327</v>
      </c>
      <c r="AU69" s="18" t="s">
        <v>327</v>
      </c>
      <c r="AV69" s="20" t="s">
        <v>327</v>
      </c>
    </row>
    <row r="70" spans="1:4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s">
        <v>327</v>
      </c>
      <c r="P70" s="20" t="s">
        <v>327</v>
      </c>
      <c r="Q70" s="18" t="s">
        <v>327</v>
      </c>
      <c r="R70" s="20" t="s">
        <v>327</v>
      </c>
      <c r="S70" s="18" t="s">
        <v>327</v>
      </c>
      <c r="T70" s="20" t="s">
        <v>327</v>
      </c>
      <c r="U70" s="18" t="s">
        <v>327</v>
      </c>
      <c r="V70" s="20" t="s">
        <v>327</v>
      </c>
      <c r="W70" s="18" t="s">
        <v>327</v>
      </c>
      <c r="X70" s="20" t="s">
        <v>327</v>
      </c>
      <c r="Y70" s="18" t="s">
        <v>327</v>
      </c>
      <c r="Z70" s="20" t="s">
        <v>327</v>
      </c>
      <c r="AA70" s="18" t="s">
        <v>327</v>
      </c>
      <c r="AB70" s="20" t="s">
        <v>327</v>
      </c>
      <c r="AC70" s="18" t="s">
        <v>327</v>
      </c>
      <c r="AD70" s="20" t="s">
        <v>327</v>
      </c>
      <c r="AE70" s="18" t="s">
        <v>327</v>
      </c>
      <c r="AF70" s="20" t="s">
        <v>327</v>
      </c>
      <c r="AG70" s="18" t="s">
        <v>327</v>
      </c>
      <c r="AH70" s="20" t="s">
        <v>327</v>
      </c>
      <c r="AI70" s="18" t="s">
        <v>327</v>
      </c>
      <c r="AJ70" s="20" t="s">
        <v>327</v>
      </c>
      <c r="AK70" s="18" t="s">
        <v>327</v>
      </c>
      <c r="AL70" s="20" t="s">
        <v>327</v>
      </c>
      <c r="AM70" s="18" t="s">
        <v>327</v>
      </c>
      <c r="AN70" s="20" t="s">
        <v>327</v>
      </c>
      <c r="AO70" s="18" t="s">
        <v>327</v>
      </c>
      <c r="AP70" s="20" t="s">
        <v>327</v>
      </c>
      <c r="AQ70" s="18" t="n">
        <v>494.06003026</v>
      </c>
      <c r="AR70" s="20" t="n">
        <v>3.10877023</v>
      </c>
      <c r="AS70" s="18" t="s">
        <v>327</v>
      </c>
      <c r="AT70" s="20" t="s">
        <v>327</v>
      </c>
      <c r="AU70" s="18" t="s">
        <v>327</v>
      </c>
      <c r="AV70" s="20" t="s">
        <v>327</v>
      </c>
    </row>
    <row r="71" spans="1:4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s">
        <v>327</v>
      </c>
      <c r="P71" s="20" t="s">
        <v>327</v>
      </c>
      <c r="Q71" s="18" t="s">
        <v>327</v>
      </c>
      <c r="R71" s="20" t="s">
        <v>327</v>
      </c>
      <c r="S71" s="18" t="s">
        <v>327</v>
      </c>
      <c r="T71" s="20" t="s">
        <v>327</v>
      </c>
      <c r="U71" s="18" t="s">
        <v>327</v>
      </c>
      <c r="V71" s="20" t="s">
        <v>327</v>
      </c>
      <c r="W71" s="18" t="s">
        <v>327</v>
      </c>
      <c r="X71" s="20" t="s">
        <v>327</v>
      </c>
      <c r="Y71" s="18" t="s">
        <v>327</v>
      </c>
      <c r="Z71" s="20" t="s">
        <v>327</v>
      </c>
      <c r="AA71" s="18" t="s">
        <v>327</v>
      </c>
      <c r="AB71" s="20" t="s">
        <v>327</v>
      </c>
      <c r="AC71" s="18" t="s">
        <v>327</v>
      </c>
      <c r="AD71" s="20" t="s">
        <v>327</v>
      </c>
      <c r="AE71" s="18" t="s">
        <v>327</v>
      </c>
      <c r="AF71" s="20" t="s">
        <v>327</v>
      </c>
      <c r="AG71" s="18" t="s">
        <v>327</v>
      </c>
      <c r="AH71" s="20" t="s">
        <v>327</v>
      </c>
      <c r="AI71" s="18" t="s">
        <v>327</v>
      </c>
      <c r="AJ71" s="20" t="s">
        <v>327</v>
      </c>
      <c r="AK71" s="18" t="s">
        <v>327</v>
      </c>
      <c r="AL71" s="20" t="s">
        <v>327</v>
      </c>
      <c r="AM71" s="18" t="s">
        <v>327</v>
      </c>
      <c r="AN71" s="20" t="s">
        <v>327</v>
      </c>
      <c r="AO71" s="18" t="s">
        <v>327</v>
      </c>
      <c r="AP71" s="20" t="s">
        <v>327</v>
      </c>
      <c r="AQ71" s="18" t="n">
        <v>564.18967857</v>
      </c>
      <c r="AR71" s="20" t="n">
        <v>1.4662683</v>
      </c>
      <c r="AS71" s="18" t="s">
        <v>327</v>
      </c>
      <c r="AT71" s="20" t="s">
        <v>327</v>
      </c>
      <c r="AU71" s="18" t="s">
        <v>327</v>
      </c>
      <c r="AV71" s="20" t="s">
        <v>327</v>
      </c>
    </row>
    <row r="72" spans="1:4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s">
        <v>327</v>
      </c>
      <c r="P72" s="20" t="s">
        <v>327</v>
      </c>
      <c r="Q72" s="18" t="s">
        <v>327</v>
      </c>
      <c r="R72" s="20" t="s">
        <v>327</v>
      </c>
      <c r="S72" s="18" t="s">
        <v>327</v>
      </c>
      <c r="T72" s="20" t="s">
        <v>327</v>
      </c>
      <c r="U72" s="18" t="s">
        <v>327</v>
      </c>
      <c r="V72" s="20" t="s">
        <v>327</v>
      </c>
      <c r="W72" s="18" t="s">
        <v>327</v>
      </c>
      <c r="X72" s="20" t="s">
        <v>327</v>
      </c>
      <c r="Y72" s="18" t="s">
        <v>327</v>
      </c>
      <c r="Z72" s="20" t="s">
        <v>327</v>
      </c>
      <c r="AA72" s="18" t="s">
        <v>327</v>
      </c>
      <c r="AB72" s="20" t="s">
        <v>327</v>
      </c>
      <c r="AC72" s="18" t="s">
        <v>327</v>
      </c>
      <c r="AD72" s="20" t="s">
        <v>327</v>
      </c>
      <c r="AE72" s="18" t="s">
        <v>327</v>
      </c>
      <c r="AF72" s="20" t="s">
        <v>327</v>
      </c>
      <c r="AG72" s="18" t="s">
        <v>327</v>
      </c>
      <c r="AH72" s="20" t="s">
        <v>327</v>
      </c>
      <c r="AI72" s="18" t="s">
        <v>327</v>
      </c>
      <c r="AJ72" s="20" t="s">
        <v>327</v>
      </c>
      <c r="AK72" s="18" t="s">
        <v>327</v>
      </c>
      <c r="AL72" s="20" t="s">
        <v>327</v>
      </c>
      <c r="AM72" s="18" t="s">
        <v>327</v>
      </c>
      <c r="AN72" s="20" t="s">
        <v>327</v>
      </c>
      <c r="AO72" s="18" t="s">
        <v>327</v>
      </c>
      <c r="AP72" s="20" t="s">
        <v>327</v>
      </c>
      <c r="AQ72" s="18" t="n">
        <v>542.32146697</v>
      </c>
      <c r="AR72" s="20" t="n">
        <v>3.03044107</v>
      </c>
      <c r="AS72" s="18" t="s">
        <v>327</v>
      </c>
      <c r="AT72" s="20" t="s">
        <v>327</v>
      </c>
      <c r="AU72" s="18" t="s">
        <v>327</v>
      </c>
      <c r="AV72" s="20" t="s">
        <v>327</v>
      </c>
    </row>
    <row r="73" spans="1:48">
      <c r="A73" s="15" t="s">
        <v>393</v>
      </c>
      <c r="B73" s="17" t="n">
        <v>8249</v>
      </c>
      <c r="C73" s="18">
        <f>(463.0/B73*100)</f>
        <v/>
      </c>
      <c r="D73" s="19" t="n">
        <v>7786</v>
      </c>
      <c r="E73" s="18" t="n">
        <v>401.87626384</v>
      </c>
      <c r="F73" s="20" t="n">
        <v>7.01126917</v>
      </c>
      <c r="G73" s="18" t="n">
        <v>414.01162297</v>
      </c>
      <c r="H73" s="20" t="n">
        <v>4.75786759</v>
      </c>
      <c r="I73" s="18" t="n">
        <v>419.81205344</v>
      </c>
      <c r="J73" s="20" t="n">
        <v>5.97652734</v>
      </c>
      <c r="K73" s="18" t="n">
        <v>426.50180147</v>
      </c>
      <c r="L73" s="20" t="n">
        <v>4.47068977</v>
      </c>
      <c r="M73" s="18" t="n">
        <v>433.51993575</v>
      </c>
      <c r="N73" s="20" t="n">
        <v>6.87597387</v>
      </c>
      <c r="O73" s="18" t="n">
        <v>441.71472904</v>
      </c>
      <c r="P73" s="20" t="n">
        <v>7.48414285</v>
      </c>
      <c r="Q73" s="18" t="n">
        <v>454.79172373</v>
      </c>
      <c r="R73" s="20" t="n">
        <v>9.56123511</v>
      </c>
      <c r="S73" s="18" t="n">
        <v>448.37870928</v>
      </c>
      <c r="T73" s="20" t="n">
        <v>9.60586268</v>
      </c>
      <c r="U73" s="18" t="n">
        <v>428.78135963</v>
      </c>
      <c r="V73" s="20" t="n">
        <v>14.49248236</v>
      </c>
      <c r="W73" s="18" t="n">
        <v>434.178764</v>
      </c>
      <c r="X73" s="20" t="n">
        <v>9.96991774</v>
      </c>
      <c r="Y73" s="18" t="n">
        <v>432.09172698</v>
      </c>
      <c r="Z73" s="20" t="n">
        <v>8.74510487</v>
      </c>
      <c r="AA73" s="18" t="n">
        <v>411.39581052</v>
      </c>
      <c r="AB73" s="20" t="n">
        <v>10.28571</v>
      </c>
      <c r="AC73" s="18" t="n">
        <v>406.06331193</v>
      </c>
      <c r="AD73" s="20" t="n">
        <v>7.86142482</v>
      </c>
      <c r="AE73" s="18" t="n">
        <v>433.53943477</v>
      </c>
      <c r="AF73" s="20" t="n">
        <v>9.97885033</v>
      </c>
      <c r="AG73" s="18" t="n">
        <v>403.06730427</v>
      </c>
      <c r="AH73" s="20" t="n">
        <v>11.49042843</v>
      </c>
      <c r="AI73" s="18" t="n">
        <v>372.63515281</v>
      </c>
      <c r="AJ73" s="20" t="n">
        <v>6.64179173</v>
      </c>
      <c r="AK73" s="18" t="n">
        <v>368.14356365</v>
      </c>
      <c r="AL73" s="20" t="n">
        <v>10.41396754</v>
      </c>
      <c r="AM73" s="18" t="n">
        <v>407.51837599</v>
      </c>
      <c r="AN73" s="20" t="n">
        <v>5.1579424</v>
      </c>
      <c r="AO73" s="18" t="s">
        <v>327</v>
      </c>
      <c r="AP73" s="20" t="s">
        <v>327</v>
      </c>
      <c r="AQ73" s="18" t="s">
        <v>327</v>
      </c>
      <c r="AR73" s="20" t="s">
        <v>327</v>
      </c>
      <c r="AS73" s="18" t="s">
        <v>327</v>
      </c>
      <c r="AT73" s="20" t="s">
        <v>327</v>
      </c>
      <c r="AU73" s="18" t="n">
        <v>376.73296873</v>
      </c>
      <c r="AV73" s="20" t="n">
        <v>8.62395729</v>
      </c>
    </row>
    <row r="74" spans="1:4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s">
        <v>327</v>
      </c>
      <c r="P74" s="20" t="s">
        <v>327</v>
      </c>
      <c r="Q74" s="18" t="s">
        <v>327</v>
      </c>
      <c r="R74" s="20" t="s">
        <v>327</v>
      </c>
      <c r="S74" s="18" t="s">
        <v>327</v>
      </c>
      <c r="T74" s="20" t="s">
        <v>327</v>
      </c>
      <c r="U74" s="18" t="s">
        <v>327</v>
      </c>
      <c r="V74" s="20" t="s">
        <v>327</v>
      </c>
      <c r="W74" s="18" t="s">
        <v>327</v>
      </c>
      <c r="X74" s="20" t="s">
        <v>327</v>
      </c>
      <c r="Y74" s="18" t="s">
        <v>327</v>
      </c>
      <c r="Z74" s="20" t="s">
        <v>327</v>
      </c>
      <c r="AA74" s="18" t="s">
        <v>327</v>
      </c>
      <c r="AB74" s="20" t="s">
        <v>327</v>
      </c>
      <c r="AC74" s="18" t="s">
        <v>327</v>
      </c>
      <c r="AD74" s="20" t="s">
        <v>327</v>
      </c>
      <c r="AE74" s="18" t="s">
        <v>327</v>
      </c>
      <c r="AF74" s="20" t="s">
        <v>327</v>
      </c>
      <c r="AG74" s="18" t="s">
        <v>327</v>
      </c>
      <c r="AH74" s="20" t="s">
        <v>327</v>
      </c>
      <c r="AI74" s="18" t="s">
        <v>327</v>
      </c>
      <c r="AJ74" s="20" t="s">
        <v>327</v>
      </c>
      <c r="AK74" s="18" t="s">
        <v>327</v>
      </c>
      <c r="AL74" s="20" t="s">
        <v>327</v>
      </c>
      <c r="AM74" s="18" t="s">
        <v>327</v>
      </c>
      <c r="AN74" s="20" t="s">
        <v>327</v>
      </c>
      <c r="AO74" s="18" t="s">
        <v>327</v>
      </c>
      <c r="AP74" s="20" t="s">
        <v>327</v>
      </c>
      <c r="AQ74" s="18" t="n">
        <v>417.24339576</v>
      </c>
      <c r="AR74" s="20" t="n">
        <v>1.40662681</v>
      </c>
      <c r="AS74" s="18" t="s">
        <v>327</v>
      </c>
      <c r="AT74" s="20" t="s">
        <v>327</v>
      </c>
      <c r="AU74" s="18" t="s">
        <v>327</v>
      </c>
      <c r="AV74" s="20" t="s">
        <v>327</v>
      </c>
    </row>
    <row r="75" spans="1:4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s">
        <v>327</v>
      </c>
      <c r="P75" s="20" t="s">
        <v>327</v>
      </c>
      <c r="Q75" s="18" t="s">
        <v>327</v>
      </c>
      <c r="R75" s="20" t="s">
        <v>327</v>
      </c>
      <c r="S75" s="18" t="s">
        <v>327</v>
      </c>
      <c r="T75" s="20" t="s">
        <v>327</v>
      </c>
      <c r="U75" s="18" t="s">
        <v>327</v>
      </c>
      <c r="V75" s="20" t="s">
        <v>327</v>
      </c>
      <c r="W75" s="18" t="s">
        <v>327</v>
      </c>
      <c r="X75" s="20" t="s">
        <v>327</v>
      </c>
      <c r="Y75" s="18" t="s">
        <v>327</v>
      </c>
      <c r="Z75" s="20" t="s">
        <v>327</v>
      </c>
      <c r="AA75" s="18" t="s">
        <v>327</v>
      </c>
      <c r="AB75" s="20" t="s">
        <v>327</v>
      </c>
      <c r="AC75" s="18" t="s">
        <v>327</v>
      </c>
      <c r="AD75" s="20" t="s">
        <v>327</v>
      </c>
      <c r="AE75" s="18" t="s">
        <v>327</v>
      </c>
      <c r="AF75" s="20" t="s">
        <v>327</v>
      </c>
      <c r="AG75" s="18" t="s">
        <v>327</v>
      </c>
      <c r="AH75" s="20" t="s">
        <v>327</v>
      </c>
      <c r="AI75" s="18" t="s">
        <v>327</v>
      </c>
      <c r="AJ75" s="20" t="s">
        <v>327</v>
      </c>
      <c r="AK75" s="18" t="s">
        <v>327</v>
      </c>
      <c r="AL75" s="20" t="s">
        <v>327</v>
      </c>
      <c r="AM75" s="18" t="s">
        <v>327</v>
      </c>
      <c r="AN75" s="20" t="s">
        <v>327</v>
      </c>
      <c r="AO75" s="18" t="s">
        <v>327</v>
      </c>
      <c r="AP75" s="20" t="s">
        <v>327</v>
      </c>
      <c r="AQ75" s="18" t="n">
        <v>366.81798548</v>
      </c>
      <c r="AR75" s="20" t="n">
        <v>2.95156554</v>
      </c>
      <c r="AS75" s="18" t="s">
        <v>327</v>
      </c>
      <c r="AT75" s="20" t="s">
        <v>327</v>
      </c>
      <c r="AU75" s="18" t="s">
        <v>327</v>
      </c>
      <c r="AV75" s="20" t="s">
        <v>327</v>
      </c>
    </row>
    <row r="76" spans="1:4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s">
        <v>327</v>
      </c>
      <c r="P76" s="20" t="s">
        <v>327</v>
      </c>
      <c r="Q76" s="18" t="s">
        <v>327</v>
      </c>
      <c r="R76" s="20" t="s">
        <v>327</v>
      </c>
      <c r="S76" s="18" t="s">
        <v>327</v>
      </c>
      <c r="T76" s="20" t="s">
        <v>327</v>
      </c>
      <c r="U76" s="18" t="s">
        <v>327</v>
      </c>
      <c r="V76" s="20" t="s">
        <v>327</v>
      </c>
      <c r="W76" s="18" t="s">
        <v>327</v>
      </c>
      <c r="X76" s="20" t="s">
        <v>327</v>
      </c>
      <c r="Y76" s="18" t="s">
        <v>327</v>
      </c>
      <c r="Z76" s="20" t="s">
        <v>327</v>
      </c>
      <c r="AA76" s="18" t="s">
        <v>327</v>
      </c>
      <c r="AB76" s="20" t="s">
        <v>327</v>
      </c>
      <c r="AC76" s="18" t="s">
        <v>327</v>
      </c>
      <c r="AD76" s="20" t="s">
        <v>327</v>
      </c>
      <c r="AE76" s="18" t="s">
        <v>327</v>
      </c>
      <c r="AF76" s="20" t="s">
        <v>327</v>
      </c>
      <c r="AG76" s="18" t="s">
        <v>327</v>
      </c>
      <c r="AH76" s="20" t="s">
        <v>327</v>
      </c>
      <c r="AI76" s="18" t="s">
        <v>327</v>
      </c>
      <c r="AJ76" s="20" t="s">
        <v>327</v>
      </c>
      <c r="AK76" s="18" t="s">
        <v>327</v>
      </c>
      <c r="AL76" s="20" t="s">
        <v>327</v>
      </c>
      <c r="AM76" s="18" t="s">
        <v>327</v>
      </c>
      <c r="AN76" s="20" t="s">
        <v>327</v>
      </c>
      <c r="AO76" s="18" t="s">
        <v>327</v>
      </c>
      <c r="AP76" s="20" t="s">
        <v>327</v>
      </c>
      <c r="AQ76" s="18" t="n">
        <v>427.48273896</v>
      </c>
      <c r="AR76" s="20" t="n">
        <v>2.40767111</v>
      </c>
      <c r="AS76" s="18" t="s">
        <v>327</v>
      </c>
      <c r="AT76" s="20" t="s">
        <v>327</v>
      </c>
      <c r="AU76" s="18" t="s">
        <v>327</v>
      </c>
      <c r="AV76" s="20" t="s">
        <v>327</v>
      </c>
    </row>
    <row r="77" spans="1:4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s">
        <v>327</v>
      </c>
      <c r="P77" s="20" t="s">
        <v>327</v>
      </c>
      <c r="Q77" s="18" t="s">
        <v>327</v>
      </c>
      <c r="R77" s="20" t="s">
        <v>327</v>
      </c>
      <c r="S77" s="18" t="s">
        <v>327</v>
      </c>
      <c r="T77" s="20" t="s">
        <v>327</v>
      </c>
      <c r="U77" s="18" t="s">
        <v>327</v>
      </c>
      <c r="V77" s="20" t="s">
        <v>327</v>
      </c>
      <c r="W77" s="18" t="s">
        <v>327</v>
      </c>
      <c r="X77" s="20" t="s">
        <v>327</v>
      </c>
      <c r="Y77" s="18" t="s">
        <v>327</v>
      </c>
      <c r="Z77" s="20" t="s">
        <v>327</v>
      </c>
      <c r="AA77" s="18" t="s">
        <v>327</v>
      </c>
      <c r="AB77" s="20" t="s">
        <v>327</v>
      </c>
      <c r="AC77" s="18" t="s">
        <v>327</v>
      </c>
      <c r="AD77" s="20" t="s">
        <v>327</v>
      </c>
      <c r="AE77" s="18" t="s">
        <v>327</v>
      </c>
      <c r="AF77" s="20" t="s">
        <v>327</v>
      </c>
      <c r="AG77" s="18" t="s">
        <v>327</v>
      </c>
      <c r="AH77" s="20" t="s">
        <v>327</v>
      </c>
      <c r="AI77" s="18" t="s">
        <v>327</v>
      </c>
      <c r="AJ77" s="20" t="s">
        <v>327</v>
      </c>
      <c r="AK77" s="18" t="s">
        <v>327</v>
      </c>
      <c r="AL77" s="20" t="s">
        <v>327</v>
      </c>
      <c r="AM77" s="18" t="s">
        <v>327</v>
      </c>
      <c r="AN77" s="20" t="s">
        <v>327</v>
      </c>
      <c r="AO77" s="18" t="s">
        <v>327</v>
      </c>
      <c r="AP77" s="20" t="s">
        <v>327</v>
      </c>
      <c r="AQ77" s="18" t="n">
        <v>417.99188288</v>
      </c>
      <c r="AR77" s="20" t="n">
        <v>2.49596802</v>
      </c>
      <c r="AS77" s="18" t="s">
        <v>327</v>
      </c>
      <c r="AT77" s="20" t="s">
        <v>327</v>
      </c>
      <c r="AU77" s="18" t="s">
        <v>327</v>
      </c>
      <c r="AV77" s="20" t="s">
        <v>327</v>
      </c>
    </row>
    <row r="78" spans="1:4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s">
        <v>327</v>
      </c>
      <c r="P78" s="20" t="s">
        <v>327</v>
      </c>
      <c r="Q78" s="18" t="s">
        <v>327</v>
      </c>
      <c r="R78" s="20" t="s">
        <v>327</v>
      </c>
      <c r="S78" s="18" t="s">
        <v>327</v>
      </c>
      <c r="T78" s="20" t="s">
        <v>327</v>
      </c>
      <c r="U78" s="18" t="s">
        <v>327</v>
      </c>
      <c r="V78" s="20" t="s">
        <v>327</v>
      </c>
      <c r="W78" s="18" t="s">
        <v>327</v>
      </c>
      <c r="X78" s="20" t="s">
        <v>327</v>
      </c>
      <c r="Y78" s="18" t="s">
        <v>327</v>
      </c>
      <c r="Z78" s="20" t="s">
        <v>327</v>
      </c>
      <c r="AA78" s="18" t="s">
        <v>327</v>
      </c>
      <c r="AB78" s="20" t="s">
        <v>327</v>
      </c>
      <c r="AC78" s="18" t="s">
        <v>327</v>
      </c>
      <c r="AD78" s="20" t="s">
        <v>327</v>
      </c>
      <c r="AE78" s="18" t="s">
        <v>327</v>
      </c>
      <c r="AF78" s="20" t="s">
        <v>327</v>
      </c>
      <c r="AG78" s="18" t="s">
        <v>327</v>
      </c>
      <c r="AH78" s="20" t="s">
        <v>327</v>
      </c>
      <c r="AI78" s="18" t="s">
        <v>327</v>
      </c>
      <c r="AJ78" s="20" t="s">
        <v>327</v>
      </c>
      <c r="AK78" s="18" t="s">
        <v>327</v>
      </c>
      <c r="AL78" s="20" t="s">
        <v>327</v>
      </c>
      <c r="AM78" s="18" t="s">
        <v>327</v>
      </c>
      <c r="AN78" s="20" t="s">
        <v>327</v>
      </c>
      <c r="AO78" s="18" t="s">
        <v>327</v>
      </c>
      <c r="AP78" s="20" t="s">
        <v>327</v>
      </c>
      <c r="AQ78" s="18" t="n">
        <v>494.51831162</v>
      </c>
      <c r="AR78" s="20" t="n">
        <v>4.45771317</v>
      </c>
      <c r="AS78" s="18" t="s">
        <v>327</v>
      </c>
      <c r="AT78" s="20" t="s">
        <v>327</v>
      </c>
      <c r="AU78" s="18" t="s">
        <v>327</v>
      </c>
      <c r="AV78" s="20" t="s">
        <v>327</v>
      </c>
    </row>
    <row customHeight="1" ht="25" r="79" spans="1:4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s">
        <v>327</v>
      </c>
      <c r="P79" s="20" t="s">
        <v>327</v>
      </c>
      <c r="Q79" s="18" t="s">
        <v>327</v>
      </c>
      <c r="R79" s="20" t="s">
        <v>327</v>
      </c>
      <c r="S79" s="18" t="s">
        <v>327</v>
      </c>
      <c r="T79" s="20" t="s">
        <v>327</v>
      </c>
      <c r="U79" s="18" t="s">
        <v>327</v>
      </c>
      <c r="V79" s="20" t="s">
        <v>327</v>
      </c>
      <c r="W79" s="18" t="s">
        <v>327</v>
      </c>
      <c r="X79" s="20" t="s">
        <v>327</v>
      </c>
      <c r="Y79" s="18" t="s">
        <v>327</v>
      </c>
      <c r="Z79" s="20" t="s">
        <v>327</v>
      </c>
      <c r="AA79" s="18" t="s">
        <v>327</v>
      </c>
      <c r="AB79" s="20" t="s">
        <v>327</v>
      </c>
      <c r="AC79" s="18" t="s">
        <v>327</v>
      </c>
      <c r="AD79" s="20" t="s">
        <v>327</v>
      </c>
      <c r="AE79" s="18" t="s">
        <v>327</v>
      </c>
      <c r="AF79" s="20" t="s">
        <v>327</v>
      </c>
      <c r="AG79" s="18" t="s">
        <v>327</v>
      </c>
      <c r="AH79" s="20" t="s">
        <v>327</v>
      </c>
      <c r="AI79" s="18" t="s">
        <v>327</v>
      </c>
      <c r="AJ79" s="20" t="s">
        <v>327</v>
      </c>
      <c r="AK79" s="18" t="s">
        <v>327</v>
      </c>
      <c r="AL79" s="20" t="s">
        <v>327</v>
      </c>
      <c r="AM79" s="18" t="s">
        <v>327</v>
      </c>
      <c r="AN79" s="20" t="s">
        <v>327</v>
      </c>
      <c r="AO79" s="18" t="s">
        <v>327</v>
      </c>
      <c r="AP79" s="20" t="s">
        <v>327</v>
      </c>
      <c r="AQ79" s="18" t="n">
        <v>456.29558944</v>
      </c>
      <c r="AR79" s="20" t="n">
        <v>6.90963052</v>
      </c>
      <c r="AS79" s="18" t="s">
        <v>327</v>
      </c>
      <c r="AT79" s="20" t="s">
        <v>327</v>
      </c>
      <c r="AU79" s="18" t="s">
        <v>327</v>
      </c>
      <c r="AV79" s="20" t="s">
        <v>327</v>
      </c>
    </row>
    <row r="80" spans="1:4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s">
        <v>327</v>
      </c>
      <c r="P80" s="20" t="s">
        <v>327</v>
      </c>
      <c r="Q80" s="18" t="s">
        <v>327</v>
      </c>
      <c r="R80" s="20" t="s">
        <v>327</v>
      </c>
      <c r="S80" s="18" t="s">
        <v>327</v>
      </c>
      <c r="T80" s="20" t="s">
        <v>327</v>
      </c>
      <c r="U80" s="18" t="s">
        <v>327</v>
      </c>
      <c r="V80" s="20" t="s">
        <v>327</v>
      </c>
      <c r="W80" s="18" t="s">
        <v>327</v>
      </c>
      <c r="X80" s="20" t="s">
        <v>327</v>
      </c>
      <c r="Y80" s="18" t="s">
        <v>327</v>
      </c>
      <c r="Z80" s="20" t="s">
        <v>327</v>
      </c>
      <c r="AA80" s="18" t="s">
        <v>327</v>
      </c>
      <c r="AB80" s="20" t="s">
        <v>327</v>
      </c>
      <c r="AC80" s="18" t="s">
        <v>327</v>
      </c>
      <c r="AD80" s="20" t="s">
        <v>327</v>
      </c>
      <c r="AE80" s="18" t="s">
        <v>327</v>
      </c>
      <c r="AF80" s="20" t="s">
        <v>327</v>
      </c>
      <c r="AG80" s="18" t="s">
        <v>327</v>
      </c>
      <c r="AH80" s="20" t="s">
        <v>327</v>
      </c>
      <c r="AI80" s="18" t="s">
        <v>327</v>
      </c>
      <c r="AJ80" s="20" t="s">
        <v>327</v>
      </c>
      <c r="AK80" s="18" t="s">
        <v>327</v>
      </c>
      <c r="AL80" s="20" t="s">
        <v>327</v>
      </c>
      <c r="AM80" s="18" t="s">
        <v>327</v>
      </c>
      <c r="AN80" s="20" t="s">
        <v>327</v>
      </c>
      <c r="AO80" s="18" t="s">
        <v>327</v>
      </c>
      <c r="AP80" s="20" t="s">
        <v>327</v>
      </c>
      <c r="AQ80" s="18" t="n">
        <v>459.81599437</v>
      </c>
      <c r="AR80" s="20" t="n">
        <v>4.27720318</v>
      </c>
      <c r="AS80" s="18" t="s">
        <v>327</v>
      </c>
      <c r="AT80" s="20" t="s">
        <v>327</v>
      </c>
      <c r="AU80" s="18" t="s">
        <v>327</v>
      </c>
      <c r="AV80" s="20" t="s">
        <v>327</v>
      </c>
    </row>
    <row r="81" spans="1:4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s">
        <v>327</v>
      </c>
      <c r="P81" s="20" t="s">
        <v>327</v>
      </c>
      <c r="Q81" s="18" t="s">
        <v>327</v>
      </c>
      <c r="R81" s="20" t="s">
        <v>327</v>
      </c>
      <c r="S81" s="18" t="s">
        <v>327</v>
      </c>
      <c r="T81" s="20" t="s">
        <v>327</v>
      </c>
      <c r="U81" s="18" t="s">
        <v>327</v>
      </c>
      <c r="V81" s="20" t="s">
        <v>327</v>
      </c>
      <c r="W81" s="18" t="s">
        <v>327</v>
      </c>
      <c r="X81" s="20" t="s">
        <v>327</v>
      </c>
      <c r="Y81" s="18" t="s">
        <v>327</v>
      </c>
      <c r="Z81" s="20" t="s">
        <v>327</v>
      </c>
      <c r="AA81" s="18" t="s">
        <v>327</v>
      </c>
      <c r="AB81" s="20" t="s">
        <v>327</v>
      </c>
      <c r="AC81" s="18" t="s">
        <v>327</v>
      </c>
      <c r="AD81" s="20" t="s">
        <v>327</v>
      </c>
      <c r="AE81" s="18" t="s">
        <v>327</v>
      </c>
      <c r="AF81" s="20" t="s">
        <v>327</v>
      </c>
      <c r="AG81" s="18" t="s">
        <v>327</v>
      </c>
      <c r="AH81" s="20" t="s">
        <v>327</v>
      </c>
      <c r="AI81" s="18" t="s">
        <v>327</v>
      </c>
      <c r="AJ81" s="20" t="s">
        <v>327</v>
      </c>
      <c r="AK81" s="18" t="s">
        <v>327</v>
      </c>
      <c r="AL81" s="20" t="s">
        <v>327</v>
      </c>
      <c r="AM81" s="18" t="s">
        <v>327</v>
      </c>
      <c r="AN81" s="20" t="s">
        <v>327</v>
      </c>
      <c r="AO81" s="18" t="s">
        <v>327</v>
      </c>
      <c r="AP81" s="20" t="s">
        <v>327</v>
      </c>
      <c r="AQ81" s="18" t="n">
        <v>446.10977731</v>
      </c>
      <c r="AR81" s="20" t="n">
        <v>3.2500212</v>
      </c>
      <c r="AS81" s="18" t="s">
        <v>327</v>
      </c>
      <c r="AT81" s="20" t="s">
        <v>327</v>
      </c>
      <c r="AU81" s="18" t="s">
        <v>327</v>
      </c>
      <c r="AV81" s="20" t="s">
        <v>327</v>
      </c>
    </row>
    <row r="82" spans="1:4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c r="U82" s="22" t="s">
        <v>402</v>
      </c>
      <c r="V82" s="22" t="s">
        <v>402</v>
      </c>
      <c r="W82" s="22" t="s">
        <v>402</v>
      </c>
      <c r="X82" s="22" t="s">
        <v>402</v>
      </c>
      <c r="Y82" s="22" t="s">
        <v>402</v>
      </c>
      <c r="Z82" s="22" t="s">
        <v>402</v>
      </c>
      <c r="AA82" s="22" t="s">
        <v>402</v>
      </c>
      <c r="AB82" s="22" t="s">
        <v>402</v>
      </c>
      <c r="AC82" s="22" t="s">
        <v>402</v>
      </c>
      <c r="AD82" s="22" t="s">
        <v>402</v>
      </c>
      <c r="AE82" s="22" t="s">
        <v>402</v>
      </c>
      <c r="AF82" s="22" t="s">
        <v>402</v>
      </c>
      <c r="AG82" s="22" t="s">
        <v>402</v>
      </c>
      <c r="AH82" s="22" t="s">
        <v>402</v>
      </c>
      <c r="AI82" s="22" t="s">
        <v>402</v>
      </c>
      <c r="AJ82" s="22" t="s">
        <v>402</v>
      </c>
      <c r="AK82" s="22" t="s">
        <v>402</v>
      </c>
      <c r="AL82" s="22" t="s">
        <v>402</v>
      </c>
      <c r="AM82" s="22" t="s">
        <v>402</v>
      </c>
      <c r="AN82" s="22" t="s">
        <v>402</v>
      </c>
      <c r="AO82" s="22" t="s">
        <v>402</v>
      </c>
      <c r="AP82" s="22" t="s">
        <v>402</v>
      </c>
      <c r="AQ82" s="22" t="s">
        <v>402</v>
      </c>
      <c r="AR82" s="22" t="s">
        <v>402</v>
      </c>
      <c r="AS82" s="22" t="s">
        <v>402</v>
      </c>
      <c r="AT82" s="22" t="s">
        <v>402</v>
      </c>
      <c r="AU82" s="22" t="s">
        <v>402</v>
      </c>
      <c r="AV82" s="22" t="s">
        <v>402</v>
      </c>
    </row>
    <row r="83" spans="1:48">
      <c r="A83" s="3" t="s">
        <v>403</v>
      </c>
    </row>
    <row r="84" spans="1:48">
      <c r="A84" s="23" t="s">
        <v>404</v>
      </c>
    </row>
    <row r="85" spans="1:48">
      <c r="A85" s="23" t="s">
        <v>405</v>
      </c>
    </row>
    <row customHeight="1" ht="30" r="86" spans="1:48">
      <c r="A86" s="23" t="s">
        <v>406</v>
      </c>
    </row>
    <row customHeight="1" ht="30" r="87" spans="1:48">
      <c r="A87" s="23" t="s">
        <v>402</v>
      </c>
    </row>
    <row customHeight="1" ht="30" r="88" spans="1:48">
      <c r="A88" s="23" t="s">
        <v>407</v>
      </c>
    </row>
    <row customHeight="1" ht="30" r="89" spans="1:48">
      <c r="A89" s="23" t="s">
        <v>408</v>
      </c>
    </row>
    <row customHeight="1" ht="30" r="90" spans="1:48">
      <c r="A90" s="23" t="s">
        <v>409</v>
      </c>
    </row>
    <row customHeight="1" ht="30" r="91" spans="1:48">
      <c r="A91" s="23" t="s">
        <v>410</v>
      </c>
    </row>
    <row customHeight="1" ht="30" r="92" spans="1:48">
      <c r="A92" s="23" t="s">
        <v>411</v>
      </c>
    </row>
    <row customHeight="1" ht="30" r="93" spans="1:48">
      <c r="A93" s="23" t="s">
        <v>412</v>
      </c>
    </row>
    <row customHeight="1" ht="30" r="94" spans="1:48">
      <c r="A94" s="23" t="s">
        <v>413</v>
      </c>
    </row>
    <row customHeight="1" ht="30" r="95" spans="1:48">
      <c r="A95" s="23" t="s">
        <v>414</v>
      </c>
    </row>
    <row customHeight="1" ht="30" r="96" spans="1:48">
      <c r="A96" s="23" t="s">
        <v>415</v>
      </c>
    </row>
  </sheetData>
  <mergeCells count="37">
    <mergeCell ref="E4:F4"/>
    <mergeCell ref="G4:H4"/>
    <mergeCell ref="I4:J4"/>
    <mergeCell ref="K4:L4"/>
    <mergeCell ref="M4:N4"/>
    <mergeCell ref="O4:P4"/>
    <mergeCell ref="Q4:R4"/>
    <mergeCell ref="S4:T4"/>
    <mergeCell ref="U4:V4"/>
    <mergeCell ref="W4:X4"/>
    <mergeCell ref="Y4:Z4"/>
    <mergeCell ref="AA4:AB4"/>
    <mergeCell ref="AC4:AD4"/>
    <mergeCell ref="AE4:AF4"/>
    <mergeCell ref="AG4:AH4"/>
    <mergeCell ref="AI4:AJ4"/>
    <mergeCell ref="AK4:AL4"/>
    <mergeCell ref="AM4:AN4"/>
    <mergeCell ref="AO4:AP4"/>
    <mergeCell ref="AQ4:AR4"/>
    <mergeCell ref="AS4:AT4"/>
    <mergeCell ref="AU4:AV4"/>
    <mergeCell ref="A1:AV1"/>
    <mergeCell ref="A2:AV2"/>
    <mergeCell ref="A84:AV84"/>
    <mergeCell ref="A85:AV85"/>
    <mergeCell ref="A86:AV86"/>
    <mergeCell ref="A87:AV87"/>
    <mergeCell ref="A88:AV88"/>
    <mergeCell ref="A89:AV89"/>
    <mergeCell ref="A90:AV90"/>
    <mergeCell ref="A91:AV91"/>
    <mergeCell ref="A92:AV92"/>
    <mergeCell ref="A93:AV93"/>
    <mergeCell ref="A94:AV94"/>
    <mergeCell ref="A95:AV95"/>
    <mergeCell ref="A96:AV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581</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493.88887341</v>
      </c>
      <c r="F7" s="20" t="n">
        <v>2.20319882</v>
      </c>
      <c r="G7" s="18" t="n">
        <v>523.8550158199999</v>
      </c>
      <c r="H7" s="20" t="n">
        <v>3.16260704</v>
      </c>
      <c r="I7" s="18" t="s">
        <v>327</v>
      </c>
      <c r="J7" s="20" t="s">
        <v>327</v>
      </c>
      <c r="K7" s="18" t="s">
        <v>327</v>
      </c>
      <c r="L7" s="20" t="s">
        <v>327</v>
      </c>
      <c r="M7" s="18" t="s">
        <v>327</v>
      </c>
      <c r="N7" s="20" t="s">
        <v>327</v>
      </c>
      <c r="O7" s="18" t="s">
        <v>327</v>
      </c>
      <c r="P7" s="20" t="s">
        <v>327</v>
      </c>
      <c r="Q7" s="18" t="n">
        <v>466.899658</v>
      </c>
      <c r="R7" s="20" t="n">
        <v>3.37893862</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(6257.0/B9*100)</f>
        <v/>
      </c>
      <c r="D9" s="19" t="n">
        <v>3394</v>
      </c>
      <c r="E9" s="18" t="n">
        <v>489.54035586</v>
      </c>
      <c r="F9" s="20" t="n">
        <v>4.55952871</v>
      </c>
      <c r="G9" s="18" t="n">
        <v>515.58806094</v>
      </c>
      <c r="H9" s="20" t="n">
        <v>5.36555056</v>
      </c>
      <c r="I9" s="18" t="s">
        <v>327</v>
      </c>
      <c r="J9" s="20" t="s">
        <v>327</v>
      </c>
      <c r="K9" s="18" t="s">
        <v>327</v>
      </c>
      <c r="L9" s="20" t="s">
        <v>327</v>
      </c>
      <c r="M9" s="18" t="n">
        <v>357.98454354</v>
      </c>
      <c r="N9" s="20" t="n">
        <v>11.51846445</v>
      </c>
      <c r="O9" s="18" t="s">
        <v>327</v>
      </c>
      <c r="P9" s="20" t="s">
        <v>327</v>
      </c>
      <c r="Q9" s="18" t="n">
        <v>442.22418023</v>
      </c>
      <c r="R9" s="20" t="n">
        <v>5.7960727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(222.0/B13*100)</f>
        <v/>
      </c>
      <c r="D13" s="19" t="n">
        <v>6939</v>
      </c>
      <c r="E13" s="18" t="n">
        <v>519.60040123</v>
      </c>
      <c r="F13" s="20" t="n">
        <v>2.27636213</v>
      </c>
      <c r="G13" s="18" t="n">
        <v>517.32448064</v>
      </c>
      <c r="H13" s="20" t="n">
        <v>3.55883149</v>
      </c>
      <c r="I13" s="18" t="s">
        <v>327</v>
      </c>
      <c r="J13" s="20" t="s">
        <v>327</v>
      </c>
      <c r="K13" s="18" t="s">
        <v>327</v>
      </c>
      <c r="L13" s="20" t="s">
        <v>327</v>
      </c>
      <c r="M13" s="18" t="n">
        <v>447.51533769</v>
      </c>
      <c r="N13" s="20" t="n">
        <v>5.97365007</v>
      </c>
      <c r="O13" s="18" t="s">
        <v>327</v>
      </c>
      <c r="P13" s="20" t="s">
        <v>327</v>
      </c>
      <c r="Q13" s="18" t="n">
        <v>450.98272672</v>
      </c>
      <c r="R13" s="20" t="n">
        <v>5.48115162</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(1055.0/B17*100)</f>
        <v/>
      </c>
      <c r="D17" s="19" t="n">
        <v>5449</v>
      </c>
      <c r="E17" s="18" t="n">
        <v>509.13685591</v>
      </c>
      <c r="F17" s="20" t="n">
        <v>2.98308873</v>
      </c>
      <c r="G17" s="18" t="n">
        <v>535.99570103</v>
      </c>
      <c r="H17" s="20" t="n">
        <v>3.53146134</v>
      </c>
      <c r="I17" s="18" t="s">
        <v>327</v>
      </c>
      <c r="J17" s="20" t="s">
        <v>327</v>
      </c>
      <c r="K17" s="18" t="s">
        <v>327</v>
      </c>
      <c r="L17" s="20" t="s">
        <v>327</v>
      </c>
      <c r="M17" s="18" t="n">
        <v>362.96139732</v>
      </c>
      <c r="N17" s="20" t="n">
        <v>12.64520278</v>
      </c>
      <c r="O17" s="18" t="s">
        <v>327</v>
      </c>
      <c r="P17" s="20" t="s">
        <v>327</v>
      </c>
      <c r="Q17" s="18" t="n">
        <v>447.39020766</v>
      </c>
      <c r="R17" s="20" t="n">
        <v>7.92816238</v>
      </c>
    </row>
    <row r="18" spans="1:18">
      <c r="A18" s="15" t="s">
        <v>338</v>
      </c>
      <c r="B18" s="17" t="n">
        <v>5532</v>
      </c>
      <c r="C18" s="18">
        <f>(68.0/B18*100)</f>
        <v/>
      </c>
      <c r="D18" s="19" t="n">
        <v>5464</v>
      </c>
      <c r="E18" s="18" t="n">
        <v>442.93422775</v>
      </c>
      <c r="F18" s="20" t="n">
        <v>4.01453959</v>
      </c>
      <c r="G18" s="18" t="n">
        <v>477.0670504</v>
      </c>
      <c r="H18" s="20" t="n">
        <v>3.65517015</v>
      </c>
      <c r="I18" s="18" t="s">
        <v>327</v>
      </c>
      <c r="J18" s="20" t="s">
        <v>327</v>
      </c>
      <c r="K18" s="18" t="s">
        <v>327</v>
      </c>
      <c r="L18" s="20" t="s">
        <v>327</v>
      </c>
      <c r="M18" s="18" t="s">
        <v>327</v>
      </c>
      <c r="N18" s="20" t="s">
        <v>327</v>
      </c>
      <c r="O18" s="18" t="s">
        <v>327</v>
      </c>
      <c r="P18" s="20" t="s">
        <v>327</v>
      </c>
      <c r="Q18" s="18" t="n">
        <v>420.54640952</v>
      </c>
      <c r="R18" s="20" t="n">
        <v>5.62695091</v>
      </c>
    </row>
    <row r="19" spans="1:18">
      <c r="A19" s="15" t="s">
        <v>339</v>
      </c>
      <c r="B19" s="17" t="n">
        <v>5658</v>
      </c>
      <c r="C19" s="18">
        <f>(382.0/B19*100)</f>
        <v/>
      </c>
      <c r="D19" s="19" t="n">
        <v>5276</v>
      </c>
      <c r="E19" s="18" t="n">
        <v>474.53305627</v>
      </c>
      <c r="F19" s="20" t="n">
        <v>2.69097415</v>
      </c>
      <c r="G19" s="18" t="n">
        <v>500.63184018</v>
      </c>
      <c r="H19" s="20" t="n">
        <v>3.55025016</v>
      </c>
      <c r="I19" s="18" t="s">
        <v>327</v>
      </c>
      <c r="J19" s="20" t="s">
        <v>327</v>
      </c>
      <c r="K19" s="18" t="s">
        <v>327</v>
      </c>
      <c r="L19" s="20" t="s">
        <v>327</v>
      </c>
      <c r="M19" s="18" t="s">
        <v>327</v>
      </c>
      <c r="N19" s="20" t="s">
        <v>327</v>
      </c>
      <c r="O19" s="18" t="s">
        <v>327</v>
      </c>
      <c r="P19" s="20" t="s">
        <v>327</v>
      </c>
      <c r="Q19" s="18" t="n">
        <v>423.00931194</v>
      </c>
      <c r="R19" s="20" t="n">
        <v>5.33751401</v>
      </c>
    </row>
    <row r="20" spans="1:18">
      <c r="A20" s="15" t="s">
        <v>340</v>
      </c>
      <c r="B20" s="17" t="n">
        <v>3371</v>
      </c>
      <c r="C20" s="18">
        <f>(83.0/B20*100)</f>
        <v/>
      </c>
      <c r="D20" s="19" t="n">
        <v>3288</v>
      </c>
      <c r="E20" s="18" t="n">
        <v>495.11390865</v>
      </c>
      <c r="F20" s="20" t="n">
        <v>2.58509327</v>
      </c>
      <c r="G20" s="18" t="n">
        <v>496.90081243</v>
      </c>
      <c r="H20" s="20" t="n">
        <v>3.95851905</v>
      </c>
      <c r="I20" s="18" t="s">
        <v>327</v>
      </c>
      <c r="J20" s="20" t="s">
        <v>327</v>
      </c>
      <c r="K20" s="18" t="s">
        <v>327</v>
      </c>
      <c r="L20" s="20" t="s">
        <v>327</v>
      </c>
      <c r="M20" s="18" t="s">
        <v>327</v>
      </c>
      <c r="N20" s="20" t="s">
        <v>327</v>
      </c>
      <c r="O20" s="18" t="s">
        <v>327</v>
      </c>
      <c r="P20" s="20" t="s">
        <v>327</v>
      </c>
      <c r="Q20" s="18" t="n">
        <v>434.7943576</v>
      </c>
      <c r="R20" s="20" t="n">
        <v>5.92261237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(747.0/B23*100)</f>
        <v/>
      </c>
      <c r="D23" s="19" t="n">
        <v>10836</v>
      </c>
      <c r="E23" s="18" t="n">
        <v>489.5243734</v>
      </c>
      <c r="F23" s="20" t="n">
        <v>3.55866038</v>
      </c>
      <c r="G23" s="18" t="n">
        <v>508.44254011</v>
      </c>
      <c r="H23" s="20" t="n">
        <v>3.43250666</v>
      </c>
      <c r="I23" s="18" t="s">
        <v>327</v>
      </c>
      <c r="J23" s="20" t="s">
        <v>327</v>
      </c>
      <c r="K23" s="18" t="s">
        <v>327</v>
      </c>
      <c r="L23" s="20" t="s">
        <v>327</v>
      </c>
      <c r="M23" s="18" t="s">
        <v>327</v>
      </c>
      <c r="N23" s="20" t="s">
        <v>327</v>
      </c>
      <c r="O23" s="18" t="s">
        <v>327</v>
      </c>
      <c r="P23" s="20" t="s">
        <v>327</v>
      </c>
      <c r="Q23" s="18" t="n">
        <v>447.75710206</v>
      </c>
      <c r="R23" s="20" t="n">
        <v>4.27301381</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(40.0/B25*100)</f>
        <v/>
      </c>
      <c r="D25" s="19" t="n">
        <v>5541</v>
      </c>
      <c r="E25" s="18" t="n">
        <v>530.040627</v>
      </c>
      <c r="F25" s="20" t="n">
        <v>5.0770285</v>
      </c>
      <c r="G25" s="18" t="n">
        <v>527.57953103</v>
      </c>
      <c r="H25" s="20" t="n">
        <v>3.70824611</v>
      </c>
      <c r="I25" s="18" t="s">
        <v>327</v>
      </c>
      <c r="J25" s="20" t="s">
        <v>327</v>
      </c>
      <c r="K25" s="18" t="s">
        <v>327</v>
      </c>
      <c r="L25" s="20" t="s">
        <v>327</v>
      </c>
      <c r="M25" s="18" t="s">
        <v>327</v>
      </c>
      <c r="N25" s="20" t="s">
        <v>327</v>
      </c>
      <c r="O25" s="18" t="s">
        <v>327</v>
      </c>
      <c r="P25" s="20" t="s">
        <v>327</v>
      </c>
      <c r="Q25" s="18" t="n">
        <v>494.86890506</v>
      </c>
      <c r="R25" s="20" t="n">
        <v>5.20914011</v>
      </c>
    </row>
    <row r="26" spans="1:18">
      <c r="A26" s="15" t="s">
        <v>346</v>
      </c>
      <c r="B26" s="17" t="n">
        <v>4869</v>
      </c>
      <c r="C26" s="18">
        <f>(216.0/B26*100)</f>
        <v/>
      </c>
      <c r="D26" s="19" t="n">
        <v>4653</v>
      </c>
      <c r="E26" s="18" t="n">
        <v>484.61039454</v>
      </c>
      <c r="F26" s="20" t="n">
        <v>2.43044688</v>
      </c>
      <c r="G26" s="18" t="n">
        <v>491.05574887</v>
      </c>
      <c r="H26" s="20" t="n">
        <v>2.75150357</v>
      </c>
      <c r="I26" s="18" t="s">
        <v>327</v>
      </c>
      <c r="J26" s="20" t="s">
        <v>327</v>
      </c>
      <c r="K26" s="18" t="s">
        <v>327</v>
      </c>
      <c r="L26" s="20" t="s">
        <v>327</v>
      </c>
      <c r="M26" s="18" t="s">
        <v>327</v>
      </c>
      <c r="N26" s="20" t="s">
        <v>327</v>
      </c>
      <c r="O26" s="18" t="s">
        <v>327</v>
      </c>
      <c r="P26" s="20" t="s">
        <v>327</v>
      </c>
      <c r="Q26" s="18" t="n">
        <v>448.02357794</v>
      </c>
      <c r="R26" s="20" t="n">
        <v>4.58032876</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(52.0/B32*100)</f>
        <v/>
      </c>
      <c r="D32" s="19" t="n">
        <v>4426</v>
      </c>
      <c r="E32" s="18" t="n">
        <v>496.34889478</v>
      </c>
      <c r="F32" s="20" t="n">
        <v>2.28312111</v>
      </c>
      <c r="G32" s="18" t="n">
        <v>527.41608085</v>
      </c>
      <c r="H32" s="20" t="n">
        <v>3.26528811</v>
      </c>
      <c r="I32" s="18" t="s">
        <v>327</v>
      </c>
      <c r="J32" s="20" t="s">
        <v>327</v>
      </c>
      <c r="K32" s="18" t="s">
        <v>327</v>
      </c>
      <c r="L32" s="20" t="s">
        <v>327</v>
      </c>
      <c r="M32" s="18" t="s">
        <v>327</v>
      </c>
      <c r="N32" s="20" t="s">
        <v>327</v>
      </c>
      <c r="O32" s="18" t="s">
        <v>327</v>
      </c>
      <c r="P32" s="20" t="s">
        <v>327</v>
      </c>
      <c r="Q32" s="18" t="n">
        <v>463.5348424</v>
      </c>
      <c r="R32" s="20" t="n">
        <v>6.37363605</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(180.0/B34*100)</f>
        <v/>
      </c>
      <c r="D34" s="19" t="n">
        <v>6170</v>
      </c>
      <c r="E34" s="18" t="n">
        <v>478.06350953</v>
      </c>
      <c r="F34" s="20" t="n">
        <v>2.94578036</v>
      </c>
      <c r="G34" s="18" t="n">
        <v>500.15497427</v>
      </c>
      <c r="H34" s="20" t="n">
        <v>3.07423271</v>
      </c>
      <c r="I34" s="18" t="s">
        <v>327</v>
      </c>
      <c r="J34" s="20" t="s">
        <v>327</v>
      </c>
      <c r="K34" s="18" t="s">
        <v>327</v>
      </c>
      <c r="L34" s="20" t="s">
        <v>327</v>
      </c>
      <c r="M34" s="18" t="n">
        <v>336.51078337</v>
      </c>
      <c r="N34" s="20" t="n">
        <v>12.24828707</v>
      </c>
      <c r="O34" s="18" t="s">
        <v>327</v>
      </c>
      <c r="P34" s="20" t="s">
        <v>327</v>
      </c>
      <c r="Q34" s="18" t="n">
        <v>430.11418351</v>
      </c>
      <c r="R34" s="20" t="n">
        <v>5.00854665</v>
      </c>
    </row>
    <row r="35" spans="1:18">
      <c r="A35" s="15" t="s">
        <v>355</v>
      </c>
      <c r="B35" s="17" t="n">
        <v>6406</v>
      </c>
      <c r="C35" s="18">
        <f>(165.0/B35*100)</f>
        <v/>
      </c>
      <c r="D35" s="19" t="n">
        <v>6241</v>
      </c>
      <c r="E35" s="18" t="n">
        <v>499.9034709</v>
      </c>
      <c r="F35" s="20" t="n">
        <v>2.07774627</v>
      </c>
      <c r="G35" s="18" t="n">
        <v>535.39701283</v>
      </c>
      <c r="H35" s="20" t="n">
        <v>2.23217228</v>
      </c>
      <c r="I35" s="18" t="s">
        <v>327</v>
      </c>
      <c r="J35" s="20" t="s">
        <v>327</v>
      </c>
      <c r="K35" s="18" t="s">
        <v>327</v>
      </c>
      <c r="L35" s="20" t="s">
        <v>327</v>
      </c>
      <c r="M35" s="18" t="n">
        <v>349.78970242</v>
      </c>
      <c r="N35" s="20" t="n">
        <v>6.90672373</v>
      </c>
      <c r="O35" s="18" t="s">
        <v>327</v>
      </c>
      <c r="P35" s="20" t="s">
        <v>327</v>
      </c>
      <c r="Q35" s="18" t="n">
        <v>470.96859434</v>
      </c>
      <c r="R35" s="20" t="n">
        <v>4.65540263</v>
      </c>
    </row>
    <row r="36" spans="1:18">
      <c r="A36" s="15" t="s">
        <v>356</v>
      </c>
      <c r="B36" s="17" t="n">
        <v>6736</v>
      </c>
      <c r="C36" s="18">
        <f>(187.0/B36*100)</f>
        <v/>
      </c>
      <c r="D36" s="19" t="n">
        <v>6549</v>
      </c>
      <c r="E36" s="18" t="n">
        <v>477.43521579</v>
      </c>
      <c r="F36" s="20" t="n">
        <v>2.53362834</v>
      </c>
      <c r="G36" s="18" t="n">
        <v>509.21329471</v>
      </c>
      <c r="H36" s="20" t="n">
        <v>2.82565546</v>
      </c>
      <c r="I36" s="18" t="s">
        <v>327</v>
      </c>
      <c r="J36" s="20" t="s">
        <v>327</v>
      </c>
      <c r="K36" s="18" t="s">
        <v>327</v>
      </c>
      <c r="L36" s="20" t="s">
        <v>327</v>
      </c>
      <c r="M36" s="18" t="s">
        <v>327</v>
      </c>
      <c r="N36" s="20" t="s">
        <v>327</v>
      </c>
      <c r="O36" s="18" t="s">
        <v>327</v>
      </c>
      <c r="P36" s="20" t="s">
        <v>327</v>
      </c>
      <c r="Q36" s="18" t="n">
        <v>451.84785256</v>
      </c>
      <c r="R36" s="20" t="n">
        <v>3.97922075</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(5855.0/B40*100)</f>
        <v/>
      </c>
      <c r="D40" s="19" t="n">
        <v>8302</v>
      </c>
      <c r="E40" s="18" t="n">
        <v>490.9442889</v>
      </c>
      <c r="F40" s="20" t="n">
        <v>3.25942383</v>
      </c>
      <c r="G40" s="18" t="n">
        <v>526.4678664</v>
      </c>
      <c r="H40" s="20" t="n">
        <v>3.69644746</v>
      </c>
      <c r="I40" s="18" t="s">
        <v>327</v>
      </c>
      <c r="J40" s="20" t="s">
        <v>327</v>
      </c>
      <c r="K40" s="18" t="s">
        <v>327</v>
      </c>
      <c r="L40" s="20" t="s">
        <v>327</v>
      </c>
      <c r="M40" s="18" t="n">
        <v>491.16464222</v>
      </c>
      <c r="N40" s="20" t="n">
        <v>2.5540442</v>
      </c>
      <c r="O40" s="18" t="s">
        <v>327</v>
      </c>
      <c r="P40" s="20" t="s">
        <v>327</v>
      </c>
      <c r="Q40" s="18" t="n">
        <v>441.19487485</v>
      </c>
      <c r="R40" s="20" t="n">
        <v>4.09701145</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(389.0/B47*100)</f>
        <v/>
      </c>
      <c r="D47" s="19" t="n">
        <v>5539</v>
      </c>
      <c r="E47" s="18" t="n">
        <v>440.93674236</v>
      </c>
      <c r="F47" s="20" t="n">
        <v>4.2705192</v>
      </c>
      <c r="G47" s="18" t="n">
        <v>478.50124375</v>
      </c>
      <c r="H47" s="20" t="n">
        <v>4.94462047</v>
      </c>
      <c r="I47" s="18" t="s">
        <v>327</v>
      </c>
      <c r="J47" s="20" t="s">
        <v>327</v>
      </c>
      <c r="K47" s="18" t="s">
        <v>327</v>
      </c>
      <c r="L47" s="20" t="s">
        <v>327</v>
      </c>
      <c r="M47" s="18" t="s">
        <v>327</v>
      </c>
      <c r="N47" s="20" t="s">
        <v>327</v>
      </c>
      <c r="O47" s="18" t="s">
        <v>327</v>
      </c>
      <c r="P47" s="20" t="s">
        <v>327</v>
      </c>
      <c r="Q47" s="18" t="n">
        <v>407.82681015</v>
      </c>
      <c r="R47" s="20" t="n">
        <v>4.23302652</v>
      </c>
    </row>
    <row r="48" spans="1:18">
      <c r="A48" s="15" t="s">
        <v>368</v>
      </c>
      <c r="B48" s="17" t="n">
        <v>9841</v>
      </c>
      <c r="C48" s="18">
        <f>(36.0/B48*100)</f>
        <v/>
      </c>
      <c r="D48" s="19" t="n">
        <v>9805</v>
      </c>
      <c r="E48" s="18" t="n">
        <v>507.5597167</v>
      </c>
      <c r="F48" s="20" t="n">
        <v>5.91283914</v>
      </c>
      <c r="G48" s="18" t="n">
        <v>552.47979599</v>
      </c>
      <c r="H48" s="20" t="n">
        <v>4.69414848</v>
      </c>
      <c r="I48" s="18" t="s">
        <v>327</v>
      </c>
      <c r="J48" s="20" t="s">
        <v>327</v>
      </c>
      <c r="K48" s="18" t="s">
        <v>327</v>
      </c>
      <c r="L48" s="20" t="s">
        <v>327</v>
      </c>
      <c r="M48" s="18" t="s">
        <v>327</v>
      </c>
      <c r="N48" s="20" t="s">
        <v>327</v>
      </c>
      <c r="O48" s="18" t="s">
        <v>327</v>
      </c>
      <c r="P48" s="20" t="s">
        <v>327</v>
      </c>
      <c r="Q48" s="18" t="n">
        <v>499.10042666</v>
      </c>
      <c r="R48" s="20" t="n">
        <v>9.078533650000001</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(182.0/B52*100)</f>
        <v/>
      </c>
      <c r="D52" s="19" t="n">
        <v>5627</v>
      </c>
      <c r="E52" s="18" t="n">
        <v>453.7173045</v>
      </c>
      <c r="F52" s="20" t="n">
        <v>3.07691157</v>
      </c>
      <c r="G52" s="18" t="n">
        <v>492.41521647</v>
      </c>
      <c r="H52" s="20" t="n">
        <v>3.37382154</v>
      </c>
      <c r="I52" s="18" t="s">
        <v>327</v>
      </c>
      <c r="J52" s="20" t="s">
        <v>327</v>
      </c>
      <c r="K52" s="18" t="s">
        <v>327</v>
      </c>
      <c r="L52" s="20" t="s">
        <v>327</v>
      </c>
      <c r="M52" s="18" t="s">
        <v>327</v>
      </c>
      <c r="N52" s="20" t="s">
        <v>327</v>
      </c>
      <c r="O52" s="18" t="s">
        <v>327</v>
      </c>
      <c r="P52" s="20" t="s">
        <v>327</v>
      </c>
      <c r="Q52" s="18" t="n">
        <v>415.93159319</v>
      </c>
      <c r="R52" s="20" t="n">
        <v>4.31910953</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(101.0/B56*100)</f>
        <v/>
      </c>
      <c r="D56" s="19" t="n">
        <v>5258</v>
      </c>
      <c r="E56" s="18" t="n">
        <v>539.6262338</v>
      </c>
      <c r="F56" s="20" t="n">
        <v>4.52028901</v>
      </c>
      <c r="G56" s="18" t="n">
        <v>554.52820544</v>
      </c>
      <c r="H56" s="20" t="n">
        <v>2.96831356</v>
      </c>
      <c r="I56" s="18" t="s">
        <v>327</v>
      </c>
      <c r="J56" s="20" t="s">
        <v>327</v>
      </c>
      <c r="K56" s="18" t="s">
        <v>327</v>
      </c>
      <c r="L56" s="20" t="s">
        <v>327</v>
      </c>
      <c r="M56" s="18" t="s">
        <v>327</v>
      </c>
      <c r="N56" s="20" t="s">
        <v>327</v>
      </c>
      <c r="O56" s="18" t="s">
        <v>327</v>
      </c>
      <c r="P56" s="20" t="s">
        <v>327</v>
      </c>
      <c r="Q56" s="18" t="n">
        <v>502.01854088</v>
      </c>
      <c r="R56" s="20" t="n">
        <v>8.000335700000001</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(361.0/B61*100)</f>
        <v/>
      </c>
      <c r="D61" s="19" t="n">
        <v>6164</v>
      </c>
      <c r="E61" s="18" t="n">
        <v>480.3756976</v>
      </c>
      <c r="F61" s="20" t="n">
        <v>2.5118709</v>
      </c>
      <c r="G61" s="18" t="n">
        <v>499.58994065</v>
      </c>
      <c r="H61" s="20" t="n">
        <v>3.97068753</v>
      </c>
      <c r="I61" s="18" t="s">
        <v>327</v>
      </c>
      <c r="J61" s="20" t="s">
        <v>327</v>
      </c>
      <c r="K61" s="18" t="s">
        <v>327</v>
      </c>
      <c r="L61" s="20" t="s">
        <v>327</v>
      </c>
      <c r="M61" s="18" t="s">
        <v>327</v>
      </c>
      <c r="N61" s="20" t="s">
        <v>327</v>
      </c>
      <c r="O61" s="18" t="s">
        <v>327</v>
      </c>
      <c r="P61" s="20" t="s">
        <v>327</v>
      </c>
      <c r="Q61" s="18" t="n">
        <v>437.90909533</v>
      </c>
      <c r="R61" s="20" t="n">
        <v>4.83143858</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(783.0/B67*100)</f>
        <v/>
      </c>
      <c r="D67" s="19" t="n">
        <v>6188</v>
      </c>
      <c r="E67" s="18" t="n">
        <v>385.01168865</v>
      </c>
      <c r="F67" s="20" t="n">
        <v>3.407075</v>
      </c>
      <c r="G67" s="18" t="n">
        <v>405.69652512</v>
      </c>
      <c r="H67" s="20" t="n">
        <v>3.14119364</v>
      </c>
      <c r="I67" s="18" t="s">
        <v>327</v>
      </c>
      <c r="J67" s="20" t="s">
        <v>327</v>
      </c>
      <c r="K67" s="18" t="s">
        <v>327</v>
      </c>
      <c r="L67" s="20" t="s">
        <v>327</v>
      </c>
      <c r="M67" s="18" t="s">
        <v>327</v>
      </c>
      <c r="N67" s="20" t="s">
        <v>327</v>
      </c>
      <c r="O67" s="18" t="s">
        <v>327</v>
      </c>
      <c r="P67" s="20" t="s">
        <v>327</v>
      </c>
      <c r="Q67" s="18" t="n">
        <v>357.29379293</v>
      </c>
      <c r="R67" s="20" t="n">
        <v>5.0274847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(470.0/B73*100)</f>
        <v/>
      </c>
      <c r="D73" s="19" t="n">
        <v>7779</v>
      </c>
      <c r="E73" s="18" t="n">
        <v>411.37709236</v>
      </c>
      <c r="F73" s="20" t="n">
        <v>3.23775201</v>
      </c>
      <c r="G73" s="18" t="n">
        <v>443.93740575</v>
      </c>
      <c r="H73" s="20" t="n">
        <v>4.40186708</v>
      </c>
      <c r="I73" s="18" t="s">
        <v>327</v>
      </c>
      <c r="J73" s="20" t="s">
        <v>327</v>
      </c>
      <c r="K73" s="18" t="s">
        <v>327</v>
      </c>
      <c r="L73" s="20" t="s">
        <v>327</v>
      </c>
      <c r="M73" s="18" t="s">
        <v>327</v>
      </c>
      <c r="N73" s="20" t="s">
        <v>327</v>
      </c>
      <c r="O73" s="18" t="s">
        <v>327</v>
      </c>
      <c r="P73" s="20" t="s">
        <v>327</v>
      </c>
      <c r="Q73" s="18" t="n">
        <v>402.90740612</v>
      </c>
      <c r="R73" s="20" t="n">
        <v>6.79489576</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582</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500.14760163</v>
      </c>
      <c r="F7" s="20" t="n">
        <v>2.24529056</v>
      </c>
      <c r="G7" s="18" t="n">
        <v>516.3813886200001</v>
      </c>
      <c r="H7" s="20" t="n">
        <v>2.94540946</v>
      </c>
      <c r="I7" s="18" t="s">
        <v>327</v>
      </c>
      <c r="J7" s="20" t="s">
        <v>327</v>
      </c>
      <c r="K7" s="18" t="s">
        <v>327</v>
      </c>
      <c r="L7" s="20" t="s">
        <v>327</v>
      </c>
      <c r="M7" s="18" t="s">
        <v>327</v>
      </c>
      <c r="N7" s="20" t="s">
        <v>327</v>
      </c>
      <c r="O7" s="18" t="s">
        <v>327</v>
      </c>
      <c r="P7" s="20" t="s">
        <v>327</v>
      </c>
      <c r="Q7" s="18" t="n">
        <v>463.49063381</v>
      </c>
      <c r="R7" s="20" t="n">
        <v>3.49618015</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(6257.0/B9*100)</f>
        <v/>
      </c>
      <c r="D9" s="19" t="n">
        <v>3394</v>
      </c>
      <c r="E9" s="18" t="n">
        <v>490.37726472</v>
      </c>
      <c r="F9" s="20" t="n">
        <v>5.29453997</v>
      </c>
      <c r="G9" s="18" t="n">
        <v>510.23364463</v>
      </c>
      <c r="H9" s="20" t="n">
        <v>4.67139732</v>
      </c>
      <c r="I9" s="18" t="s">
        <v>327</v>
      </c>
      <c r="J9" s="20" t="s">
        <v>327</v>
      </c>
      <c r="K9" s="18" t="s">
        <v>327</v>
      </c>
      <c r="L9" s="20" t="s">
        <v>327</v>
      </c>
      <c r="M9" s="18" t="n">
        <v>357.98454354</v>
      </c>
      <c r="N9" s="20" t="n">
        <v>11.51846445</v>
      </c>
      <c r="O9" s="18" t="s">
        <v>327</v>
      </c>
      <c r="P9" s="20" t="s">
        <v>327</v>
      </c>
      <c r="Q9" s="18" t="n">
        <v>444.12307327</v>
      </c>
      <c r="R9" s="20" t="n">
        <v>5.79589664</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(222.0/B13*100)</f>
        <v/>
      </c>
      <c r="D13" s="19" t="n">
        <v>6939</v>
      </c>
      <c r="E13" s="18" t="n">
        <v>521.84119117</v>
      </c>
      <c r="F13" s="20" t="n">
        <v>2.28166192</v>
      </c>
      <c r="G13" s="18" t="n">
        <v>513.09756152</v>
      </c>
      <c r="H13" s="20" t="n">
        <v>3.29106655</v>
      </c>
      <c r="I13" s="18" t="s">
        <v>327</v>
      </c>
      <c r="J13" s="20" t="s">
        <v>327</v>
      </c>
      <c r="K13" s="18" t="s">
        <v>327</v>
      </c>
      <c r="L13" s="20" t="s">
        <v>327</v>
      </c>
      <c r="M13" s="18" t="n">
        <v>447.51533769</v>
      </c>
      <c r="N13" s="20" t="n">
        <v>5.97365007</v>
      </c>
      <c r="O13" s="18" t="s">
        <v>327</v>
      </c>
      <c r="P13" s="20" t="s">
        <v>327</v>
      </c>
      <c r="Q13" s="18" t="n">
        <v>453.74317</v>
      </c>
      <c r="R13" s="20" t="n">
        <v>4.8235683</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(1055.0/B17*100)</f>
        <v/>
      </c>
      <c r="D17" s="19" t="n">
        <v>5449</v>
      </c>
      <c r="E17" s="18" t="n">
        <v>513.06819902</v>
      </c>
      <c r="F17" s="20" t="n">
        <v>2.96009463</v>
      </c>
      <c r="G17" s="18" t="n">
        <v>527.77501008</v>
      </c>
      <c r="H17" s="20" t="n">
        <v>3.56093119</v>
      </c>
      <c r="I17" s="18" t="s">
        <v>327</v>
      </c>
      <c r="J17" s="20" t="s">
        <v>327</v>
      </c>
      <c r="K17" s="18" t="s">
        <v>327</v>
      </c>
      <c r="L17" s="20" t="s">
        <v>327</v>
      </c>
      <c r="M17" s="18" t="n">
        <v>362.96139732</v>
      </c>
      <c r="N17" s="20" t="n">
        <v>12.64520278</v>
      </c>
      <c r="O17" s="18" t="s">
        <v>327</v>
      </c>
      <c r="P17" s="20" t="s">
        <v>327</v>
      </c>
      <c r="Q17" s="18" t="n">
        <v>449.4713615</v>
      </c>
      <c r="R17" s="20" t="n">
        <v>7.55579241</v>
      </c>
    </row>
    <row r="18" spans="1:18">
      <c r="A18" s="15" t="s">
        <v>338</v>
      </c>
      <c r="B18" s="17" t="n">
        <v>5532</v>
      </c>
      <c r="C18" s="18">
        <f>(68.0/B18*100)</f>
        <v/>
      </c>
      <c r="D18" s="19" t="n">
        <v>5464</v>
      </c>
      <c r="E18" s="18" t="n">
        <v>449.15784139</v>
      </c>
      <c r="F18" s="20" t="n">
        <v>4.69668056</v>
      </c>
      <c r="G18" s="18" t="n">
        <v>470.53387007</v>
      </c>
      <c r="H18" s="20" t="n">
        <v>3.47172505</v>
      </c>
      <c r="I18" s="18" t="s">
        <v>327</v>
      </c>
      <c r="J18" s="20" t="s">
        <v>327</v>
      </c>
      <c r="K18" s="18" t="s">
        <v>327</v>
      </c>
      <c r="L18" s="20" t="s">
        <v>327</v>
      </c>
      <c r="M18" s="18" t="s">
        <v>327</v>
      </c>
      <c r="N18" s="20" t="s">
        <v>327</v>
      </c>
      <c r="O18" s="18" t="s">
        <v>327</v>
      </c>
      <c r="P18" s="20" t="s">
        <v>327</v>
      </c>
      <c r="Q18" s="18" t="n">
        <v>418.15278229</v>
      </c>
      <c r="R18" s="20" t="n">
        <v>5.48597373</v>
      </c>
    </row>
    <row r="19" spans="1:18">
      <c r="A19" s="15" t="s">
        <v>339</v>
      </c>
      <c r="B19" s="17" t="n">
        <v>5658</v>
      </c>
      <c r="C19" s="18">
        <f>(382.0/B19*100)</f>
        <v/>
      </c>
      <c r="D19" s="19" t="n">
        <v>5276</v>
      </c>
      <c r="E19" s="18" t="n">
        <v>477.75120464</v>
      </c>
      <c r="F19" s="20" t="n">
        <v>3.30201122</v>
      </c>
      <c r="G19" s="18" t="n">
        <v>494.34304585</v>
      </c>
      <c r="H19" s="20" t="n">
        <v>2.99834743</v>
      </c>
      <c r="I19" s="18" t="s">
        <v>327</v>
      </c>
      <c r="J19" s="20" t="s">
        <v>327</v>
      </c>
      <c r="K19" s="18" t="s">
        <v>327</v>
      </c>
      <c r="L19" s="20" t="s">
        <v>327</v>
      </c>
      <c r="M19" s="18" t="s">
        <v>327</v>
      </c>
      <c r="N19" s="20" t="s">
        <v>327</v>
      </c>
      <c r="O19" s="18" t="s">
        <v>327</v>
      </c>
      <c r="P19" s="20" t="s">
        <v>327</v>
      </c>
      <c r="Q19" s="18" t="n">
        <v>426.52588342</v>
      </c>
      <c r="R19" s="20" t="n">
        <v>5.60983903</v>
      </c>
    </row>
    <row r="20" spans="1:18">
      <c r="A20" s="15" t="s">
        <v>340</v>
      </c>
      <c r="B20" s="17" t="n">
        <v>3371</v>
      </c>
      <c r="C20" s="18">
        <f>(83.0/B20*100)</f>
        <v/>
      </c>
      <c r="D20" s="19" t="n">
        <v>3288</v>
      </c>
      <c r="E20" s="18" t="n">
        <v>496.76045632</v>
      </c>
      <c r="F20" s="20" t="n">
        <v>2.72397378</v>
      </c>
      <c r="G20" s="18" t="n">
        <v>495.45377718</v>
      </c>
      <c r="H20" s="20" t="n">
        <v>3.51833931</v>
      </c>
      <c r="I20" s="18" t="s">
        <v>327</v>
      </c>
      <c r="J20" s="20" t="s">
        <v>327</v>
      </c>
      <c r="K20" s="18" t="s">
        <v>327</v>
      </c>
      <c r="L20" s="20" t="s">
        <v>327</v>
      </c>
      <c r="M20" s="18" t="s">
        <v>327</v>
      </c>
      <c r="N20" s="20" t="s">
        <v>327</v>
      </c>
      <c r="O20" s="18" t="s">
        <v>327</v>
      </c>
      <c r="P20" s="20" t="s">
        <v>327</v>
      </c>
      <c r="Q20" s="18" t="n">
        <v>436.3097113</v>
      </c>
      <c r="R20" s="20" t="n">
        <v>5.24066833</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(747.0/B23*100)</f>
        <v/>
      </c>
      <c r="D23" s="19" t="n">
        <v>10836</v>
      </c>
      <c r="E23" s="18" t="n">
        <v>492.60696319</v>
      </c>
      <c r="F23" s="20" t="n">
        <v>4.52631844</v>
      </c>
      <c r="G23" s="18" t="n">
        <v>505.21684249</v>
      </c>
      <c r="H23" s="20" t="n">
        <v>3.15358756</v>
      </c>
      <c r="I23" s="18" t="s">
        <v>327</v>
      </c>
      <c r="J23" s="20" t="s">
        <v>327</v>
      </c>
      <c r="K23" s="18" t="s">
        <v>327</v>
      </c>
      <c r="L23" s="20" t="s">
        <v>327</v>
      </c>
      <c r="M23" s="18" t="s">
        <v>327</v>
      </c>
      <c r="N23" s="20" t="s">
        <v>327</v>
      </c>
      <c r="O23" s="18" t="s">
        <v>327</v>
      </c>
      <c r="P23" s="20" t="s">
        <v>327</v>
      </c>
      <c r="Q23" s="18" t="n">
        <v>451.9461634</v>
      </c>
      <c r="R23" s="20" t="n">
        <v>3.98928973</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(40.0/B25*100)</f>
        <v/>
      </c>
      <c r="D25" s="19" t="n">
        <v>5541</v>
      </c>
      <c r="E25" s="18" t="n">
        <v>530.00657921</v>
      </c>
      <c r="F25" s="20" t="n">
        <v>5.73408253</v>
      </c>
      <c r="G25" s="18" t="n">
        <v>529.19042547</v>
      </c>
      <c r="H25" s="20" t="n">
        <v>3.61653179</v>
      </c>
      <c r="I25" s="18" t="s">
        <v>327</v>
      </c>
      <c r="J25" s="20" t="s">
        <v>327</v>
      </c>
      <c r="K25" s="18" t="s">
        <v>327</v>
      </c>
      <c r="L25" s="20" t="s">
        <v>327</v>
      </c>
      <c r="M25" s="18" t="s">
        <v>327</v>
      </c>
      <c r="N25" s="20" t="s">
        <v>327</v>
      </c>
      <c r="O25" s="18" t="s">
        <v>327</v>
      </c>
      <c r="P25" s="20" t="s">
        <v>327</v>
      </c>
      <c r="Q25" s="18" t="n">
        <v>496.42065543</v>
      </c>
      <c r="R25" s="20" t="n">
        <v>4.63138607</v>
      </c>
    </row>
    <row r="26" spans="1:18">
      <c r="A26" s="15" t="s">
        <v>346</v>
      </c>
      <c r="B26" s="17" t="n">
        <v>4869</v>
      </c>
      <c r="C26" s="18">
        <f>(216.0/B26*100)</f>
        <v/>
      </c>
      <c r="D26" s="19" t="n">
        <v>4653</v>
      </c>
      <c r="E26" s="18" t="n">
        <v>485.79096052</v>
      </c>
      <c r="F26" s="20" t="n">
        <v>2.78100046</v>
      </c>
      <c r="G26" s="18" t="n">
        <v>489.05830619</v>
      </c>
      <c r="H26" s="20" t="n">
        <v>2.33472775</v>
      </c>
      <c r="I26" s="18" t="s">
        <v>327</v>
      </c>
      <c r="J26" s="20" t="s">
        <v>327</v>
      </c>
      <c r="K26" s="18" t="s">
        <v>327</v>
      </c>
      <c r="L26" s="20" t="s">
        <v>327</v>
      </c>
      <c r="M26" s="18" t="s">
        <v>327</v>
      </c>
      <c r="N26" s="20" t="s">
        <v>327</v>
      </c>
      <c r="O26" s="18" t="s">
        <v>327</v>
      </c>
      <c r="P26" s="20" t="s">
        <v>327</v>
      </c>
      <c r="Q26" s="18" t="n">
        <v>459.54511726</v>
      </c>
      <c r="R26" s="20" t="n">
        <v>3.79555691</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(52.0/B32*100)</f>
        <v/>
      </c>
      <c r="D32" s="19" t="n">
        <v>4426</v>
      </c>
      <c r="E32" s="18" t="n">
        <v>499.58314246</v>
      </c>
      <c r="F32" s="20" t="n">
        <v>2.8865985</v>
      </c>
      <c r="G32" s="18" t="n">
        <v>520.13790177</v>
      </c>
      <c r="H32" s="20" t="n">
        <v>2.90706153</v>
      </c>
      <c r="I32" s="18" t="s">
        <v>327</v>
      </c>
      <c r="J32" s="20" t="s">
        <v>327</v>
      </c>
      <c r="K32" s="18" t="s">
        <v>327</v>
      </c>
      <c r="L32" s="20" t="s">
        <v>327</v>
      </c>
      <c r="M32" s="18" t="s">
        <v>327</v>
      </c>
      <c r="N32" s="20" t="s">
        <v>327</v>
      </c>
      <c r="O32" s="18" t="s">
        <v>327</v>
      </c>
      <c r="P32" s="20" t="s">
        <v>327</v>
      </c>
      <c r="Q32" s="18" t="n">
        <v>462.81092023</v>
      </c>
      <c r="R32" s="20" t="n">
        <v>4.4610889</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(180.0/B34*100)</f>
        <v/>
      </c>
      <c r="D34" s="19" t="n">
        <v>6170</v>
      </c>
      <c r="E34" s="18" t="n">
        <v>484.41078172</v>
      </c>
      <c r="F34" s="20" t="n">
        <v>3.48956999</v>
      </c>
      <c r="G34" s="18" t="n">
        <v>494.60979631</v>
      </c>
      <c r="H34" s="20" t="n">
        <v>2.63441655</v>
      </c>
      <c r="I34" s="18" t="s">
        <v>327</v>
      </c>
      <c r="J34" s="20" t="s">
        <v>327</v>
      </c>
      <c r="K34" s="18" t="s">
        <v>327</v>
      </c>
      <c r="L34" s="20" t="s">
        <v>327</v>
      </c>
      <c r="M34" s="18" t="n">
        <v>336.51078337</v>
      </c>
      <c r="N34" s="20" t="n">
        <v>12.24828707</v>
      </c>
      <c r="O34" s="18" t="s">
        <v>327</v>
      </c>
      <c r="P34" s="20" t="s">
        <v>327</v>
      </c>
      <c r="Q34" s="18" t="n">
        <v>435.26529255</v>
      </c>
      <c r="R34" s="20" t="n">
        <v>4.38508421</v>
      </c>
    </row>
    <row r="35" spans="1:18">
      <c r="A35" s="15" t="s">
        <v>355</v>
      </c>
      <c r="B35" s="17" t="n">
        <v>6406</v>
      </c>
      <c r="C35" s="18">
        <f>(165.0/B35*100)</f>
        <v/>
      </c>
      <c r="D35" s="19" t="n">
        <v>6241</v>
      </c>
      <c r="E35" s="18" t="n">
        <v>506.29891766</v>
      </c>
      <c r="F35" s="20" t="n">
        <v>2.35744899</v>
      </c>
      <c r="G35" s="18" t="n">
        <v>527.54275922</v>
      </c>
      <c r="H35" s="20" t="n">
        <v>2.18271438</v>
      </c>
      <c r="I35" s="18" t="s">
        <v>327</v>
      </c>
      <c r="J35" s="20" t="s">
        <v>327</v>
      </c>
      <c r="K35" s="18" t="s">
        <v>327</v>
      </c>
      <c r="L35" s="20" t="s">
        <v>327</v>
      </c>
      <c r="M35" s="18" t="n">
        <v>349.78970242</v>
      </c>
      <c r="N35" s="20" t="n">
        <v>6.90672373</v>
      </c>
      <c r="O35" s="18" t="s">
        <v>327</v>
      </c>
      <c r="P35" s="20" t="s">
        <v>327</v>
      </c>
      <c r="Q35" s="18" t="n">
        <v>473.05953887</v>
      </c>
      <c r="R35" s="20" t="n">
        <v>4.1751878</v>
      </c>
    </row>
    <row r="36" spans="1:18">
      <c r="A36" s="15" t="s">
        <v>356</v>
      </c>
      <c r="B36" s="17" t="n">
        <v>6736</v>
      </c>
      <c r="C36" s="18">
        <f>(187.0/B36*100)</f>
        <v/>
      </c>
      <c r="D36" s="19" t="n">
        <v>6549</v>
      </c>
      <c r="E36" s="18" t="n">
        <v>486.98151065</v>
      </c>
      <c r="F36" s="20" t="n">
        <v>2.52271538</v>
      </c>
      <c r="G36" s="18" t="n">
        <v>502.23182393</v>
      </c>
      <c r="H36" s="20" t="n">
        <v>2.71798519</v>
      </c>
      <c r="I36" s="18" t="s">
        <v>327</v>
      </c>
      <c r="J36" s="20" t="s">
        <v>327</v>
      </c>
      <c r="K36" s="18" t="s">
        <v>327</v>
      </c>
      <c r="L36" s="20" t="s">
        <v>327</v>
      </c>
      <c r="M36" s="18" t="s">
        <v>327</v>
      </c>
      <c r="N36" s="20" t="s">
        <v>327</v>
      </c>
      <c r="O36" s="18" t="s">
        <v>327</v>
      </c>
      <c r="P36" s="20" t="s">
        <v>327</v>
      </c>
      <c r="Q36" s="18" t="n">
        <v>448.93594168</v>
      </c>
      <c r="R36" s="20" t="n">
        <v>3.8109873</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(5855.0/B40*100)</f>
        <v/>
      </c>
      <c r="D40" s="19" t="n">
        <v>8302</v>
      </c>
      <c r="E40" s="18" t="n">
        <v>499.49007391</v>
      </c>
      <c r="F40" s="20" t="n">
        <v>3.00503296</v>
      </c>
      <c r="G40" s="18" t="n">
        <v>517.9464493</v>
      </c>
      <c r="H40" s="20" t="n">
        <v>3.7413995</v>
      </c>
      <c r="I40" s="18" t="s">
        <v>327</v>
      </c>
      <c r="J40" s="20" t="s">
        <v>327</v>
      </c>
      <c r="K40" s="18" t="s">
        <v>327</v>
      </c>
      <c r="L40" s="20" t="s">
        <v>327</v>
      </c>
      <c r="M40" s="18" t="n">
        <v>491.16464222</v>
      </c>
      <c r="N40" s="20" t="n">
        <v>2.5540442</v>
      </c>
      <c r="O40" s="18" t="s">
        <v>327</v>
      </c>
      <c r="P40" s="20" t="s">
        <v>327</v>
      </c>
      <c r="Q40" s="18" t="n">
        <v>439.71644287</v>
      </c>
      <c r="R40" s="20" t="n">
        <v>3.79047022</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(389.0/B47*100)</f>
        <v/>
      </c>
      <c r="D47" s="19" t="n">
        <v>5539</v>
      </c>
      <c r="E47" s="18" t="n">
        <v>439.51752517</v>
      </c>
      <c r="F47" s="20" t="n">
        <v>4.56870706</v>
      </c>
      <c r="G47" s="18" t="n">
        <v>473.34670835</v>
      </c>
      <c r="H47" s="20" t="n">
        <v>4.47752006</v>
      </c>
      <c r="I47" s="18" t="s">
        <v>327</v>
      </c>
      <c r="J47" s="20" t="s">
        <v>327</v>
      </c>
      <c r="K47" s="18" t="s">
        <v>327</v>
      </c>
      <c r="L47" s="20" t="s">
        <v>327</v>
      </c>
      <c r="M47" s="18" t="s">
        <v>327</v>
      </c>
      <c r="N47" s="20" t="s">
        <v>327</v>
      </c>
      <c r="O47" s="18" t="s">
        <v>327</v>
      </c>
      <c r="P47" s="20" t="s">
        <v>327</v>
      </c>
      <c r="Q47" s="18" t="n">
        <v>411.78013205</v>
      </c>
      <c r="R47" s="20" t="n">
        <v>4.00231119</v>
      </c>
    </row>
    <row r="48" spans="1:18">
      <c r="A48" s="15" t="s">
        <v>368</v>
      </c>
      <c r="B48" s="17" t="n">
        <v>9841</v>
      </c>
      <c r="C48" s="18">
        <f>(36.0/B48*100)</f>
        <v/>
      </c>
      <c r="D48" s="19" t="n">
        <v>9805</v>
      </c>
      <c r="E48" s="18" t="n">
        <v>508.49437934</v>
      </c>
      <c r="F48" s="20" t="n">
        <v>5.50281019</v>
      </c>
      <c r="G48" s="18" t="n">
        <v>549.76140217</v>
      </c>
      <c r="H48" s="20" t="n">
        <v>4.92396876</v>
      </c>
      <c r="I48" s="18" t="s">
        <v>327</v>
      </c>
      <c r="J48" s="20" t="s">
        <v>327</v>
      </c>
      <c r="K48" s="18" t="s">
        <v>327</v>
      </c>
      <c r="L48" s="20" t="s">
        <v>327</v>
      </c>
      <c r="M48" s="18" t="s">
        <v>327</v>
      </c>
      <c r="N48" s="20" t="s">
        <v>327</v>
      </c>
      <c r="O48" s="18" t="s">
        <v>327</v>
      </c>
      <c r="P48" s="20" t="s">
        <v>327</v>
      </c>
      <c r="Q48" s="18" t="n">
        <v>494.67419385</v>
      </c>
      <c r="R48" s="20" t="n">
        <v>8.63480498</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(182.0/B52*100)</f>
        <v/>
      </c>
      <c r="D52" s="19" t="n">
        <v>5627</v>
      </c>
      <c r="E52" s="18" t="n">
        <v>455.6304726</v>
      </c>
      <c r="F52" s="20" t="n">
        <v>3.38272504</v>
      </c>
      <c r="G52" s="18" t="n">
        <v>488.22588065</v>
      </c>
      <c r="H52" s="20" t="n">
        <v>3.1437137</v>
      </c>
      <c r="I52" s="18" t="s">
        <v>327</v>
      </c>
      <c r="J52" s="20" t="s">
        <v>327</v>
      </c>
      <c r="K52" s="18" t="s">
        <v>327</v>
      </c>
      <c r="L52" s="20" t="s">
        <v>327</v>
      </c>
      <c r="M52" s="18" t="s">
        <v>327</v>
      </c>
      <c r="N52" s="20" t="s">
        <v>327</v>
      </c>
      <c r="O52" s="18" t="s">
        <v>327</v>
      </c>
      <c r="P52" s="20" t="s">
        <v>327</v>
      </c>
      <c r="Q52" s="18" t="n">
        <v>417.33698692</v>
      </c>
      <c r="R52" s="20" t="n">
        <v>4.33966182</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(101.0/B56*100)</f>
        <v/>
      </c>
      <c r="D56" s="19" t="n">
        <v>5258</v>
      </c>
      <c r="E56" s="18" t="n">
        <v>540.0585306200001</v>
      </c>
      <c r="F56" s="20" t="n">
        <v>4.68631265</v>
      </c>
      <c r="G56" s="18" t="n">
        <v>553.55928438</v>
      </c>
      <c r="H56" s="20" t="n">
        <v>2.94891369</v>
      </c>
      <c r="I56" s="18" t="s">
        <v>327</v>
      </c>
      <c r="J56" s="20" t="s">
        <v>327</v>
      </c>
      <c r="K56" s="18" t="s">
        <v>327</v>
      </c>
      <c r="L56" s="20" t="s">
        <v>327</v>
      </c>
      <c r="M56" s="18" t="s">
        <v>327</v>
      </c>
      <c r="N56" s="20" t="s">
        <v>327</v>
      </c>
      <c r="O56" s="18" t="s">
        <v>327</v>
      </c>
      <c r="P56" s="20" t="s">
        <v>327</v>
      </c>
      <c r="Q56" s="18" t="n">
        <v>504.41650239</v>
      </c>
      <c r="R56" s="20" t="n">
        <v>7.66802328</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(361.0/B61*100)</f>
        <v/>
      </c>
      <c r="D61" s="19" t="n">
        <v>6164</v>
      </c>
      <c r="E61" s="18" t="n">
        <v>484.45572602</v>
      </c>
      <c r="F61" s="20" t="n">
        <v>2.95200607</v>
      </c>
      <c r="G61" s="18" t="n">
        <v>491.1683415</v>
      </c>
      <c r="H61" s="20" t="n">
        <v>2.99977313</v>
      </c>
      <c r="I61" s="18" t="s">
        <v>327</v>
      </c>
      <c r="J61" s="20" t="s">
        <v>327</v>
      </c>
      <c r="K61" s="18" t="s">
        <v>327</v>
      </c>
      <c r="L61" s="20" t="s">
        <v>327</v>
      </c>
      <c r="M61" s="18" t="s">
        <v>327</v>
      </c>
      <c r="N61" s="20" t="s">
        <v>327</v>
      </c>
      <c r="O61" s="18" t="s">
        <v>327</v>
      </c>
      <c r="P61" s="20" t="s">
        <v>327</v>
      </c>
      <c r="Q61" s="18" t="n">
        <v>441.99183953</v>
      </c>
      <c r="R61" s="20" t="n">
        <v>4.25932685</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(783.0/B67*100)</f>
        <v/>
      </c>
      <c r="D67" s="19" t="n">
        <v>6188</v>
      </c>
      <c r="E67" s="18" t="n">
        <v>384.66492749</v>
      </c>
      <c r="F67" s="20" t="n">
        <v>3.60297782</v>
      </c>
      <c r="G67" s="18" t="n">
        <v>403.27450498</v>
      </c>
      <c r="H67" s="20" t="n">
        <v>3.02137317</v>
      </c>
      <c r="I67" s="18" t="s">
        <v>327</v>
      </c>
      <c r="J67" s="20" t="s">
        <v>327</v>
      </c>
      <c r="K67" s="18" t="s">
        <v>327</v>
      </c>
      <c r="L67" s="20" t="s">
        <v>327</v>
      </c>
      <c r="M67" s="18" t="s">
        <v>327</v>
      </c>
      <c r="N67" s="20" t="s">
        <v>327</v>
      </c>
      <c r="O67" s="18" t="s">
        <v>327</v>
      </c>
      <c r="P67" s="20" t="s">
        <v>327</v>
      </c>
      <c r="Q67" s="18" t="n">
        <v>360.20855245</v>
      </c>
      <c r="R67" s="20" t="n">
        <v>4.10140003</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(470.0/B73*100)</f>
        <v/>
      </c>
      <c r="D73" s="19" t="n">
        <v>7779</v>
      </c>
      <c r="E73" s="18" t="n">
        <v>410.78829043</v>
      </c>
      <c r="F73" s="20" t="n">
        <v>3.24408832</v>
      </c>
      <c r="G73" s="18" t="n">
        <v>440.15463</v>
      </c>
      <c r="H73" s="20" t="n">
        <v>4.1243926</v>
      </c>
      <c r="I73" s="18" t="s">
        <v>327</v>
      </c>
      <c r="J73" s="20" t="s">
        <v>327</v>
      </c>
      <c r="K73" s="18" t="s">
        <v>327</v>
      </c>
      <c r="L73" s="20" t="s">
        <v>327</v>
      </c>
      <c r="M73" s="18" t="s">
        <v>327</v>
      </c>
      <c r="N73" s="20" t="s">
        <v>327</v>
      </c>
      <c r="O73" s="18" t="s">
        <v>327</v>
      </c>
      <c r="P73" s="20" t="s">
        <v>327</v>
      </c>
      <c r="Q73" s="18" t="n">
        <v>401.13203002</v>
      </c>
      <c r="R73" s="20" t="n">
        <v>5.57036564</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583</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489.11281718</v>
      </c>
      <c r="F7" s="20" t="n">
        <v>2.78419385</v>
      </c>
      <c r="G7" s="18" t="n">
        <v>519.03981808</v>
      </c>
      <c r="H7" s="20" t="n">
        <v>2.42277164</v>
      </c>
      <c r="I7" s="18" t="s">
        <v>327</v>
      </c>
      <c r="J7" s="20" t="s">
        <v>327</v>
      </c>
      <c r="K7" s="18" t="s">
        <v>327</v>
      </c>
      <c r="L7" s="20" t="s">
        <v>327</v>
      </c>
      <c r="M7" s="18" t="s">
        <v>327</v>
      </c>
      <c r="N7" s="20" t="s">
        <v>327</v>
      </c>
      <c r="O7" s="18" t="s">
        <v>327</v>
      </c>
      <c r="P7" s="20" t="s">
        <v>327</v>
      </c>
      <c r="Q7" s="18" t="n">
        <v>468.60183341</v>
      </c>
      <c r="R7" s="20" t="n">
        <v>3.01840827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(6257.0/B9*100)</f>
        <v/>
      </c>
      <c r="D9" s="19" t="n">
        <v>3394</v>
      </c>
      <c r="E9" s="18" t="n">
        <v>486.83829472</v>
      </c>
      <c r="F9" s="20" t="n">
        <v>5.13146415</v>
      </c>
      <c r="G9" s="18" t="n">
        <v>510.68132638</v>
      </c>
      <c r="H9" s="20" t="n">
        <v>4.47806986</v>
      </c>
      <c r="I9" s="18" t="s">
        <v>327</v>
      </c>
      <c r="J9" s="20" t="s">
        <v>327</v>
      </c>
      <c r="K9" s="18" t="s">
        <v>327</v>
      </c>
      <c r="L9" s="20" t="s">
        <v>327</v>
      </c>
      <c r="M9" s="18" t="n">
        <v>357.98454354</v>
      </c>
      <c r="N9" s="20" t="n">
        <v>11.51846445</v>
      </c>
      <c r="O9" s="18" t="s">
        <v>327</v>
      </c>
      <c r="P9" s="20" t="s">
        <v>327</v>
      </c>
      <c r="Q9" s="18" t="n">
        <v>444.35251611</v>
      </c>
      <c r="R9" s="20" t="n">
        <v>5.56015885</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(222.0/B13*100)</f>
        <v/>
      </c>
      <c r="D13" s="19" t="n">
        <v>6939</v>
      </c>
      <c r="E13" s="18" t="n">
        <v>507.82483253</v>
      </c>
      <c r="F13" s="20" t="n">
        <v>2.64963658</v>
      </c>
      <c r="G13" s="18" t="n">
        <v>530.02081146</v>
      </c>
      <c r="H13" s="20" t="n">
        <v>2.55964392</v>
      </c>
      <c r="I13" s="18" t="s">
        <v>327</v>
      </c>
      <c r="J13" s="20" t="s">
        <v>327</v>
      </c>
      <c r="K13" s="18" t="s">
        <v>327</v>
      </c>
      <c r="L13" s="20" t="s">
        <v>327</v>
      </c>
      <c r="M13" s="18" t="n">
        <v>447.51533769</v>
      </c>
      <c r="N13" s="20" t="n">
        <v>5.97365007</v>
      </c>
      <c r="O13" s="18" t="s">
        <v>327</v>
      </c>
      <c r="P13" s="20" t="s">
        <v>327</v>
      </c>
      <c r="Q13" s="18" t="n">
        <v>469.89035601</v>
      </c>
      <c r="R13" s="20" t="n">
        <v>4.68401952</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(1055.0/B17*100)</f>
        <v/>
      </c>
      <c r="D17" s="19" t="n">
        <v>5449</v>
      </c>
      <c r="E17" s="18" t="n">
        <v>503.64649272</v>
      </c>
      <c r="F17" s="20" t="n">
        <v>3.16915151</v>
      </c>
      <c r="G17" s="18" t="n">
        <v>531.009053</v>
      </c>
      <c r="H17" s="20" t="n">
        <v>2.9659194</v>
      </c>
      <c r="I17" s="18" t="s">
        <v>327</v>
      </c>
      <c r="J17" s="20" t="s">
        <v>327</v>
      </c>
      <c r="K17" s="18" t="s">
        <v>327</v>
      </c>
      <c r="L17" s="20" t="s">
        <v>327</v>
      </c>
      <c r="M17" s="18" t="n">
        <v>362.96139732</v>
      </c>
      <c r="N17" s="20" t="n">
        <v>12.64520278</v>
      </c>
      <c r="O17" s="18" t="s">
        <v>327</v>
      </c>
      <c r="P17" s="20" t="s">
        <v>327</v>
      </c>
      <c r="Q17" s="18" t="n">
        <v>459.58333218</v>
      </c>
      <c r="R17" s="20" t="n">
        <v>7.37608783</v>
      </c>
    </row>
    <row r="18" spans="1:18">
      <c r="A18" s="15" t="s">
        <v>338</v>
      </c>
      <c r="B18" s="17" t="n">
        <v>5532</v>
      </c>
      <c r="C18" s="18">
        <f>(68.0/B18*100)</f>
        <v/>
      </c>
      <c r="D18" s="19" t="n">
        <v>5464</v>
      </c>
      <c r="E18" s="18" t="n">
        <v>433.94039707</v>
      </c>
      <c r="F18" s="20" t="n">
        <v>4.50549922</v>
      </c>
      <c r="G18" s="18" t="n">
        <v>475.98432627</v>
      </c>
      <c r="H18" s="20" t="n">
        <v>3.67765773</v>
      </c>
      <c r="I18" s="18" t="s">
        <v>327</v>
      </c>
      <c r="J18" s="20" t="s">
        <v>327</v>
      </c>
      <c r="K18" s="18" t="s">
        <v>327</v>
      </c>
      <c r="L18" s="20" t="s">
        <v>327</v>
      </c>
      <c r="M18" s="18" t="s">
        <v>327</v>
      </c>
      <c r="N18" s="20" t="s">
        <v>327</v>
      </c>
      <c r="O18" s="18" t="s">
        <v>327</v>
      </c>
      <c r="P18" s="20" t="s">
        <v>327</v>
      </c>
      <c r="Q18" s="18" t="n">
        <v>423.79322588</v>
      </c>
      <c r="R18" s="20" t="n">
        <v>5.39805067</v>
      </c>
    </row>
    <row r="19" spans="1:18">
      <c r="A19" s="15" t="s">
        <v>339</v>
      </c>
      <c r="B19" s="17" t="n">
        <v>5658</v>
      </c>
      <c r="C19" s="18">
        <f>(382.0/B19*100)</f>
        <v/>
      </c>
      <c r="D19" s="19" t="n">
        <v>5276</v>
      </c>
      <c r="E19" s="18" t="n">
        <v>458.4010894</v>
      </c>
      <c r="F19" s="20" t="n">
        <v>3.37019899</v>
      </c>
      <c r="G19" s="18" t="n">
        <v>503.24053114</v>
      </c>
      <c r="H19" s="20" t="n">
        <v>2.91891594</v>
      </c>
      <c r="I19" s="18" t="s">
        <v>327</v>
      </c>
      <c r="J19" s="20" t="s">
        <v>327</v>
      </c>
      <c r="K19" s="18" t="s">
        <v>327</v>
      </c>
      <c r="L19" s="20" t="s">
        <v>327</v>
      </c>
      <c r="M19" s="18" t="s">
        <v>327</v>
      </c>
      <c r="N19" s="20" t="s">
        <v>327</v>
      </c>
      <c r="O19" s="18" t="s">
        <v>327</v>
      </c>
      <c r="P19" s="20" t="s">
        <v>327</v>
      </c>
      <c r="Q19" s="18" t="n">
        <v>435.31632637</v>
      </c>
      <c r="R19" s="20" t="n">
        <v>4.55275487</v>
      </c>
    </row>
    <row r="20" spans="1:18">
      <c r="A20" s="15" t="s">
        <v>340</v>
      </c>
      <c r="B20" s="17" t="n">
        <v>3371</v>
      </c>
      <c r="C20" s="18">
        <f>(83.0/B20*100)</f>
        <v/>
      </c>
      <c r="D20" s="19" t="n">
        <v>3288</v>
      </c>
      <c r="E20" s="18" t="n">
        <v>490.16098867</v>
      </c>
      <c r="F20" s="20" t="n">
        <v>3.0641072</v>
      </c>
      <c r="G20" s="18" t="n">
        <v>501.81009934</v>
      </c>
      <c r="H20" s="20" t="n">
        <v>3.25619192</v>
      </c>
      <c r="I20" s="18" t="s">
        <v>327</v>
      </c>
      <c r="J20" s="20" t="s">
        <v>327</v>
      </c>
      <c r="K20" s="18" t="s">
        <v>327</v>
      </c>
      <c r="L20" s="20" t="s">
        <v>327</v>
      </c>
      <c r="M20" s="18" t="s">
        <v>327</v>
      </c>
      <c r="N20" s="20" t="s">
        <v>327</v>
      </c>
      <c r="O20" s="18" t="s">
        <v>327</v>
      </c>
      <c r="P20" s="20" t="s">
        <v>327</v>
      </c>
      <c r="Q20" s="18" t="n">
        <v>452.07597634</v>
      </c>
      <c r="R20" s="20" t="n">
        <v>4.23199954</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(747.0/B23*100)</f>
        <v/>
      </c>
      <c r="D23" s="19" t="n">
        <v>10836</v>
      </c>
      <c r="E23" s="18" t="n">
        <v>478.67799632</v>
      </c>
      <c r="F23" s="20" t="n">
        <v>3.36618536</v>
      </c>
      <c r="G23" s="18" t="n">
        <v>509.79913772</v>
      </c>
      <c r="H23" s="20" t="n">
        <v>3.42793317</v>
      </c>
      <c r="I23" s="18" t="s">
        <v>327</v>
      </c>
      <c r="J23" s="20" t="s">
        <v>327</v>
      </c>
      <c r="K23" s="18" t="s">
        <v>327</v>
      </c>
      <c r="L23" s="20" t="s">
        <v>327</v>
      </c>
      <c r="M23" s="18" t="s">
        <v>327</v>
      </c>
      <c r="N23" s="20" t="s">
        <v>327</v>
      </c>
      <c r="O23" s="18" t="s">
        <v>327</v>
      </c>
      <c r="P23" s="20" t="s">
        <v>327</v>
      </c>
      <c r="Q23" s="18" t="n">
        <v>454.63037426</v>
      </c>
      <c r="R23" s="20" t="n">
        <v>4.0971724</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(40.0/B25*100)</f>
        <v/>
      </c>
      <c r="D25" s="19" t="n">
        <v>5541</v>
      </c>
      <c r="E25" s="18" t="n">
        <v>511.50691061</v>
      </c>
      <c r="F25" s="20" t="n">
        <v>4.95554428</v>
      </c>
      <c r="G25" s="18" t="n">
        <v>535.99237168</v>
      </c>
      <c r="H25" s="20" t="n">
        <v>3.77268183</v>
      </c>
      <c r="I25" s="18" t="s">
        <v>327</v>
      </c>
      <c r="J25" s="20" t="s">
        <v>327</v>
      </c>
      <c r="K25" s="18" t="s">
        <v>327</v>
      </c>
      <c r="L25" s="20" t="s">
        <v>327</v>
      </c>
      <c r="M25" s="18" t="s">
        <v>327</v>
      </c>
      <c r="N25" s="20" t="s">
        <v>327</v>
      </c>
      <c r="O25" s="18" t="s">
        <v>327</v>
      </c>
      <c r="P25" s="20" t="s">
        <v>327</v>
      </c>
      <c r="Q25" s="18" t="n">
        <v>501.00120657</v>
      </c>
      <c r="R25" s="20" t="n">
        <v>4.85983368</v>
      </c>
    </row>
    <row r="26" spans="1:18">
      <c r="A26" s="15" t="s">
        <v>346</v>
      </c>
      <c r="B26" s="17" t="n">
        <v>4869</v>
      </c>
      <c r="C26" s="18">
        <f>(216.0/B26*100)</f>
        <v/>
      </c>
      <c r="D26" s="19" t="n">
        <v>4653</v>
      </c>
      <c r="E26" s="18" t="n">
        <v>474.06045727</v>
      </c>
      <c r="F26" s="20" t="n">
        <v>2.99294393</v>
      </c>
      <c r="G26" s="18" t="n">
        <v>496.20149336</v>
      </c>
      <c r="H26" s="20" t="n">
        <v>2.18219026</v>
      </c>
      <c r="I26" s="18" t="s">
        <v>327</v>
      </c>
      <c r="J26" s="20" t="s">
        <v>327</v>
      </c>
      <c r="K26" s="18" t="s">
        <v>327</v>
      </c>
      <c r="L26" s="20" t="s">
        <v>327</v>
      </c>
      <c r="M26" s="18" t="s">
        <v>327</v>
      </c>
      <c r="N26" s="20" t="s">
        <v>327</v>
      </c>
      <c r="O26" s="18" t="s">
        <v>327</v>
      </c>
      <c r="P26" s="20" t="s">
        <v>327</v>
      </c>
      <c r="Q26" s="18" t="n">
        <v>461.54071319</v>
      </c>
      <c r="R26" s="20" t="n">
        <v>3.9580827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(52.0/B32*100)</f>
        <v/>
      </c>
      <c r="D32" s="19" t="n">
        <v>4426</v>
      </c>
      <c r="E32" s="18" t="n">
        <v>490.76162069</v>
      </c>
      <c r="F32" s="20" t="n">
        <v>2.90638914</v>
      </c>
      <c r="G32" s="18" t="n">
        <v>523.39955294</v>
      </c>
      <c r="H32" s="20" t="n">
        <v>2.81695902</v>
      </c>
      <c r="I32" s="18" t="s">
        <v>327</v>
      </c>
      <c r="J32" s="20" t="s">
        <v>327</v>
      </c>
      <c r="K32" s="18" t="s">
        <v>327</v>
      </c>
      <c r="L32" s="20" t="s">
        <v>327</v>
      </c>
      <c r="M32" s="18" t="s">
        <v>327</v>
      </c>
      <c r="N32" s="20" t="s">
        <v>327</v>
      </c>
      <c r="O32" s="18" t="s">
        <v>327</v>
      </c>
      <c r="P32" s="20" t="s">
        <v>327</v>
      </c>
      <c r="Q32" s="18" t="n">
        <v>470.58507219</v>
      </c>
      <c r="R32" s="20" t="n">
        <v>4.15697986</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(180.0/B34*100)</f>
        <v/>
      </c>
      <c r="D34" s="19" t="n">
        <v>6170</v>
      </c>
      <c r="E34" s="18" t="n">
        <v>477.5774086</v>
      </c>
      <c r="F34" s="20" t="n">
        <v>3.26974048</v>
      </c>
      <c r="G34" s="18" t="n">
        <v>498.92840235</v>
      </c>
      <c r="H34" s="20" t="n">
        <v>2.71942027</v>
      </c>
      <c r="I34" s="18" t="s">
        <v>327</v>
      </c>
      <c r="J34" s="20" t="s">
        <v>327</v>
      </c>
      <c r="K34" s="18" t="s">
        <v>327</v>
      </c>
      <c r="L34" s="20" t="s">
        <v>327</v>
      </c>
      <c r="M34" s="18" t="n">
        <v>336.51078337</v>
      </c>
      <c r="N34" s="20" t="n">
        <v>12.24828707</v>
      </c>
      <c r="O34" s="18" t="s">
        <v>327</v>
      </c>
      <c r="P34" s="20" t="s">
        <v>327</v>
      </c>
      <c r="Q34" s="18" t="n">
        <v>434.73092482</v>
      </c>
      <c r="R34" s="20" t="n">
        <v>4.37353272</v>
      </c>
    </row>
    <row r="35" spans="1:18">
      <c r="A35" s="15" t="s">
        <v>355</v>
      </c>
      <c r="B35" s="17" t="n">
        <v>6406</v>
      </c>
      <c r="C35" s="18">
        <f>(165.0/B35*100)</f>
        <v/>
      </c>
      <c r="D35" s="19" t="n">
        <v>6241</v>
      </c>
      <c r="E35" s="18" t="n">
        <v>504.56579759</v>
      </c>
      <c r="F35" s="20" t="n">
        <v>2.85146153</v>
      </c>
      <c r="G35" s="18" t="n">
        <v>526.88993506</v>
      </c>
      <c r="H35" s="20" t="n">
        <v>1.93944192</v>
      </c>
      <c r="I35" s="18" t="s">
        <v>327</v>
      </c>
      <c r="J35" s="20" t="s">
        <v>327</v>
      </c>
      <c r="K35" s="18" t="s">
        <v>327</v>
      </c>
      <c r="L35" s="20" t="s">
        <v>327</v>
      </c>
      <c r="M35" s="18" t="n">
        <v>349.78970242</v>
      </c>
      <c r="N35" s="20" t="n">
        <v>6.90672373</v>
      </c>
      <c r="O35" s="18" t="s">
        <v>327</v>
      </c>
      <c r="P35" s="20" t="s">
        <v>327</v>
      </c>
      <c r="Q35" s="18" t="n">
        <v>476.07323294</v>
      </c>
      <c r="R35" s="20" t="n">
        <v>4.12558513</v>
      </c>
    </row>
    <row r="36" spans="1:18">
      <c r="A36" s="15" t="s">
        <v>356</v>
      </c>
      <c r="B36" s="17" t="n">
        <v>6736</v>
      </c>
      <c r="C36" s="18">
        <f>(187.0/B36*100)</f>
        <v/>
      </c>
      <c r="D36" s="19" t="n">
        <v>6549</v>
      </c>
      <c r="E36" s="18" t="n">
        <v>473.93940676</v>
      </c>
      <c r="F36" s="20" t="n">
        <v>3.03314244</v>
      </c>
      <c r="G36" s="18" t="n">
        <v>505.67219649</v>
      </c>
      <c r="H36" s="20" t="n">
        <v>2.49040118</v>
      </c>
      <c r="I36" s="18" t="s">
        <v>327</v>
      </c>
      <c r="J36" s="20" t="s">
        <v>327</v>
      </c>
      <c r="K36" s="18" t="s">
        <v>327</v>
      </c>
      <c r="L36" s="20" t="s">
        <v>327</v>
      </c>
      <c r="M36" s="18" t="s">
        <v>327</v>
      </c>
      <c r="N36" s="20" t="s">
        <v>327</v>
      </c>
      <c r="O36" s="18" t="s">
        <v>327</v>
      </c>
      <c r="P36" s="20" t="s">
        <v>327</v>
      </c>
      <c r="Q36" s="18" t="n">
        <v>454.58156699</v>
      </c>
      <c r="R36" s="20" t="n">
        <v>3.5658313</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(5855.0/B40*100)</f>
        <v/>
      </c>
      <c r="D40" s="19" t="n">
        <v>8302</v>
      </c>
      <c r="E40" s="18" t="n">
        <v>481.26117686</v>
      </c>
      <c r="F40" s="20" t="n">
        <v>3.82086073</v>
      </c>
      <c r="G40" s="18" t="n">
        <v>522.87286762</v>
      </c>
      <c r="H40" s="20" t="n">
        <v>3.1948108</v>
      </c>
      <c r="I40" s="18" t="s">
        <v>327</v>
      </c>
      <c r="J40" s="20" t="s">
        <v>327</v>
      </c>
      <c r="K40" s="18" t="s">
        <v>327</v>
      </c>
      <c r="L40" s="20" t="s">
        <v>327</v>
      </c>
      <c r="M40" s="18" t="n">
        <v>491.16464222</v>
      </c>
      <c r="N40" s="20" t="n">
        <v>2.5540442</v>
      </c>
      <c r="O40" s="18" t="s">
        <v>327</v>
      </c>
      <c r="P40" s="20" t="s">
        <v>327</v>
      </c>
      <c r="Q40" s="18" t="n">
        <v>448.83688277</v>
      </c>
      <c r="R40" s="20" t="n">
        <v>3.81394453</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(389.0/B47*100)</f>
        <v/>
      </c>
      <c r="D47" s="19" t="n">
        <v>5539</v>
      </c>
      <c r="E47" s="18" t="n">
        <v>421.74829953</v>
      </c>
      <c r="F47" s="20" t="n">
        <v>4.6409457</v>
      </c>
      <c r="G47" s="18" t="n">
        <v>476.77186886</v>
      </c>
      <c r="H47" s="20" t="n">
        <v>4.30156621</v>
      </c>
      <c r="I47" s="18" t="s">
        <v>327</v>
      </c>
      <c r="J47" s="20" t="s">
        <v>327</v>
      </c>
      <c r="K47" s="18" t="s">
        <v>327</v>
      </c>
      <c r="L47" s="20" t="s">
        <v>327</v>
      </c>
      <c r="M47" s="18" t="s">
        <v>327</v>
      </c>
      <c r="N47" s="20" t="s">
        <v>327</v>
      </c>
      <c r="O47" s="18" t="s">
        <v>327</v>
      </c>
      <c r="P47" s="20" t="s">
        <v>327</v>
      </c>
      <c r="Q47" s="18" t="n">
        <v>415.6421541</v>
      </c>
      <c r="R47" s="20" t="n">
        <v>4.09222085</v>
      </c>
    </row>
    <row r="48" spans="1:18">
      <c r="A48" s="15" t="s">
        <v>368</v>
      </c>
      <c r="B48" s="17" t="n">
        <v>9841</v>
      </c>
      <c r="C48" s="18">
        <f>(36.0/B48*100)</f>
        <v/>
      </c>
      <c r="D48" s="19" t="n">
        <v>9805</v>
      </c>
      <c r="E48" s="18" t="n">
        <v>493.81728219</v>
      </c>
      <c r="F48" s="20" t="n">
        <v>5.49856646</v>
      </c>
      <c r="G48" s="18" t="n">
        <v>560.1178231</v>
      </c>
      <c r="H48" s="20" t="n">
        <v>4.9107858</v>
      </c>
      <c r="I48" s="18" t="s">
        <v>327</v>
      </c>
      <c r="J48" s="20" t="s">
        <v>327</v>
      </c>
      <c r="K48" s="18" t="s">
        <v>327</v>
      </c>
      <c r="L48" s="20" t="s">
        <v>327</v>
      </c>
      <c r="M48" s="18" t="s">
        <v>327</v>
      </c>
      <c r="N48" s="20" t="s">
        <v>327</v>
      </c>
      <c r="O48" s="18" t="s">
        <v>327</v>
      </c>
      <c r="P48" s="20" t="s">
        <v>327</v>
      </c>
      <c r="Q48" s="18" t="n">
        <v>505.65779714</v>
      </c>
      <c r="R48" s="20" t="n">
        <v>8.208959589999999</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(182.0/B52*100)</f>
        <v/>
      </c>
      <c r="D52" s="19" t="n">
        <v>5627</v>
      </c>
      <c r="E52" s="18" t="n">
        <v>448.64239434</v>
      </c>
      <c r="F52" s="20" t="n">
        <v>3.35638076</v>
      </c>
      <c r="G52" s="18" t="n">
        <v>492.97597929</v>
      </c>
      <c r="H52" s="20" t="n">
        <v>3.05114355</v>
      </c>
      <c r="I52" s="18" t="s">
        <v>327</v>
      </c>
      <c r="J52" s="20" t="s">
        <v>327</v>
      </c>
      <c r="K52" s="18" t="s">
        <v>327</v>
      </c>
      <c r="L52" s="20" t="s">
        <v>327</v>
      </c>
      <c r="M52" s="18" t="s">
        <v>327</v>
      </c>
      <c r="N52" s="20" t="s">
        <v>327</v>
      </c>
      <c r="O52" s="18" t="s">
        <v>327</v>
      </c>
      <c r="P52" s="20" t="s">
        <v>327</v>
      </c>
      <c r="Q52" s="18" t="n">
        <v>418.17799944</v>
      </c>
      <c r="R52" s="20" t="n">
        <v>4.17751721</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(101.0/B56*100)</f>
        <v/>
      </c>
      <c r="D56" s="19" t="n">
        <v>5258</v>
      </c>
      <c r="E56" s="18" t="n">
        <v>532.3717888899999</v>
      </c>
      <c r="F56" s="20" t="n">
        <v>4.11050776</v>
      </c>
      <c r="G56" s="18" t="n">
        <v>556.57179282</v>
      </c>
      <c r="H56" s="20" t="n">
        <v>3.02713973</v>
      </c>
      <c r="I56" s="18" t="s">
        <v>327</v>
      </c>
      <c r="J56" s="20" t="s">
        <v>327</v>
      </c>
      <c r="K56" s="18" t="s">
        <v>327</v>
      </c>
      <c r="L56" s="20" t="s">
        <v>327</v>
      </c>
      <c r="M56" s="18" t="s">
        <v>327</v>
      </c>
      <c r="N56" s="20" t="s">
        <v>327</v>
      </c>
      <c r="O56" s="18" t="s">
        <v>327</v>
      </c>
      <c r="P56" s="20" t="s">
        <v>327</v>
      </c>
      <c r="Q56" s="18" t="n">
        <v>507.26361969</v>
      </c>
      <c r="R56" s="20" t="n">
        <v>6.77892124</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(361.0/B61*100)</f>
        <v/>
      </c>
      <c r="D61" s="19" t="n">
        <v>6164</v>
      </c>
      <c r="E61" s="18" t="n">
        <v>473.67749109</v>
      </c>
      <c r="F61" s="20" t="n">
        <v>3.08916561</v>
      </c>
      <c r="G61" s="18" t="n">
        <v>497.80036394</v>
      </c>
      <c r="H61" s="20" t="n">
        <v>2.60895068</v>
      </c>
      <c r="I61" s="18" t="s">
        <v>327</v>
      </c>
      <c r="J61" s="20" t="s">
        <v>327</v>
      </c>
      <c r="K61" s="18" t="s">
        <v>327</v>
      </c>
      <c r="L61" s="20" t="s">
        <v>327</v>
      </c>
      <c r="M61" s="18" t="s">
        <v>327</v>
      </c>
      <c r="N61" s="20" t="s">
        <v>327</v>
      </c>
      <c r="O61" s="18" t="s">
        <v>327</v>
      </c>
      <c r="P61" s="20" t="s">
        <v>327</v>
      </c>
      <c r="Q61" s="18" t="n">
        <v>448.237134</v>
      </c>
      <c r="R61" s="20" t="n">
        <v>3.81960818</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(783.0/B67*100)</f>
        <v/>
      </c>
      <c r="D67" s="19" t="n">
        <v>6188</v>
      </c>
      <c r="E67" s="18" t="n">
        <v>373.93088718</v>
      </c>
      <c r="F67" s="20" t="n">
        <v>3.15536831</v>
      </c>
      <c r="G67" s="18" t="n">
        <v>416.0007293</v>
      </c>
      <c r="H67" s="20" t="n">
        <v>3.14976488</v>
      </c>
      <c r="I67" s="18" t="s">
        <v>327</v>
      </c>
      <c r="J67" s="20" t="s">
        <v>327</v>
      </c>
      <c r="K67" s="18" t="s">
        <v>327</v>
      </c>
      <c r="L67" s="20" t="s">
        <v>327</v>
      </c>
      <c r="M67" s="18" t="s">
        <v>327</v>
      </c>
      <c r="N67" s="20" t="s">
        <v>327</v>
      </c>
      <c r="O67" s="18" t="s">
        <v>327</v>
      </c>
      <c r="P67" s="20" t="s">
        <v>327</v>
      </c>
      <c r="Q67" s="18" t="n">
        <v>363.79249927</v>
      </c>
      <c r="R67" s="20" t="n">
        <v>4.97582268</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(470.0/B73*100)</f>
        <v/>
      </c>
      <c r="D73" s="19" t="n">
        <v>7779</v>
      </c>
      <c r="E73" s="18" t="n">
        <v>409.53050398</v>
      </c>
      <c r="F73" s="20" t="n">
        <v>3.13462954</v>
      </c>
      <c r="G73" s="18" t="n">
        <v>442.33555246</v>
      </c>
      <c r="H73" s="20" t="n">
        <v>4.46445967</v>
      </c>
      <c r="I73" s="18" t="s">
        <v>327</v>
      </c>
      <c r="J73" s="20" t="s">
        <v>327</v>
      </c>
      <c r="K73" s="18" t="s">
        <v>327</v>
      </c>
      <c r="L73" s="20" t="s">
        <v>327</v>
      </c>
      <c r="M73" s="18" t="s">
        <v>327</v>
      </c>
      <c r="N73" s="20" t="s">
        <v>327</v>
      </c>
      <c r="O73" s="18" t="s">
        <v>327</v>
      </c>
      <c r="P73" s="20" t="s">
        <v>327</v>
      </c>
      <c r="Q73" s="18" t="n">
        <v>396.4038235</v>
      </c>
      <c r="R73" s="20" t="n">
        <v>5.02213482</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584</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452.60999936</v>
      </c>
      <c r="F7" s="20" t="n">
        <v>3.47862836</v>
      </c>
      <c r="G7" s="18" t="n">
        <v>518.69325858</v>
      </c>
      <c r="H7" s="20" t="n">
        <v>2.35178592</v>
      </c>
      <c r="I7" s="18" t="s">
        <v>327</v>
      </c>
      <c r="J7" s="20" t="s">
        <v>327</v>
      </c>
      <c r="K7" s="18" t="s">
        <v>327</v>
      </c>
      <c r="L7" s="20" t="s">
        <v>327</v>
      </c>
      <c r="M7" s="18" t="s">
        <v>327</v>
      </c>
      <c r="N7" s="20" t="s">
        <v>327</v>
      </c>
      <c r="O7" s="18" t="s">
        <v>327</v>
      </c>
      <c r="P7" s="20" t="s">
        <v>327</v>
      </c>
      <c r="Q7" s="18" t="n">
        <v>469.07765875</v>
      </c>
      <c r="R7" s="20" t="n">
        <v>2.89478634</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(6257.0/B9*100)</f>
        <v/>
      </c>
      <c r="D9" s="19" t="n">
        <v>3394</v>
      </c>
      <c r="E9" s="18" t="n">
        <v>480.51455887</v>
      </c>
      <c r="F9" s="20" t="n">
        <v>6.18414503</v>
      </c>
      <c r="G9" s="18" t="n">
        <v>508.72946386</v>
      </c>
      <c r="H9" s="20" t="n">
        <v>4.52497571</v>
      </c>
      <c r="I9" s="18" t="s">
        <v>327</v>
      </c>
      <c r="J9" s="20" t="s">
        <v>327</v>
      </c>
      <c r="K9" s="18" t="s">
        <v>327</v>
      </c>
      <c r="L9" s="20" t="s">
        <v>327</v>
      </c>
      <c r="M9" s="18" t="n">
        <v>357.98454354</v>
      </c>
      <c r="N9" s="20" t="n">
        <v>11.51846445</v>
      </c>
      <c r="O9" s="18" t="s">
        <v>327</v>
      </c>
      <c r="P9" s="20" t="s">
        <v>327</v>
      </c>
      <c r="Q9" s="18" t="n">
        <v>447.3128751</v>
      </c>
      <c r="R9" s="20" t="n">
        <v>5.21128393</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(222.0/B13*100)</f>
        <v/>
      </c>
      <c r="D13" s="19" t="n">
        <v>6939</v>
      </c>
      <c r="E13" s="18" t="n">
        <v>500.72394633</v>
      </c>
      <c r="F13" s="20" t="n">
        <v>4.35295688</v>
      </c>
      <c r="G13" s="18" t="n">
        <v>525.0875724799999</v>
      </c>
      <c r="H13" s="20" t="n">
        <v>2.40055919</v>
      </c>
      <c r="I13" s="18" t="s">
        <v>327</v>
      </c>
      <c r="J13" s="20" t="s">
        <v>327</v>
      </c>
      <c r="K13" s="18" t="s">
        <v>327</v>
      </c>
      <c r="L13" s="20" t="s">
        <v>327</v>
      </c>
      <c r="M13" s="18" t="n">
        <v>447.51533769</v>
      </c>
      <c r="N13" s="20" t="n">
        <v>5.97365007</v>
      </c>
      <c r="O13" s="18" t="s">
        <v>327</v>
      </c>
      <c r="P13" s="20" t="s">
        <v>327</v>
      </c>
      <c r="Q13" s="18" t="n">
        <v>472.63409914</v>
      </c>
      <c r="R13" s="20" t="n">
        <v>4.31484731</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(1055.0/B17*100)</f>
        <v/>
      </c>
      <c r="D17" s="19" t="n">
        <v>5449</v>
      </c>
      <c r="E17" s="18" t="n">
        <v>489.65157362</v>
      </c>
      <c r="F17" s="20" t="n">
        <v>4.01165869</v>
      </c>
      <c r="G17" s="18" t="n">
        <v>528.27592625</v>
      </c>
      <c r="H17" s="20" t="n">
        <v>2.72587182</v>
      </c>
      <c r="I17" s="18" t="s">
        <v>327</v>
      </c>
      <c r="J17" s="20" t="s">
        <v>327</v>
      </c>
      <c r="K17" s="18" t="s">
        <v>327</v>
      </c>
      <c r="L17" s="20" t="s">
        <v>327</v>
      </c>
      <c r="M17" s="18" t="n">
        <v>362.96139732</v>
      </c>
      <c r="N17" s="20" t="n">
        <v>12.64520278</v>
      </c>
      <c r="O17" s="18" t="s">
        <v>327</v>
      </c>
      <c r="P17" s="20" t="s">
        <v>327</v>
      </c>
      <c r="Q17" s="18" t="n">
        <v>453.5883622</v>
      </c>
      <c r="R17" s="20" t="n">
        <v>6.57978681</v>
      </c>
    </row>
    <row r="18" spans="1:18">
      <c r="A18" s="15" t="s">
        <v>338</v>
      </c>
      <c r="B18" s="17" t="n">
        <v>5532</v>
      </c>
      <c r="C18" s="18">
        <f>(68.0/B18*100)</f>
        <v/>
      </c>
      <c r="D18" s="19" t="n">
        <v>5464</v>
      </c>
      <c r="E18" s="18" t="n">
        <v>413.86596013</v>
      </c>
      <c r="F18" s="20" t="n">
        <v>7.00672925</v>
      </c>
      <c r="G18" s="18" t="n">
        <v>471.15889768</v>
      </c>
      <c r="H18" s="20" t="n">
        <v>3.38807056</v>
      </c>
      <c r="I18" s="18" t="s">
        <v>327</v>
      </c>
      <c r="J18" s="20" t="s">
        <v>327</v>
      </c>
      <c r="K18" s="18" t="s">
        <v>327</v>
      </c>
      <c r="L18" s="20" t="s">
        <v>327</v>
      </c>
      <c r="M18" s="18" t="s">
        <v>327</v>
      </c>
      <c r="N18" s="20" t="s">
        <v>327</v>
      </c>
      <c r="O18" s="18" t="s">
        <v>327</v>
      </c>
      <c r="P18" s="20" t="s">
        <v>327</v>
      </c>
      <c r="Q18" s="18" t="n">
        <v>422.90440664</v>
      </c>
      <c r="R18" s="20" t="n">
        <v>5.09787078</v>
      </c>
    </row>
    <row r="19" spans="1:18">
      <c r="A19" s="15" t="s">
        <v>339</v>
      </c>
      <c r="B19" s="17" t="n">
        <v>5658</v>
      </c>
      <c r="C19" s="18">
        <f>(382.0/B19*100)</f>
        <v/>
      </c>
      <c r="D19" s="19" t="n">
        <v>5276</v>
      </c>
      <c r="E19" s="18" t="n">
        <v>455.60601442</v>
      </c>
      <c r="F19" s="20" t="n">
        <v>4.15760416</v>
      </c>
      <c r="G19" s="18" t="n">
        <v>496.316357</v>
      </c>
      <c r="H19" s="20" t="n">
        <v>2.75013393</v>
      </c>
      <c r="I19" s="18" t="s">
        <v>327</v>
      </c>
      <c r="J19" s="20" t="s">
        <v>327</v>
      </c>
      <c r="K19" s="18" t="s">
        <v>327</v>
      </c>
      <c r="L19" s="20" t="s">
        <v>327</v>
      </c>
      <c r="M19" s="18" t="s">
        <v>327</v>
      </c>
      <c r="N19" s="20" t="s">
        <v>327</v>
      </c>
      <c r="O19" s="18" t="s">
        <v>327</v>
      </c>
      <c r="P19" s="20" t="s">
        <v>327</v>
      </c>
      <c r="Q19" s="18" t="n">
        <v>432.93287439</v>
      </c>
      <c r="R19" s="20" t="n">
        <v>4.79324397</v>
      </c>
    </row>
    <row r="20" spans="1:18">
      <c r="A20" s="15" t="s">
        <v>340</v>
      </c>
      <c r="B20" s="17" t="n">
        <v>3371</v>
      </c>
      <c r="C20" s="18">
        <f>(83.0/B20*100)</f>
        <v/>
      </c>
      <c r="D20" s="19" t="n">
        <v>3288</v>
      </c>
      <c r="E20" s="18" t="n">
        <v>474.7028403</v>
      </c>
      <c r="F20" s="20" t="n">
        <v>4.40550268</v>
      </c>
      <c r="G20" s="18" t="n">
        <v>503.50061302</v>
      </c>
      <c r="H20" s="20" t="n">
        <v>2.63052481</v>
      </c>
      <c r="I20" s="18" t="s">
        <v>327</v>
      </c>
      <c r="J20" s="20" t="s">
        <v>327</v>
      </c>
      <c r="K20" s="18" t="s">
        <v>327</v>
      </c>
      <c r="L20" s="20" t="s">
        <v>327</v>
      </c>
      <c r="M20" s="18" t="s">
        <v>327</v>
      </c>
      <c r="N20" s="20" t="s">
        <v>327</v>
      </c>
      <c r="O20" s="18" t="s">
        <v>327</v>
      </c>
      <c r="P20" s="20" t="s">
        <v>327</v>
      </c>
      <c r="Q20" s="18" t="n">
        <v>457.87072191</v>
      </c>
      <c r="R20" s="20" t="n">
        <v>3.83103055</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(747.0/B23*100)</f>
        <v/>
      </c>
      <c r="D23" s="19" t="n">
        <v>10836</v>
      </c>
      <c r="E23" s="18" t="n">
        <v>474.99386069</v>
      </c>
      <c r="F23" s="20" t="n">
        <v>6.5569722</v>
      </c>
      <c r="G23" s="18" t="n">
        <v>506.27329034</v>
      </c>
      <c r="H23" s="20" t="n">
        <v>3.17242821</v>
      </c>
      <c r="I23" s="18" t="s">
        <v>327</v>
      </c>
      <c r="J23" s="20" t="s">
        <v>327</v>
      </c>
      <c r="K23" s="18" t="s">
        <v>327</v>
      </c>
      <c r="L23" s="20" t="s">
        <v>327</v>
      </c>
      <c r="M23" s="18" t="s">
        <v>327</v>
      </c>
      <c r="N23" s="20" t="s">
        <v>327</v>
      </c>
      <c r="O23" s="18" t="s">
        <v>327</v>
      </c>
      <c r="P23" s="20" t="s">
        <v>327</v>
      </c>
      <c r="Q23" s="18" t="n">
        <v>454.36019669</v>
      </c>
      <c r="R23" s="20" t="n">
        <v>3.95756419</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(40.0/B25*100)</f>
        <v/>
      </c>
      <c r="D25" s="19" t="n">
        <v>5541</v>
      </c>
      <c r="E25" s="18" t="n">
        <v>442.38616714</v>
      </c>
      <c r="F25" s="20" t="n">
        <v>13.37002872</v>
      </c>
      <c r="G25" s="18" t="n">
        <v>533.53558402</v>
      </c>
      <c r="H25" s="20" t="n">
        <v>3.7504959</v>
      </c>
      <c r="I25" s="18" t="s">
        <v>327</v>
      </c>
      <c r="J25" s="20" t="s">
        <v>327</v>
      </c>
      <c r="K25" s="18" t="s">
        <v>327</v>
      </c>
      <c r="L25" s="20" t="s">
        <v>327</v>
      </c>
      <c r="M25" s="18" t="s">
        <v>327</v>
      </c>
      <c r="N25" s="20" t="s">
        <v>327</v>
      </c>
      <c r="O25" s="18" t="s">
        <v>327</v>
      </c>
      <c r="P25" s="20" t="s">
        <v>327</v>
      </c>
      <c r="Q25" s="18" t="n">
        <v>496.28174613</v>
      </c>
      <c r="R25" s="20" t="n">
        <v>4.55794391</v>
      </c>
    </row>
    <row r="26" spans="1:18">
      <c r="A26" s="15" t="s">
        <v>346</v>
      </c>
      <c r="B26" s="17" t="n">
        <v>4869</v>
      </c>
      <c r="C26" s="18">
        <f>(216.0/B26*100)</f>
        <v/>
      </c>
      <c r="D26" s="19" t="n">
        <v>4653</v>
      </c>
      <c r="E26" s="18" t="n">
        <v>472.88408166</v>
      </c>
      <c r="F26" s="20" t="n">
        <v>3.57481691</v>
      </c>
      <c r="G26" s="18" t="n">
        <v>496.05284349</v>
      </c>
      <c r="H26" s="20" t="n">
        <v>2.23011105</v>
      </c>
      <c r="I26" s="18" t="s">
        <v>327</v>
      </c>
      <c r="J26" s="20" t="s">
        <v>327</v>
      </c>
      <c r="K26" s="18" t="s">
        <v>327</v>
      </c>
      <c r="L26" s="20" t="s">
        <v>327</v>
      </c>
      <c r="M26" s="18" t="s">
        <v>327</v>
      </c>
      <c r="N26" s="20" t="s">
        <v>327</v>
      </c>
      <c r="O26" s="18" t="s">
        <v>327</v>
      </c>
      <c r="P26" s="20" t="s">
        <v>327</v>
      </c>
      <c r="Q26" s="18" t="n">
        <v>459.9502312</v>
      </c>
      <c r="R26" s="20" t="n">
        <v>3.83429726</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(52.0/B32*100)</f>
        <v/>
      </c>
      <c r="D32" s="19" t="n">
        <v>4426</v>
      </c>
      <c r="E32" s="18" t="n">
        <v>484.36004408</v>
      </c>
      <c r="F32" s="20" t="n">
        <v>4.2003232</v>
      </c>
      <c r="G32" s="18" t="n">
        <v>519.64714128</v>
      </c>
      <c r="H32" s="20" t="n">
        <v>2.64406115</v>
      </c>
      <c r="I32" s="18" t="s">
        <v>327</v>
      </c>
      <c r="J32" s="20" t="s">
        <v>327</v>
      </c>
      <c r="K32" s="18" t="s">
        <v>327</v>
      </c>
      <c r="L32" s="20" t="s">
        <v>327</v>
      </c>
      <c r="M32" s="18" t="s">
        <v>327</v>
      </c>
      <c r="N32" s="20" t="s">
        <v>327</v>
      </c>
      <c r="O32" s="18" t="s">
        <v>327</v>
      </c>
      <c r="P32" s="20" t="s">
        <v>327</v>
      </c>
      <c r="Q32" s="18" t="n">
        <v>469.71176761</v>
      </c>
      <c r="R32" s="20" t="n">
        <v>3.81821404</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(180.0/B34*100)</f>
        <v/>
      </c>
      <c r="D34" s="19" t="n">
        <v>6170</v>
      </c>
      <c r="E34" s="18" t="n">
        <v>460.85372395</v>
      </c>
      <c r="F34" s="20" t="n">
        <v>3.19903796</v>
      </c>
      <c r="G34" s="18" t="n">
        <v>500.90631599</v>
      </c>
      <c r="H34" s="20" t="n">
        <v>2.58651505</v>
      </c>
      <c r="I34" s="18" t="s">
        <v>327</v>
      </c>
      <c r="J34" s="20" t="s">
        <v>327</v>
      </c>
      <c r="K34" s="18" t="s">
        <v>327</v>
      </c>
      <c r="L34" s="20" t="s">
        <v>327</v>
      </c>
      <c r="M34" s="18" t="n">
        <v>336.51078337</v>
      </c>
      <c r="N34" s="20" t="n">
        <v>12.24828707</v>
      </c>
      <c r="O34" s="18" t="s">
        <v>327</v>
      </c>
      <c r="P34" s="20" t="s">
        <v>327</v>
      </c>
      <c r="Q34" s="18" t="n">
        <v>439.67212682</v>
      </c>
      <c r="R34" s="20" t="n">
        <v>4.25625172</v>
      </c>
    </row>
    <row r="35" spans="1:18">
      <c r="A35" s="15" t="s">
        <v>355</v>
      </c>
      <c r="B35" s="17" t="n">
        <v>6406</v>
      </c>
      <c r="C35" s="18">
        <f>(165.0/B35*100)</f>
        <v/>
      </c>
      <c r="D35" s="19" t="n">
        <v>6241</v>
      </c>
      <c r="E35" s="18" t="n">
        <v>476.30707868</v>
      </c>
      <c r="F35" s="20" t="n">
        <v>4.97293309</v>
      </c>
      <c r="G35" s="18" t="n">
        <v>527.51544074</v>
      </c>
      <c r="H35" s="20" t="n">
        <v>1.6757509</v>
      </c>
      <c r="I35" s="18" t="s">
        <v>327</v>
      </c>
      <c r="J35" s="20" t="s">
        <v>327</v>
      </c>
      <c r="K35" s="18" t="s">
        <v>327</v>
      </c>
      <c r="L35" s="20" t="s">
        <v>327</v>
      </c>
      <c r="M35" s="18" t="n">
        <v>349.78970242</v>
      </c>
      <c r="N35" s="20" t="n">
        <v>6.90672373</v>
      </c>
      <c r="O35" s="18" t="s">
        <v>327</v>
      </c>
      <c r="P35" s="20" t="s">
        <v>327</v>
      </c>
      <c r="Q35" s="18" t="n">
        <v>475.81462172</v>
      </c>
      <c r="R35" s="20" t="n">
        <v>3.49139327</v>
      </c>
    </row>
    <row r="36" spans="1:18">
      <c r="A36" s="15" t="s">
        <v>356</v>
      </c>
      <c r="B36" s="17" t="n">
        <v>6736</v>
      </c>
      <c r="C36" s="18">
        <f>(187.0/B36*100)</f>
        <v/>
      </c>
      <c r="D36" s="19" t="n">
        <v>6549</v>
      </c>
      <c r="E36" s="18" t="n">
        <v>454.10669439</v>
      </c>
      <c r="F36" s="20" t="n">
        <v>5.69110391</v>
      </c>
      <c r="G36" s="18" t="n">
        <v>502.22111335</v>
      </c>
      <c r="H36" s="20" t="n">
        <v>2.33376945</v>
      </c>
      <c r="I36" s="18" t="s">
        <v>327</v>
      </c>
      <c r="J36" s="20" t="s">
        <v>327</v>
      </c>
      <c r="K36" s="18" t="s">
        <v>327</v>
      </c>
      <c r="L36" s="20" t="s">
        <v>327</v>
      </c>
      <c r="M36" s="18" t="s">
        <v>327</v>
      </c>
      <c r="N36" s="20" t="s">
        <v>327</v>
      </c>
      <c r="O36" s="18" t="s">
        <v>327</v>
      </c>
      <c r="P36" s="20" t="s">
        <v>327</v>
      </c>
      <c r="Q36" s="18" t="n">
        <v>452.89563829</v>
      </c>
      <c r="R36" s="20" t="n">
        <v>3.19982521</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(5855.0/B40*100)</f>
        <v/>
      </c>
      <c r="D40" s="19" t="n">
        <v>8302</v>
      </c>
      <c r="E40" s="18" t="n">
        <v>457.11443289</v>
      </c>
      <c r="F40" s="20" t="n">
        <v>5.33328434</v>
      </c>
      <c r="G40" s="18" t="n">
        <v>523.1117861499999</v>
      </c>
      <c r="H40" s="20" t="n">
        <v>2.92179704</v>
      </c>
      <c r="I40" s="18" t="s">
        <v>327</v>
      </c>
      <c r="J40" s="20" t="s">
        <v>327</v>
      </c>
      <c r="K40" s="18" t="s">
        <v>327</v>
      </c>
      <c r="L40" s="20" t="s">
        <v>327</v>
      </c>
      <c r="M40" s="18" t="n">
        <v>491.16464222</v>
      </c>
      <c r="N40" s="20" t="n">
        <v>2.5540442</v>
      </c>
      <c r="O40" s="18" t="s">
        <v>327</v>
      </c>
      <c r="P40" s="20" t="s">
        <v>327</v>
      </c>
      <c r="Q40" s="18" t="n">
        <v>450.08173954</v>
      </c>
      <c r="R40" s="20" t="n">
        <v>3.68879978</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(389.0/B47*100)</f>
        <v/>
      </c>
      <c r="D47" s="19" t="n">
        <v>5539</v>
      </c>
      <c r="E47" s="18" t="n">
        <v>425.79164075</v>
      </c>
      <c r="F47" s="20" t="n">
        <v>5.18462092</v>
      </c>
      <c r="G47" s="18" t="n">
        <v>474.51297787</v>
      </c>
      <c r="H47" s="20" t="n">
        <v>4.41250955</v>
      </c>
      <c r="I47" s="18" t="s">
        <v>327</v>
      </c>
      <c r="J47" s="20" t="s">
        <v>327</v>
      </c>
      <c r="K47" s="18" t="s">
        <v>327</v>
      </c>
      <c r="L47" s="20" t="s">
        <v>327</v>
      </c>
      <c r="M47" s="18" t="s">
        <v>327</v>
      </c>
      <c r="N47" s="20" t="s">
        <v>327</v>
      </c>
      <c r="O47" s="18" t="s">
        <v>327</v>
      </c>
      <c r="P47" s="20" t="s">
        <v>327</v>
      </c>
      <c r="Q47" s="18" t="n">
        <v>415.13731927</v>
      </c>
      <c r="R47" s="20" t="n">
        <v>3.96008567</v>
      </c>
    </row>
    <row r="48" spans="1:18">
      <c r="A48" s="15" t="s">
        <v>368</v>
      </c>
      <c r="B48" s="17" t="n">
        <v>9841</v>
      </c>
      <c r="C48" s="18">
        <f>(36.0/B48*100)</f>
        <v/>
      </c>
      <c r="D48" s="19" t="n">
        <v>9805</v>
      </c>
      <c r="E48" s="18" t="n">
        <v>467.01340033</v>
      </c>
      <c r="F48" s="20" t="n">
        <v>7.53541137</v>
      </c>
      <c r="G48" s="18" t="n">
        <v>545.53973877</v>
      </c>
      <c r="H48" s="20" t="n">
        <v>4.58219467</v>
      </c>
      <c r="I48" s="18" t="s">
        <v>327</v>
      </c>
      <c r="J48" s="20" t="s">
        <v>327</v>
      </c>
      <c r="K48" s="18" t="s">
        <v>327</v>
      </c>
      <c r="L48" s="20" t="s">
        <v>327</v>
      </c>
      <c r="M48" s="18" t="s">
        <v>327</v>
      </c>
      <c r="N48" s="20" t="s">
        <v>327</v>
      </c>
      <c r="O48" s="18" t="s">
        <v>327</v>
      </c>
      <c r="P48" s="20" t="s">
        <v>327</v>
      </c>
      <c r="Q48" s="18" t="n">
        <v>495.22343351</v>
      </c>
      <c r="R48" s="20" t="n">
        <v>7.73913134</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(182.0/B52*100)</f>
        <v/>
      </c>
      <c r="D52" s="19" t="n">
        <v>5627</v>
      </c>
      <c r="E52" s="18" t="n">
        <v>441.11937656</v>
      </c>
      <c r="F52" s="20" t="n">
        <v>5.80058852</v>
      </c>
      <c r="G52" s="18" t="n">
        <v>484.86715103</v>
      </c>
      <c r="H52" s="20" t="n">
        <v>2.75897296</v>
      </c>
      <c r="I52" s="18" t="s">
        <v>327</v>
      </c>
      <c r="J52" s="20" t="s">
        <v>327</v>
      </c>
      <c r="K52" s="18" t="s">
        <v>327</v>
      </c>
      <c r="L52" s="20" t="s">
        <v>327</v>
      </c>
      <c r="M52" s="18" t="s">
        <v>327</v>
      </c>
      <c r="N52" s="20" t="s">
        <v>327</v>
      </c>
      <c r="O52" s="18" t="s">
        <v>327</v>
      </c>
      <c r="P52" s="20" t="s">
        <v>327</v>
      </c>
      <c r="Q52" s="18" t="n">
        <v>417.98905108</v>
      </c>
      <c r="R52" s="20" t="n">
        <v>4.01846339</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(101.0/B56*100)</f>
        <v/>
      </c>
      <c r="D56" s="19" t="n">
        <v>5258</v>
      </c>
      <c r="E56" s="18" t="n">
        <v>501.0911448</v>
      </c>
      <c r="F56" s="20" t="n">
        <v>9.85680425</v>
      </c>
      <c r="G56" s="18" t="n">
        <v>552.97556073</v>
      </c>
      <c r="H56" s="20" t="n">
        <v>3.00848907</v>
      </c>
      <c r="I56" s="18" t="s">
        <v>327</v>
      </c>
      <c r="J56" s="20" t="s">
        <v>327</v>
      </c>
      <c r="K56" s="18" t="s">
        <v>327</v>
      </c>
      <c r="L56" s="20" t="s">
        <v>327</v>
      </c>
      <c r="M56" s="18" t="s">
        <v>327</v>
      </c>
      <c r="N56" s="20" t="s">
        <v>327</v>
      </c>
      <c r="O56" s="18" t="s">
        <v>327</v>
      </c>
      <c r="P56" s="20" t="s">
        <v>327</v>
      </c>
      <c r="Q56" s="18" t="n">
        <v>511.69557786</v>
      </c>
      <c r="R56" s="20" t="n">
        <v>6.24531286</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(361.0/B61*100)</f>
        <v/>
      </c>
      <c r="D61" s="19" t="n">
        <v>6164</v>
      </c>
      <c r="E61" s="18" t="n">
        <v>461.12592998</v>
      </c>
      <c r="F61" s="20" t="n">
        <v>3.36034004</v>
      </c>
      <c r="G61" s="18" t="n">
        <v>497.40096168</v>
      </c>
      <c r="H61" s="20" t="n">
        <v>2.80179607</v>
      </c>
      <c r="I61" s="18" t="s">
        <v>327</v>
      </c>
      <c r="J61" s="20" t="s">
        <v>327</v>
      </c>
      <c r="K61" s="18" t="s">
        <v>327</v>
      </c>
      <c r="L61" s="20" t="s">
        <v>327</v>
      </c>
      <c r="M61" s="18" t="s">
        <v>327</v>
      </c>
      <c r="N61" s="20" t="s">
        <v>327</v>
      </c>
      <c r="O61" s="18" t="s">
        <v>327</v>
      </c>
      <c r="P61" s="20" t="s">
        <v>327</v>
      </c>
      <c r="Q61" s="18" t="n">
        <v>450.8287831</v>
      </c>
      <c r="R61" s="20" t="n">
        <v>3.91741769</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(783.0/B67*100)</f>
        <v/>
      </c>
      <c r="D67" s="19" t="n">
        <v>6188</v>
      </c>
      <c r="E67" s="18" t="n">
        <v>351.0491348</v>
      </c>
      <c r="F67" s="20" t="n">
        <v>4.02912079</v>
      </c>
      <c r="G67" s="18" t="n">
        <v>405.94428792</v>
      </c>
      <c r="H67" s="20" t="n">
        <v>2.98436574</v>
      </c>
      <c r="I67" s="18" t="s">
        <v>327</v>
      </c>
      <c r="J67" s="20" t="s">
        <v>327</v>
      </c>
      <c r="K67" s="18" t="s">
        <v>327</v>
      </c>
      <c r="L67" s="20" t="s">
        <v>327</v>
      </c>
      <c r="M67" s="18" t="s">
        <v>327</v>
      </c>
      <c r="N67" s="20" t="s">
        <v>327</v>
      </c>
      <c r="O67" s="18" t="s">
        <v>327</v>
      </c>
      <c r="P67" s="20" t="s">
        <v>327</v>
      </c>
      <c r="Q67" s="18" t="n">
        <v>364.16791683</v>
      </c>
      <c r="R67" s="20" t="n">
        <v>3.84560117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(470.0/B73*100)</f>
        <v/>
      </c>
      <c r="D73" s="19" t="n">
        <v>7779</v>
      </c>
      <c r="E73" s="18" t="n">
        <v>393.4520141</v>
      </c>
      <c r="F73" s="20" t="n">
        <v>3.31626532</v>
      </c>
      <c r="G73" s="18" t="n">
        <v>441.59319212</v>
      </c>
      <c r="H73" s="20" t="n">
        <v>3.9489008</v>
      </c>
      <c r="I73" s="18" t="s">
        <v>327</v>
      </c>
      <c r="J73" s="20" t="s">
        <v>327</v>
      </c>
      <c r="K73" s="18" t="s">
        <v>327</v>
      </c>
      <c r="L73" s="20" t="s">
        <v>327</v>
      </c>
      <c r="M73" s="18" t="s">
        <v>327</v>
      </c>
      <c r="N73" s="20" t="s">
        <v>327</v>
      </c>
      <c r="O73" s="18" t="s">
        <v>327</v>
      </c>
      <c r="P73" s="20" t="s">
        <v>327</v>
      </c>
      <c r="Q73" s="18" t="n">
        <v>403.87406831</v>
      </c>
      <c r="R73" s="20" t="n">
        <v>4.42257995</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585</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458.53276234</v>
      </c>
      <c r="F7" s="20" t="n">
        <v>3.90396517</v>
      </c>
      <c r="G7" s="18" t="n">
        <v>520.28678364</v>
      </c>
      <c r="H7" s="20" t="n">
        <v>2.24177427</v>
      </c>
      <c r="I7" s="18" t="s">
        <v>327</v>
      </c>
      <c r="J7" s="20" t="s">
        <v>327</v>
      </c>
      <c r="K7" s="18" t="s">
        <v>327</v>
      </c>
      <c r="L7" s="20" t="s">
        <v>327</v>
      </c>
      <c r="M7" s="18" t="s">
        <v>327</v>
      </c>
      <c r="N7" s="20" t="s">
        <v>327</v>
      </c>
      <c r="O7" s="18" t="s">
        <v>327</v>
      </c>
      <c r="P7" s="20" t="s">
        <v>327</v>
      </c>
      <c r="Q7" s="18" t="n">
        <v>468.52181319</v>
      </c>
      <c r="R7" s="20" t="n">
        <v>2.88853574</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(6257.0/B9*100)</f>
        <v/>
      </c>
      <c r="D9" s="19" t="n">
        <v>3394</v>
      </c>
      <c r="E9" s="18" t="n">
        <v>462.57573733</v>
      </c>
      <c r="F9" s="20" t="n">
        <v>4.95113353</v>
      </c>
      <c r="G9" s="18" t="n">
        <v>515.59287194</v>
      </c>
      <c r="H9" s="20" t="n">
        <v>4.64721704</v>
      </c>
      <c r="I9" s="18" t="s">
        <v>327</v>
      </c>
      <c r="J9" s="20" t="s">
        <v>327</v>
      </c>
      <c r="K9" s="18" t="s">
        <v>327</v>
      </c>
      <c r="L9" s="20" t="s">
        <v>327</v>
      </c>
      <c r="M9" s="18" t="n">
        <v>357.98454354</v>
      </c>
      <c r="N9" s="20" t="n">
        <v>11.51846445</v>
      </c>
      <c r="O9" s="18" t="s">
        <v>327</v>
      </c>
      <c r="P9" s="20" t="s">
        <v>327</v>
      </c>
      <c r="Q9" s="18" t="n">
        <v>447.65497483</v>
      </c>
      <c r="R9" s="20" t="n">
        <v>5.20701925</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(222.0/B13*100)</f>
        <v/>
      </c>
      <c r="D13" s="19" t="n">
        <v>6939</v>
      </c>
      <c r="E13" s="18" t="n">
        <v>486.77575921</v>
      </c>
      <c r="F13" s="20" t="n">
        <v>3.75000539</v>
      </c>
      <c r="G13" s="18" t="n">
        <v>528.01859111</v>
      </c>
      <c r="H13" s="20" t="n">
        <v>2.37746914</v>
      </c>
      <c r="I13" s="18" t="s">
        <v>327</v>
      </c>
      <c r="J13" s="20" t="s">
        <v>327</v>
      </c>
      <c r="K13" s="18" t="s">
        <v>327</v>
      </c>
      <c r="L13" s="20" t="s">
        <v>327</v>
      </c>
      <c r="M13" s="18" t="n">
        <v>447.51533769</v>
      </c>
      <c r="N13" s="20" t="n">
        <v>5.97365007</v>
      </c>
      <c r="O13" s="18" t="s">
        <v>327</v>
      </c>
      <c r="P13" s="20" t="s">
        <v>327</v>
      </c>
      <c r="Q13" s="18" t="n">
        <v>473.17452796</v>
      </c>
      <c r="R13" s="20" t="n">
        <v>4.54524502</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(1055.0/B17*100)</f>
        <v/>
      </c>
      <c r="D17" s="19" t="n">
        <v>5449</v>
      </c>
      <c r="E17" s="18" t="n">
        <v>485.27601504</v>
      </c>
      <c r="F17" s="20" t="n">
        <v>3.91952077</v>
      </c>
      <c r="G17" s="18" t="n">
        <v>531.06830008</v>
      </c>
      <c r="H17" s="20" t="n">
        <v>2.67993383</v>
      </c>
      <c r="I17" s="18" t="s">
        <v>327</v>
      </c>
      <c r="J17" s="20" t="s">
        <v>327</v>
      </c>
      <c r="K17" s="18" t="s">
        <v>327</v>
      </c>
      <c r="L17" s="20" t="s">
        <v>327</v>
      </c>
      <c r="M17" s="18" t="n">
        <v>362.96139732</v>
      </c>
      <c r="N17" s="20" t="n">
        <v>12.64520278</v>
      </c>
      <c r="O17" s="18" t="s">
        <v>327</v>
      </c>
      <c r="P17" s="20" t="s">
        <v>327</v>
      </c>
      <c r="Q17" s="18" t="n">
        <v>453.98192551</v>
      </c>
      <c r="R17" s="20" t="n">
        <v>6.71085558</v>
      </c>
    </row>
    <row r="18" spans="1:18">
      <c r="A18" s="15" t="s">
        <v>338</v>
      </c>
      <c r="B18" s="17" t="n">
        <v>5532</v>
      </c>
      <c r="C18" s="18">
        <f>(68.0/B18*100)</f>
        <v/>
      </c>
      <c r="D18" s="19" t="n">
        <v>5464</v>
      </c>
      <c r="E18" s="18" t="n">
        <v>421.99841058</v>
      </c>
      <c r="F18" s="20" t="n">
        <v>5.52091509</v>
      </c>
      <c r="G18" s="18" t="n">
        <v>473.86275736</v>
      </c>
      <c r="H18" s="20" t="n">
        <v>3.3507574</v>
      </c>
      <c r="I18" s="18" t="s">
        <v>327</v>
      </c>
      <c r="J18" s="20" t="s">
        <v>327</v>
      </c>
      <c r="K18" s="18" t="s">
        <v>327</v>
      </c>
      <c r="L18" s="20" t="s">
        <v>327</v>
      </c>
      <c r="M18" s="18" t="s">
        <v>327</v>
      </c>
      <c r="N18" s="20" t="s">
        <v>327</v>
      </c>
      <c r="O18" s="18" t="s">
        <v>327</v>
      </c>
      <c r="P18" s="20" t="s">
        <v>327</v>
      </c>
      <c r="Q18" s="18" t="n">
        <v>424.16259923</v>
      </c>
      <c r="R18" s="20" t="n">
        <v>4.88803626</v>
      </c>
    </row>
    <row r="19" spans="1:18">
      <c r="A19" s="15" t="s">
        <v>339</v>
      </c>
      <c r="B19" s="17" t="n">
        <v>5658</v>
      </c>
      <c r="C19" s="18">
        <f>(382.0/B19*100)</f>
        <v/>
      </c>
      <c r="D19" s="19" t="n">
        <v>5276</v>
      </c>
      <c r="E19" s="18" t="n">
        <v>446.28635218</v>
      </c>
      <c r="F19" s="20" t="n">
        <v>4.50097035</v>
      </c>
      <c r="G19" s="18" t="n">
        <v>498.09984621</v>
      </c>
      <c r="H19" s="20" t="n">
        <v>2.70957634</v>
      </c>
      <c r="I19" s="18" t="s">
        <v>327</v>
      </c>
      <c r="J19" s="20" t="s">
        <v>327</v>
      </c>
      <c r="K19" s="18" t="s">
        <v>327</v>
      </c>
      <c r="L19" s="20" t="s">
        <v>327</v>
      </c>
      <c r="M19" s="18" t="s">
        <v>327</v>
      </c>
      <c r="N19" s="20" t="s">
        <v>327</v>
      </c>
      <c r="O19" s="18" t="s">
        <v>327</v>
      </c>
      <c r="P19" s="20" t="s">
        <v>327</v>
      </c>
      <c r="Q19" s="18" t="n">
        <v>435.83381705</v>
      </c>
      <c r="R19" s="20" t="n">
        <v>4.21868284</v>
      </c>
    </row>
    <row r="20" spans="1:18">
      <c r="A20" s="15" t="s">
        <v>340</v>
      </c>
      <c r="B20" s="17" t="n">
        <v>3371</v>
      </c>
      <c r="C20" s="18">
        <f>(83.0/B20*100)</f>
        <v/>
      </c>
      <c r="D20" s="19" t="n">
        <v>3288</v>
      </c>
      <c r="E20" s="18" t="n">
        <v>464.60330564</v>
      </c>
      <c r="F20" s="20" t="n">
        <v>4.7937955</v>
      </c>
      <c r="G20" s="18" t="n">
        <v>506.28889167</v>
      </c>
      <c r="H20" s="20" t="n">
        <v>2.66458004</v>
      </c>
      <c r="I20" s="18" t="s">
        <v>327</v>
      </c>
      <c r="J20" s="20" t="s">
        <v>327</v>
      </c>
      <c r="K20" s="18" t="s">
        <v>327</v>
      </c>
      <c r="L20" s="20" t="s">
        <v>327</v>
      </c>
      <c r="M20" s="18" t="s">
        <v>327</v>
      </c>
      <c r="N20" s="20" t="s">
        <v>327</v>
      </c>
      <c r="O20" s="18" t="s">
        <v>327</v>
      </c>
      <c r="P20" s="20" t="s">
        <v>327</v>
      </c>
      <c r="Q20" s="18" t="n">
        <v>457.70097568</v>
      </c>
      <c r="R20" s="20" t="n">
        <v>3.80512239</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(747.0/B23*100)</f>
        <v/>
      </c>
      <c r="D23" s="19" t="n">
        <v>10836</v>
      </c>
      <c r="E23" s="18" t="n">
        <v>469.84434735</v>
      </c>
      <c r="F23" s="20" t="n">
        <v>4.61039261</v>
      </c>
      <c r="G23" s="18" t="n">
        <v>509.48852917</v>
      </c>
      <c r="H23" s="20" t="n">
        <v>3.29482493</v>
      </c>
      <c r="I23" s="18" t="s">
        <v>327</v>
      </c>
      <c r="J23" s="20" t="s">
        <v>327</v>
      </c>
      <c r="K23" s="18" t="s">
        <v>327</v>
      </c>
      <c r="L23" s="20" t="s">
        <v>327</v>
      </c>
      <c r="M23" s="18" t="s">
        <v>327</v>
      </c>
      <c r="N23" s="20" t="s">
        <v>327</v>
      </c>
      <c r="O23" s="18" t="s">
        <v>327</v>
      </c>
      <c r="P23" s="20" t="s">
        <v>327</v>
      </c>
      <c r="Q23" s="18" t="n">
        <v>454.85059146</v>
      </c>
      <c r="R23" s="20" t="n">
        <v>3.66821467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(40.0/B25*100)</f>
        <v/>
      </c>
      <c r="D25" s="19" t="n">
        <v>5541</v>
      </c>
      <c r="E25" s="18" t="n">
        <v>503.44589072</v>
      </c>
      <c r="F25" s="20" t="n">
        <v>7.74378234</v>
      </c>
      <c r="G25" s="18" t="n">
        <v>533.57643503</v>
      </c>
      <c r="H25" s="20" t="n">
        <v>3.74316691</v>
      </c>
      <c r="I25" s="18" t="s">
        <v>327</v>
      </c>
      <c r="J25" s="20" t="s">
        <v>327</v>
      </c>
      <c r="K25" s="18" t="s">
        <v>327</v>
      </c>
      <c r="L25" s="20" t="s">
        <v>327</v>
      </c>
      <c r="M25" s="18" t="s">
        <v>327</v>
      </c>
      <c r="N25" s="20" t="s">
        <v>327</v>
      </c>
      <c r="O25" s="18" t="s">
        <v>327</v>
      </c>
      <c r="P25" s="20" t="s">
        <v>327</v>
      </c>
      <c r="Q25" s="18" t="n">
        <v>496.15656844</v>
      </c>
      <c r="R25" s="20" t="n">
        <v>4.75307197</v>
      </c>
    </row>
    <row r="26" spans="1:18">
      <c r="A26" s="15" t="s">
        <v>346</v>
      </c>
      <c r="B26" s="17" t="n">
        <v>4869</v>
      </c>
      <c r="C26" s="18">
        <f>(216.0/B26*100)</f>
        <v/>
      </c>
      <c r="D26" s="19" t="n">
        <v>4653</v>
      </c>
      <c r="E26" s="18" t="n">
        <v>464.49386585</v>
      </c>
      <c r="F26" s="20" t="n">
        <v>4.15943081</v>
      </c>
      <c r="G26" s="18" t="n">
        <v>497.56584771</v>
      </c>
      <c r="H26" s="20" t="n">
        <v>2.06919762</v>
      </c>
      <c r="I26" s="18" t="s">
        <v>327</v>
      </c>
      <c r="J26" s="20" t="s">
        <v>327</v>
      </c>
      <c r="K26" s="18" t="s">
        <v>327</v>
      </c>
      <c r="L26" s="20" t="s">
        <v>327</v>
      </c>
      <c r="M26" s="18" t="s">
        <v>327</v>
      </c>
      <c r="N26" s="20" t="s">
        <v>327</v>
      </c>
      <c r="O26" s="18" t="s">
        <v>327</v>
      </c>
      <c r="P26" s="20" t="s">
        <v>327</v>
      </c>
      <c r="Q26" s="18" t="n">
        <v>459.01458838</v>
      </c>
      <c r="R26" s="20" t="n">
        <v>3.43729251</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(52.0/B32*100)</f>
        <v/>
      </c>
      <c r="D32" s="19" t="n">
        <v>4426</v>
      </c>
      <c r="E32" s="18" t="n">
        <v>482.33230475</v>
      </c>
      <c r="F32" s="20" t="n">
        <v>3.94904894</v>
      </c>
      <c r="G32" s="18" t="n">
        <v>521.53008458</v>
      </c>
      <c r="H32" s="20" t="n">
        <v>2.56527083</v>
      </c>
      <c r="I32" s="18" t="s">
        <v>327</v>
      </c>
      <c r="J32" s="20" t="s">
        <v>327</v>
      </c>
      <c r="K32" s="18" t="s">
        <v>327</v>
      </c>
      <c r="L32" s="20" t="s">
        <v>327</v>
      </c>
      <c r="M32" s="18" t="s">
        <v>327</v>
      </c>
      <c r="N32" s="20" t="s">
        <v>327</v>
      </c>
      <c r="O32" s="18" t="s">
        <v>327</v>
      </c>
      <c r="P32" s="20" t="s">
        <v>327</v>
      </c>
      <c r="Q32" s="18" t="n">
        <v>471.6894934</v>
      </c>
      <c r="R32" s="20" t="n">
        <v>3.73965565</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(180.0/B34*100)</f>
        <v/>
      </c>
      <c r="D34" s="19" t="n">
        <v>6170</v>
      </c>
      <c r="E34" s="18" t="n">
        <v>466.53829945</v>
      </c>
      <c r="F34" s="20" t="n">
        <v>3.38342648</v>
      </c>
      <c r="G34" s="18" t="n">
        <v>501.97635242</v>
      </c>
      <c r="H34" s="20" t="n">
        <v>2.6002119</v>
      </c>
      <c r="I34" s="18" t="s">
        <v>327</v>
      </c>
      <c r="J34" s="20" t="s">
        <v>327</v>
      </c>
      <c r="K34" s="18" t="s">
        <v>327</v>
      </c>
      <c r="L34" s="20" t="s">
        <v>327</v>
      </c>
      <c r="M34" s="18" t="n">
        <v>336.51078337</v>
      </c>
      <c r="N34" s="20" t="n">
        <v>12.24828707</v>
      </c>
      <c r="O34" s="18" t="s">
        <v>327</v>
      </c>
      <c r="P34" s="20" t="s">
        <v>327</v>
      </c>
      <c r="Q34" s="18" t="n">
        <v>437.40714844</v>
      </c>
      <c r="R34" s="20" t="n">
        <v>4.20187791</v>
      </c>
    </row>
    <row r="35" spans="1:18">
      <c r="A35" s="15" t="s">
        <v>355</v>
      </c>
      <c r="B35" s="17" t="n">
        <v>6406</v>
      </c>
      <c r="C35" s="18">
        <f>(165.0/B35*100)</f>
        <v/>
      </c>
      <c r="D35" s="19" t="n">
        <v>6241</v>
      </c>
      <c r="E35" s="18" t="n">
        <v>490.82178112</v>
      </c>
      <c r="F35" s="20" t="n">
        <v>3.88171438</v>
      </c>
      <c r="G35" s="18" t="n">
        <v>529.2522989300001</v>
      </c>
      <c r="H35" s="20" t="n">
        <v>1.68183525</v>
      </c>
      <c r="I35" s="18" t="s">
        <v>327</v>
      </c>
      <c r="J35" s="20" t="s">
        <v>327</v>
      </c>
      <c r="K35" s="18" t="s">
        <v>327</v>
      </c>
      <c r="L35" s="20" t="s">
        <v>327</v>
      </c>
      <c r="M35" s="18" t="n">
        <v>349.78970242</v>
      </c>
      <c r="N35" s="20" t="n">
        <v>6.90672373</v>
      </c>
      <c r="O35" s="18" t="s">
        <v>327</v>
      </c>
      <c r="P35" s="20" t="s">
        <v>327</v>
      </c>
      <c r="Q35" s="18" t="n">
        <v>473.19691878</v>
      </c>
      <c r="R35" s="20" t="n">
        <v>3.74736552</v>
      </c>
    </row>
    <row r="36" spans="1:18">
      <c r="A36" s="15" t="s">
        <v>356</v>
      </c>
      <c r="B36" s="17" t="n">
        <v>6736</v>
      </c>
      <c r="C36" s="18">
        <f>(187.0/B36*100)</f>
        <v/>
      </c>
      <c r="D36" s="19" t="n">
        <v>6549</v>
      </c>
      <c r="E36" s="18" t="n">
        <v>464.33586996</v>
      </c>
      <c r="F36" s="20" t="n">
        <v>3.12967656</v>
      </c>
      <c r="G36" s="18" t="n">
        <v>506.11429641</v>
      </c>
      <c r="H36" s="20" t="n">
        <v>2.37308662</v>
      </c>
      <c r="I36" s="18" t="s">
        <v>327</v>
      </c>
      <c r="J36" s="20" t="s">
        <v>327</v>
      </c>
      <c r="K36" s="18" t="s">
        <v>327</v>
      </c>
      <c r="L36" s="20" t="s">
        <v>327</v>
      </c>
      <c r="M36" s="18" t="s">
        <v>327</v>
      </c>
      <c r="N36" s="20" t="s">
        <v>327</v>
      </c>
      <c r="O36" s="18" t="s">
        <v>327</v>
      </c>
      <c r="P36" s="20" t="s">
        <v>327</v>
      </c>
      <c r="Q36" s="18" t="n">
        <v>455.24574002</v>
      </c>
      <c r="R36" s="20" t="n">
        <v>3.19906367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(5855.0/B40*100)</f>
        <v/>
      </c>
      <c r="D40" s="19" t="n">
        <v>8302</v>
      </c>
      <c r="E40" s="18" t="n">
        <v>463.11867204</v>
      </c>
      <c r="F40" s="20" t="n">
        <v>5.45352658</v>
      </c>
      <c r="G40" s="18" t="n">
        <v>523.96263769</v>
      </c>
      <c r="H40" s="20" t="n">
        <v>2.83097395</v>
      </c>
      <c r="I40" s="18" t="s">
        <v>327</v>
      </c>
      <c r="J40" s="20" t="s">
        <v>327</v>
      </c>
      <c r="K40" s="18" t="s">
        <v>327</v>
      </c>
      <c r="L40" s="20" t="s">
        <v>327</v>
      </c>
      <c r="M40" s="18" t="n">
        <v>491.16464222</v>
      </c>
      <c r="N40" s="20" t="n">
        <v>2.5540442</v>
      </c>
      <c r="O40" s="18" t="s">
        <v>327</v>
      </c>
      <c r="P40" s="20" t="s">
        <v>327</v>
      </c>
      <c r="Q40" s="18" t="n">
        <v>446.86103007</v>
      </c>
      <c r="R40" s="20" t="n">
        <v>3.66311269</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(389.0/B47*100)</f>
        <v/>
      </c>
      <c r="D47" s="19" t="n">
        <v>5539</v>
      </c>
      <c r="E47" s="18" t="n">
        <v>413.63361897</v>
      </c>
      <c r="F47" s="20" t="n">
        <v>4.69529301</v>
      </c>
      <c r="G47" s="18" t="n">
        <v>476.5023618</v>
      </c>
      <c r="H47" s="20" t="n">
        <v>4.42987194</v>
      </c>
      <c r="I47" s="18" t="s">
        <v>327</v>
      </c>
      <c r="J47" s="20" t="s">
        <v>327</v>
      </c>
      <c r="K47" s="18" t="s">
        <v>327</v>
      </c>
      <c r="L47" s="20" t="s">
        <v>327</v>
      </c>
      <c r="M47" s="18" t="s">
        <v>327</v>
      </c>
      <c r="N47" s="20" t="s">
        <v>327</v>
      </c>
      <c r="O47" s="18" t="s">
        <v>327</v>
      </c>
      <c r="P47" s="20" t="s">
        <v>327</v>
      </c>
      <c r="Q47" s="18" t="n">
        <v>416.19299744</v>
      </c>
      <c r="R47" s="20" t="n">
        <v>3.88230371</v>
      </c>
    </row>
    <row r="48" spans="1:18">
      <c r="A48" s="15" t="s">
        <v>368</v>
      </c>
      <c r="B48" s="17" t="n">
        <v>9841</v>
      </c>
      <c r="C48" s="18">
        <f>(36.0/B48*100)</f>
        <v/>
      </c>
      <c r="D48" s="19" t="n">
        <v>9805</v>
      </c>
      <c r="E48" s="18" t="n">
        <v>490.68975793</v>
      </c>
      <c r="F48" s="20" t="n">
        <v>6.44753572</v>
      </c>
      <c r="G48" s="18" t="n">
        <v>547.38322284</v>
      </c>
      <c r="H48" s="20" t="n">
        <v>4.76228242</v>
      </c>
      <c r="I48" s="18" t="s">
        <v>327</v>
      </c>
      <c r="J48" s="20" t="s">
        <v>327</v>
      </c>
      <c r="K48" s="18" t="s">
        <v>327</v>
      </c>
      <c r="L48" s="20" t="s">
        <v>327</v>
      </c>
      <c r="M48" s="18" t="s">
        <v>327</v>
      </c>
      <c r="N48" s="20" t="s">
        <v>327</v>
      </c>
      <c r="O48" s="18" t="s">
        <v>327</v>
      </c>
      <c r="P48" s="20" t="s">
        <v>327</v>
      </c>
      <c r="Q48" s="18" t="n">
        <v>493.47119363</v>
      </c>
      <c r="R48" s="20" t="n">
        <v>7.32668665</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(182.0/B52*100)</f>
        <v/>
      </c>
      <c r="D52" s="19" t="n">
        <v>5627</v>
      </c>
      <c r="E52" s="18" t="n">
        <v>446.46421795</v>
      </c>
      <c r="F52" s="20" t="n">
        <v>4.09086398</v>
      </c>
      <c r="G52" s="18" t="n">
        <v>487.43681025</v>
      </c>
      <c r="H52" s="20" t="n">
        <v>2.85399443</v>
      </c>
      <c r="I52" s="18" t="s">
        <v>327</v>
      </c>
      <c r="J52" s="20" t="s">
        <v>327</v>
      </c>
      <c r="K52" s="18" t="s">
        <v>327</v>
      </c>
      <c r="L52" s="20" t="s">
        <v>327</v>
      </c>
      <c r="M52" s="18" t="s">
        <v>327</v>
      </c>
      <c r="N52" s="20" t="s">
        <v>327</v>
      </c>
      <c r="O52" s="18" t="s">
        <v>327</v>
      </c>
      <c r="P52" s="20" t="s">
        <v>327</v>
      </c>
      <c r="Q52" s="18" t="n">
        <v>417.34831893</v>
      </c>
      <c r="R52" s="20" t="n">
        <v>4.05729743</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(101.0/B56*100)</f>
        <v/>
      </c>
      <c r="D56" s="19" t="n">
        <v>5258</v>
      </c>
      <c r="E56" s="18" t="n">
        <v>521.71525629</v>
      </c>
      <c r="F56" s="20" t="n">
        <v>7.62905304</v>
      </c>
      <c r="G56" s="18" t="n">
        <v>553.71473308</v>
      </c>
      <c r="H56" s="20" t="n">
        <v>2.89040357</v>
      </c>
      <c r="I56" s="18" t="s">
        <v>327</v>
      </c>
      <c r="J56" s="20" t="s">
        <v>327</v>
      </c>
      <c r="K56" s="18" t="s">
        <v>327</v>
      </c>
      <c r="L56" s="20" t="s">
        <v>327</v>
      </c>
      <c r="M56" s="18" t="s">
        <v>327</v>
      </c>
      <c r="N56" s="20" t="s">
        <v>327</v>
      </c>
      <c r="O56" s="18" t="s">
        <v>327</v>
      </c>
      <c r="P56" s="20" t="s">
        <v>327</v>
      </c>
      <c r="Q56" s="18" t="n">
        <v>508.51434268</v>
      </c>
      <c r="R56" s="20" t="n">
        <v>6.33101664</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(361.0/B61*100)</f>
        <v/>
      </c>
      <c r="D61" s="19" t="n">
        <v>6164</v>
      </c>
      <c r="E61" s="18" t="n">
        <v>460.86404065</v>
      </c>
      <c r="F61" s="20" t="n">
        <v>3.7925795</v>
      </c>
      <c r="G61" s="18" t="n">
        <v>497.89687759</v>
      </c>
      <c r="H61" s="20" t="n">
        <v>2.65577999</v>
      </c>
      <c r="I61" s="18" t="s">
        <v>327</v>
      </c>
      <c r="J61" s="20" t="s">
        <v>327</v>
      </c>
      <c r="K61" s="18" t="s">
        <v>327</v>
      </c>
      <c r="L61" s="20" t="s">
        <v>327</v>
      </c>
      <c r="M61" s="18" t="s">
        <v>327</v>
      </c>
      <c r="N61" s="20" t="s">
        <v>327</v>
      </c>
      <c r="O61" s="18" t="s">
        <v>327</v>
      </c>
      <c r="P61" s="20" t="s">
        <v>327</v>
      </c>
      <c r="Q61" s="18" t="n">
        <v>448.74698278</v>
      </c>
      <c r="R61" s="20" t="n">
        <v>3.59082955</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(783.0/B67*100)</f>
        <v/>
      </c>
      <c r="D67" s="19" t="n">
        <v>6188</v>
      </c>
      <c r="E67" s="18" t="n">
        <v>382.3339373</v>
      </c>
      <c r="F67" s="20" t="n">
        <v>3.32522682</v>
      </c>
      <c r="G67" s="18" t="n">
        <v>408.00946139</v>
      </c>
      <c r="H67" s="20" t="n">
        <v>3.09616229</v>
      </c>
      <c r="I67" s="18" t="s">
        <v>327</v>
      </c>
      <c r="J67" s="20" t="s">
        <v>327</v>
      </c>
      <c r="K67" s="18" t="s">
        <v>327</v>
      </c>
      <c r="L67" s="20" t="s">
        <v>327</v>
      </c>
      <c r="M67" s="18" t="s">
        <v>327</v>
      </c>
      <c r="N67" s="20" t="s">
        <v>327</v>
      </c>
      <c r="O67" s="18" t="s">
        <v>327</v>
      </c>
      <c r="P67" s="20" t="s">
        <v>327</v>
      </c>
      <c r="Q67" s="18" t="n">
        <v>358.48203449</v>
      </c>
      <c r="R67" s="20" t="n">
        <v>4.2094614</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(470.0/B73*100)</f>
        <v/>
      </c>
      <c r="D73" s="19" t="n">
        <v>7779</v>
      </c>
      <c r="E73" s="18" t="n">
        <v>401.30677737</v>
      </c>
      <c r="F73" s="20" t="n">
        <v>3.21624905</v>
      </c>
      <c r="G73" s="18" t="n">
        <v>440.27390919</v>
      </c>
      <c r="H73" s="20" t="n">
        <v>4.06479749</v>
      </c>
      <c r="I73" s="18" t="s">
        <v>327</v>
      </c>
      <c r="J73" s="20" t="s">
        <v>327</v>
      </c>
      <c r="K73" s="18" t="s">
        <v>327</v>
      </c>
      <c r="L73" s="20" t="s">
        <v>327</v>
      </c>
      <c r="M73" s="18" t="s">
        <v>327</v>
      </c>
      <c r="N73" s="20" t="s">
        <v>327</v>
      </c>
      <c r="O73" s="18" t="s">
        <v>327</v>
      </c>
      <c r="P73" s="20" t="s">
        <v>327</v>
      </c>
      <c r="Q73" s="18" t="n">
        <v>400.92406261</v>
      </c>
      <c r="R73" s="20" t="n">
        <v>4.34467711</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586</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514.12608396</v>
      </c>
      <c r="F7" s="20" t="n">
        <v>2.79493409</v>
      </c>
      <c r="G7" s="18" t="n">
        <v>509.2810393</v>
      </c>
      <c r="H7" s="20" t="n">
        <v>2.52324839</v>
      </c>
      <c r="I7" s="18" t="s">
        <v>327</v>
      </c>
      <c r="J7" s="20" t="s">
        <v>327</v>
      </c>
      <c r="K7" s="18" t="s">
        <v>327</v>
      </c>
      <c r="L7" s="20" t="s">
        <v>327</v>
      </c>
      <c r="M7" s="18" t="s">
        <v>327</v>
      </c>
      <c r="N7" s="20" t="s">
        <v>327</v>
      </c>
      <c r="O7" s="18" t="s">
        <v>327</v>
      </c>
      <c r="P7" s="20" t="s">
        <v>327</v>
      </c>
      <c r="Q7" s="18" t="n">
        <v>465.99322699</v>
      </c>
      <c r="R7" s="20" t="n">
        <v>2.85170918</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(6257.0/B9*100)</f>
        <v/>
      </c>
      <c r="D9" s="19" t="n">
        <v>3394</v>
      </c>
      <c r="E9" s="18" t="n">
        <v>516.5522178799999</v>
      </c>
      <c r="F9" s="20" t="n">
        <v>5.81861229</v>
      </c>
      <c r="G9" s="18" t="n">
        <v>503.26909407</v>
      </c>
      <c r="H9" s="20" t="n">
        <v>4.54306738</v>
      </c>
      <c r="I9" s="18" t="s">
        <v>327</v>
      </c>
      <c r="J9" s="20" t="s">
        <v>327</v>
      </c>
      <c r="K9" s="18" t="s">
        <v>327</v>
      </c>
      <c r="L9" s="20" t="s">
        <v>327</v>
      </c>
      <c r="M9" s="18" t="n">
        <v>357.98454354</v>
      </c>
      <c r="N9" s="20" t="n">
        <v>11.51846445</v>
      </c>
      <c r="O9" s="18" t="s">
        <v>327</v>
      </c>
      <c r="P9" s="20" t="s">
        <v>327</v>
      </c>
      <c r="Q9" s="18" t="n">
        <v>446.13374421</v>
      </c>
      <c r="R9" s="20" t="n">
        <v>4.75646272</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(222.0/B13*100)</f>
        <v/>
      </c>
      <c r="D13" s="19" t="n">
        <v>6939</v>
      </c>
      <c r="E13" s="18" t="n">
        <v>530.69229492</v>
      </c>
      <c r="F13" s="20" t="n">
        <v>3.78330579</v>
      </c>
      <c r="G13" s="18" t="n">
        <v>522.33512735</v>
      </c>
      <c r="H13" s="20" t="n">
        <v>2.42892639</v>
      </c>
      <c r="I13" s="18" t="s">
        <v>327</v>
      </c>
      <c r="J13" s="20" t="s">
        <v>327</v>
      </c>
      <c r="K13" s="18" t="s">
        <v>327</v>
      </c>
      <c r="L13" s="20" t="s">
        <v>327</v>
      </c>
      <c r="M13" s="18" t="n">
        <v>447.51533769</v>
      </c>
      <c r="N13" s="20" t="n">
        <v>5.97365007</v>
      </c>
      <c r="O13" s="18" t="s">
        <v>327</v>
      </c>
      <c r="P13" s="20" t="s">
        <v>327</v>
      </c>
      <c r="Q13" s="18" t="n">
        <v>473.90900406</v>
      </c>
      <c r="R13" s="20" t="n">
        <v>3.55453854</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(1055.0/B17*100)</f>
        <v/>
      </c>
      <c r="D17" s="19" t="n">
        <v>5449</v>
      </c>
      <c r="E17" s="18" t="n">
        <v>534.3730241</v>
      </c>
      <c r="F17" s="20" t="n">
        <v>3.47537381</v>
      </c>
      <c r="G17" s="18" t="n">
        <v>508.60741572</v>
      </c>
      <c r="H17" s="20" t="n">
        <v>3.12579052</v>
      </c>
      <c r="I17" s="18" t="s">
        <v>327</v>
      </c>
      <c r="J17" s="20" t="s">
        <v>327</v>
      </c>
      <c r="K17" s="18" t="s">
        <v>327</v>
      </c>
      <c r="L17" s="20" t="s">
        <v>327</v>
      </c>
      <c r="M17" s="18" t="n">
        <v>362.96139732</v>
      </c>
      <c r="N17" s="20" t="n">
        <v>12.64520278</v>
      </c>
      <c r="O17" s="18" t="s">
        <v>327</v>
      </c>
      <c r="P17" s="20" t="s">
        <v>327</v>
      </c>
      <c r="Q17" s="18" t="n">
        <v>467.93053856</v>
      </c>
      <c r="R17" s="20" t="n">
        <v>5.07479706</v>
      </c>
    </row>
    <row r="18" spans="1:18">
      <c r="A18" s="15" t="s">
        <v>338</v>
      </c>
      <c r="B18" s="17" t="n">
        <v>5532</v>
      </c>
      <c r="C18" s="18">
        <f>(68.0/B18*100)</f>
        <v/>
      </c>
      <c r="D18" s="19" t="n">
        <v>5464</v>
      </c>
      <c r="E18" s="18" t="n">
        <v>472.28815555</v>
      </c>
      <c r="F18" s="20" t="n">
        <v>3.84507933</v>
      </c>
      <c r="G18" s="18" t="n">
        <v>458.59557707</v>
      </c>
      <c r="H18" s="20" t="n">
        <v>4.00917313</v>
      </c>
      <c r="I18" s="18" t="s">
        <v>327</v>
      </c>
      <c r="J18" s="20" t="s">
        <v>327</v>
      </c>
      <c r="K18" s="18" t="s">
        <v>327</v>
      </c>
      <c r="L18" s="20" t="s">
        <v>327</v>
      </c>
      <c r="M18" s="18" t="s">
        <v>327</v>
      </c>
      <c r="N18" s="20" t="s">
        <v>327</v>
      </c>
      <c r="O18" s="18" t="s">
        <v>327</v>
      </c>
      <c r="P18" s="20" t="s">
        <v>327</v>
      </c>
      <c r="Q18" s="18" t="n">
        <v>416.75607234</v>
      </c>
      <c r="R18" s="20" t="n">
        <v>5.34152393</v>
      </c>
    </row>
    <row r="19" spans="1:18">
      <c r="A19" s="15" t="s">
        <v>339</v>
      </c>
      <c r="B19" s="17" t="n">
        <v>5658</v>
      </c>
      <c r="C19" s="18">
        <f>(382.0/B19*100)</f>
        <v/>
      </c>
      <c r="D19" s="19" t="n">
        <v>5276</v>
      </c>
      <c r="E19" s="18" t="n">
        <v>495.58357659</v>
      </c>
      <c r="F19" s="20" t="n">
        <v>4.05599992</v>
      </c>
      <c r="G19" s="18" t="n">
        <v>486.94590657</v>
      </c>
      <c r="H19" s="20" t="n">
        <v>2.71355588</v>
      </c>
      <c r="I19" s="18" t="s">
        <v>327</v>
      </c>
      <c r="J19" s="20" t="s">
        <v>327</v>
      </c>
      <c r="K19" s="18" t="s">
        <v>327</v>
      </c>
      <c r="L19" s="20" t="s">
        <v>327</v>
      </c>
      <c r="M19" s="18" t="s">
        <v>327</v>
      </c>
      <c r="N19" s="20" t="s">
        <v>327</v>
      </c>
      <c r="O19" s="18" t="s">
        <v>327</v>
      </c>
      <c r="P19" s="20" t="s">
        <v>327</v>
      </c>
      <c r="Q19" s="18" t="n">
        <v>432.67924269</v>
      </c>
      <c r="R19" s="20" t="n">
        <v>4.57078153</v>
      </c>
    </row>
    <row r="20" spans="1:18">
      <c r="A20" s="15" t="s">
        <v>340</v>
      </c>
      <c r="B20" s="17" t="n">
        <v>3371</v>
      </c>
      <c r="C20" s="18">
        <f>(83.0/B20*100)</f>
        <v/>
      </c>
      <c r="D20" s="19" t="n">
        <v>3288</v>
      </c>
      <c r="E20" s="18" t="n">
        <v>498.31468221</v>
      </c>
      <c r="F20" s="20" t="n">
        <v>6.16650746</v>
      </c>
      <c r="G20" s="18" t="n">
        <v>501.47149673</v>
      </c>
      <c r="H20" s="20" t="n">
        <v>2.67275074</v>
      </c>
      <c r="I20" s="18" t="s">
        <v>327</v>
      </c>
      <c r="J20" s="20" t="s">
        <v>327</v>
      </c>
      <c r="K20" s="18" t="s">
        <v>327</v>
      </c>
      <c r="L20" s="20" t="s">
        <v>327</v>
      </c>
      <c r="M20" s="18" t="s">
        <v>327</v>
      </c>
      <c r="N20" s="20" t="s">
        <v>327</v>
      </c>
      <c r="O20" s="18" t="s">
        <v>327</v>
      </c>
      <c r="P20" s="20" t="s">
        <v>327</v>
      </c>
      <c r="Q20" s="18" t="n">
        <v>456.75376302</v>
      </c>
      <c r="R20" s="20" t="n">
        <v>3.51028723</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(747.0/B23*100)</f>
        <v/>
      </c>
      <c r="D23" s="19" t="n">
        <v>10836</v>
      </c>
      <c r="E23" s="18" t="n">
        <v>510.3451675</v>
      </c>
      <c r="F23" s="20" t="n">
        <v>3.52528263</v>
      </c>
      <c r="G23" s="18" t="n">
        <v>496.80267439</v>
      </c>
      <c r="H23" s="20" t="n">
        <v>3.60683172</v>
      </c>
      <c r="I23" s="18" t="s">
        <v>327</v>
      </c>
      <c r="J23" s="20" t="s">
        <v>327</v>
      </c>
      <c r="K23" s="18" t="s">
        <v>327</v>
      </c>
      <c r="L23" s="20" t="s">
        <v>327</v>
      </c>
      <c r="M23" s="18" t="s">
        <v>327</v>
      </c>
      <c r="N23" s="20" t="s">
        <v>327</v>
      </c>
      <c r="O23" s="18" t="s">
        <v>327</v>
      </c>
      <c r="P23" s="20" t="s">
        <v>327</v>
      </c>
      <c r="Q23" s="18" t="n">
        <v>450.95838575</v>
      </c>
      <c r="R23" s="20" t="n">
        <v>3.97969084</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(40.0/B25*100)</f>
        <v/>
      </c>
      <c r="D25" s="19" t="n">
        <v>5541</v>
      </c>
      <c r="E25" s="18" t="n">
        <v>533.33179912</v>
      </c>
      <c r="F25" s="20" t="n">
        <v>3.64606837</v>
      </c>
      <c r="G25" s="18" t="n">
        <v>527.89796796</v>
      </c>
      <c r="H25" s="20" t="n">
        <v>4.13371487</v>
      </c>
      <c r="I25" s="18" t="s">
        <v>327</v>
      </c>
      <c r="J25" s="20" t="s">
        <v>327</v>
      </c>
      <c r="K25" s="18" t="s">
        <v>327</v>
      </c>
      <c r="L25" s="20" t="s">
        <v>327</v>
      </c>
      <c r="M25" s="18" t="s">
        <v>327</v>
      </c>
      <c r="N25" s="20" t="s">
        <v>327</v>
      </c>
      <c r="O25" s="18" t="s">
        <v>327</v>
      </c>
      <c r="P25" s="20" t="s">
        <v>327</v>
      </c>
      <c r="Q25" s="18" t="n">
        <v>491.42890089</v>
      </c>
      <c r="R25" s="20" t="n">
        <v>5.47448094</v>
      </c>
    </row>
    <row r="26" spans="1:18">
      <c r="A26" s="15" t="s">
        <v>346</v>
      </c>
      <c r="B26" s="17" t="n">
        <v>4869</v>
      </c>
      <c r="C26" s="18">
        <f>(216.0/B26*100)</f>
        <v/>
      </c>
      <c r="D26" s="19" t="n">
        <v>4653</v>
      </c>
      <c r="E26" s="18" t="n">
        <v>494.0692435</v>
      </c>
      <c r="F26" s="20" t="n">
        <v>2.66621435</v>
      </c>
      <c r="G26" s="18" t="n">
        <v>490.66022377</v>
      </c>
      <c r="H26" s="20" t="n">
        <v>2.35084854</v>
      </c>
      <c r="I26" s="18" t="s">
        <v>327</v>
      </c>
      <c r="J26" s="20" t="s">
        <v>327</v>
      </c>
      <c r="K26" s="18" t="s">
        <v>327</v>
      </c>
      <c r="L26" s="20" t="s">
        <v>327</v>
      </c>
      <c r="M26" s="18" t="s">
        <v>327</v>
      </c>
      <c r="N26" s="20" t="s">
        <v>327</v>
      </c>
      <c r="O26" s="18" t="s">
        <v>327</v>
      </c>
      <c r="P26" s="20" t="s">
        <v>327</v>
      </c>
      <c r="Q26" s="18" t="n">
        <v>455.91850855</v>
      </c>
      <c r="R26" s="20" t="n">
        <v>3.42338995</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(52.0/B32*100)</f>
        <v/>
      </c>
      <c r="D32" s="19" t="n">
        <v>4426</v>
      </c>
      <c r="E32" s="18" t="n">
        <v>525.91577804</v>
      </c>
      <c r="F32" s="20" t="n">
        <v>3.38299998</v>
      </c>
      <c r="G32" s="18" t="n">
        <v>507.94814107</v>
      </c>
      <c r="H32" s="20" t="n">
        <v>2.695933</v>
      </c>
      <c r="I32" s="18" t="s">
        <v>327</v>
      </c>
      <c r="J32" s="20" t="s">
        <v>327</v>
      </c>
      <c r="K32" s="18" t="s">
        <v>327</v>
      </c>
      <c r="L32" s="20" t="s">
        <v>327</v>
      </c>
      <c r="M32" s="18" t="s">
        <v>327</v>
      </c>
      <c r="N32" s="20" t="s">
        <v>327</v>
      </c>
      <c r="O32" s="18" t="s">
        <v>327</v>
      </c>
      <c r="P32" s="20" t="s">
        <v>327</v>
      </c>
      <c r="Q32" s="18" t="n">
        <v>466.77595683</v>
      </c>
      <c r="R32" s="20" t="n">
        <v>3.51765343</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(180.0/B34*100)</f>
        <v/>
      </c>
      <c r="D34" s="19" t="n">
        <v>6170</v>
      </c>
      <c r="E34" s="18" t="n">
        <v>491.92688755</v>
      </c>
      <c r="F34" s="20" t="n">
        <v>2.95130259</v>
      </c>
      <c r="G34" s="18" t="n">
        <v>489.7239912</v>
      </c>
      <c r="H34" s="20" t="n">
        <v>2.82821536</v>
      </c>
      <c r="I34" s="18" t="s">
        <v>327</v>
      </c>
      <c r="J34" s="20" t="s">
        <v>327</v>
      </c>
      <c r="K34" s="18" t="s">
        <v>327</v>
      </c>
      <c r="L34" s="20" t="s">
        <v>327</v>
      </c>
      <c r="M34" s="18" t="n">
        <v>336.51078337</v>
      </c>
      <c r="N34" s="20" t="n">
        <v>12.24828707</v>
      </c>
      <c r="O34" s="18" t="s">
        <v>327</v>
      </c>
      <c r="P34" s="20" t="s">
        <v>327</v>
      </c>
      <c r="Q34" s="18" t="n">
        <v>442.27352807</v>
      </c>
      <c r="R34" s="20" t="n">
        <v>4.29937031</v>
      </c>
    </row>
    <row r="35" spans="1:18">
      <c r="A35" s="15" t="s">
        <v>355</v>
      </c>
      <c r="B35" s="17" t="n">
        <v>6406</v>
      </c>
      <c r="C35" s="18">
        <f>(165.0/B35*100)</f>
        <v/>
      </c>
      <c r="D35" s="19" t="n">
        <v>6241</v>
      </c>
      <c r="E35" s="18" t="n">
        <v>539.18413853</v>
      </c>
      <c r="F35" s="20" t="n">
        <v>2.80447249</v>
      </c>
      <c r="G35" s="18" t="n">
        <v>513.04796691</v>
      </c>
      <c r="H35" s="20" t="n">
        <v>2.01161356</v>
      </c>
      <c r="I35" s="18" t="s">
        <v>327</v>
      </c>
      <c r="J35" s="20" t="s">
        <v>327</v>
      </c>
      <c r="K35" s="18" t="s">
        <v>327</v>
      </c>
      <c r="L35" s="20" t="s">
        <v>327</v>
      </c>
      <c r="M35" s="18" t="n">
        <v>349.78970242</v>
      </c>
      <c r="N35" s="20" t="n">
        <v>6.90672373</v>
      </c>
      <c r="O35" s="18" t="s">
        <v>327</v>
      </c>
      <c r="P35" s="20" t="s">
        <v>327</v>
      </c>
      <c r="Q35" s="18" t="n">
        <v>472.31963069</v>
      </c>
      <c r="R35" s="20" t="n">
        <v>3.6124847</v>
      </c>
    </row>
    <row r="36" spans="1:18">
      <c r="A36" s="15" t="s">
        <v>356</v>
      </c>
      <c r="B36" s="17" t="n">
        <v>6736</v>
      </c>
      <c r="C36" s="18">
        <f>(187.0/B36*100)</f>
        <v/>
      </c>
      <c r="D36" s="19" t="n">
        <v>6549</v>
      </c>
      <c r="E36" s="18" t="n">
        <v>509.16854858</v>
      </c>
      <c r="F36" s="20" t="n">
        <v>3.16193173</v>
      </c>
      <c r="G36" s="18" t="n">
        <v>488.4386686</v>
      </c>
      <c r="H36" s="20" t="n">
        <v>2.19702401</v>
      </c>
      <c r="I36" s="18" t="s">
        <v>327</v>
      </c>
      <c r="J36" s="20" t="s">
        <v>327</v>
      </c>
      <c r="K36" s="18" t="s">
        <v>327</v>
      </c>
      <c r="L36" s="20" t="s">
        <v>327</v>
      </c>
      <c r="M36" s="18" t="s">
        <v>327</v>
      </c>
      <c r="N36" s="20" t="s">
        <v>327</v>
      </c>
      <c r="O36" s="18" t="s">
        <v>327</v>
      </c>
      <c r="P36" s="20" t="s">
        <v>327</v>
      </c>
      <c r="Q36" s="18" t="n">
        <v>451.16796185</v>
      </c>
      <c r="R36" s="20" t="n">
        <v>3.14514031</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(5855.0/B40*100)</f>
        <v/>
      </c>
      <c r="D40" s="19" t="n">
        <v>8302</v>
      </c>
      <c r="E40" s="18" t="n">
        <v>520.3046604899999</v>
      </c>
      <c r="F40" s="20" t="n">
        <v>3.88208591</v>
      </c>
      <c r="G40" s="18" t="n">
        <v>511.64386413</v>
      </c>
      <c r="H40" s="20" t="n">
        <v>3.00929635</v>
      </c>
      <c r="I40" s="18" t="s">
        <v>327</v>
      </c>
      <c r="J40" s="20" t="s">
        <v>327</v>
      </c>
      <c r="K40" s="18" t="s">
        <v>327</v>
      </c>
      <c r="L40" s="20" t="s">
        <v>327</v>
      </c>
      <c r="M40" s="18" t="n">
        <v>491.16464222</v>
      </c>
      <c r="N40" s="20" t="n">
        <v>2.5540442</v>
      </c>
      <c r="O40" s="18" t="s">
        <v>327</v>
      </c>
      <c r="P40" s="20" t="s">
        <v>327</v>
      </c>
      <c r="Q40" s="18" t="n">
        <v>445.09430148</v>
      </c>
      <c r="R40" s="20" t="n">
        <v>3.83979615</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(389.0/B47*100)</f>
        <v/>
      </c>
      <c r="D47" s="19" t="n">
        <v>5539</v>
      </c>
      <c r="E47" s="18" t="n">
        <v>461.56881704</v>
      </c>
      <c r="F47" s="20" t="n">
        <v>5.49652848</v>
      </c>
      <c r="G47" s="18" t="n">
        <v>459.75328278</v>
      </c>
      <c r="H47" s="20" t="n">
        <v>4.46147226</v>
      </c>
      <c r="I47" s="18" t="s">
        <v>327</v>
      </c>
      <c r="J47" s="20" t="s">
        <v>327</v>
      </c>
      <c r="K47" s="18" t="s">
        <v>327</v>
      </c>
      <c r="L47" s="20" t="s">
        <v>327</v>
      </c>
      <c r="M47" s="18" t="s">
        <v>327</v>
      </c>
      <c r="N47" s="20" t="s">
        <v>327</v>
      </c>
      <c r="O47" s="18" t="s">
        <v>327</v>
      </c>
      <c r="P47" s="20" t="s">
        <v>327</v>
      </c>
      <c r="Q47" s="18" t="n">
        <v>412.52811238</v>
      </c>
      <c r="R47" s="20" t="n">
        <v>3.77719007</v>
      </c>
    </row>
    <row r="48" spans="1:18">
      <c r="A48" s="15" t="s">
        <v>368</v>
      </c>
      <c r="B48" s="17" t="n">
        <v>9841</v>
      </c>
      <c r="C48" s="18">
        <f>(36.0/B48*100)</f>
        <v/>
      </c>
      <c r="D48" s="19" t="n">
        <v>9805</v>
      </c>
      <c r="E48" s="18" t="n">
        <v>555.36248099</v>
      </c>
      <c r="F48" s="20" t="n">
        <v>5.61769297</v>
      </c>
      <c r="G48" s="18" t="n">
        <v>526.10335309</v>
      </c>
      <c r="H48" s="20" t="n">
        <v>4.80644503</v>
      </c>
      <c r="I48" s="18" t="s">
        <v>327</v>
      </c>
      <c r="J48" s="20" t="s">
        <v>327</v>
      </c>
      <c r="K48" s="18" t="s">
        <v>327</v>
      </c>
      <c r="L48" s="20" t="s">
        <v>327</v>
      </c>
      <c r="M48" s="18" t="s">
        <v>327</v>
      </c>
      <c r="N48" s="20" t="s">
        <v>327</v>
      </c>
      <c r="O48" s="18" t="s">
        <v>327</v>
      </c>
      <c r="P48" s="20" t="s">
        <v>327</v>
      </c>
      <c r="Q48" s="18" t="n">
        <v>476.41945989</v>
      </c>
      <c r="R48" s="20" t="n">
        <v>7.25317253</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(182.0/B52*100)</f>
        <v/>
      </c>
      <c r="D52" s="19" t="n">
        <v>5627</v>
      </c>
      <c r="E52" s="18" t="n">
        <v>484.81530008</v>
      </c>
      <c r="F52" s="20" t="n">
        <v>3.66045194</v>
      </c>
      <c r="G52" s="18" t="n">
        <v>475.85299382</v>
      </c>
      <c r="H52" s="20" t="n">
        <v>2.77777528</v>
      </c>
      <c r="I52" s="18" t="s">
        <v>327</v>
      </c>
      <c r="J52" s="20" t="s">
        <v>327</v>
      </c>
      <c r="K52" s="18" t="s">
        <v>327</v>
      </c>
      <c r="L52" s="20" t="s">
        <v>327</v>
      </c>
      <c r="M52" s="18" t="s">
        <v>327</v>
      </c>
      <c r="N52" s="20" t="s">
        <v>327</v>
      </c>
      <c r="O52" s="18" t="s">
        <v>327</v>
      </c>
      <c r="P52" s="20" t="s">
        <v>327</v>
      </c>
      <c r="Q52" s="18" t="n">
        <v>417.59346051</v>
      </c>
      <c r="R52" s="20" t="n">
        <v>4.0075178</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(101.0/B56*100)</f>
        <v/>
      </c>
      <c r="D56" s="19" t="n">
        <v>5258</v>
      </c>
      <c r="E56" s="18" t="n">
        <v>561.4414974600001</v>
      </c>
      <c r="F56" s="20" t="n">
        <v>3.52327326</v>
      </c>
      <c r="G56" s="18" t="n">
        <v>545.1120120099999</v>
      </c>
      <c r="H56" s="20" t="n">
        <v>3.07652884</v>
      </c>
      <c r="I56" s="18" t="s">
        <v>327</v>
      </c>
      <c r="J56" s="20" t="s">
        <v>327</v>
      </c>
      <c r="K56" s="18" t="s">
        <v>327</v>
      </c>
      <c r="L56" s="20" t="s">
        <v>327</v>
      </c>
      <c r="M56" s="18" t="s">
        <v>327</v>
      </c>
      <c r="N56" s="20" t="s">
        <v>327</v>
      </c>
      <c r="O56" s="18" t="s">
        <v>327</v>
      </c>
      <c r="P56" s="20" t="s">
        <v>327</v>
      </c>
      <c r="Q56" s="18" t="n">
        <v>496.66853552</v>
      </c>
      <c r="R56" s="20" t="n">
        <v>6.46365077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(361.0/B61*100)</f>
        <v/>
      </c>
      <c r="D61" s="19" t="n">
        <v>6164</v>
      </c>
      <c r="E61" s="18" t="n">
        <v>493.98894765</v>
      </c>
      <c r="F61" s="20" t="n">
        <v>3.416358</v>
      </c>
      <c r="G61" s="18" t="n">
        <v>490.3376712</v>
      </c>
      <c r="H61" s="20" t="n">
        <v>2.68476311</v>
      </c>
      <c r="I61" s="18" t="s">
        <v>327</v>
      </c>
      <c r="J61" s="20" t="s">
        <v>327</v>
      </c>
      <c r="K61" s="18" t="s">
        <v>327</v>
      </c>
      <c r="L61" s="20" t="s">
        <v>327</v>
      </c>
      <c r="M61" s="18" t="s">
        <v>327</v>
      </c>
      <c r="N61" s="20" t="s">
        <v>327</v>
      </c>
      <c r="O61" s="18" t="s">
        <v>327</v>
      </c>
      <c r="P61" s="20" t="s">
        <v>327</v>
      </c>
      <c r="Q61" s="18" t="n">
        <v>448.29241758</v>
      </c>
      <c r="R61" s="20" t="n">
        <v>3.4072501</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(783.0/B67*100)</f>
        <v/>
      </c>
      <c r="D67" s="19" t="n">
        <v>6188</v>
      </c>
      <c r="E67" s="18" t="n">
        <v>401.63530661</v>
      </c>
      <c r="F67" s="20" t="n">
        <v>3.15656569</v>
      </c>
      <c r="G67" s="18" t="n">
        <v>397.38773586</v>
      </c>
      <c r="H67" s="20" t="n">
        <v>3.29325633</v>
      </c>
      <c r="I67" s="18" t="s">
        <v>327</v>
      </c>
      <c r="J67" s="20" t="s">
        <v>327</v>
      </c>
      <c r="K67" s="18" t="s">
        <v>327</v>
      </c>
      <c r="L67" s="20" t="s">
        <v>327</v>
      </c>
      <c r="M67" s="18" t="s">
        <v>327</v>
      </c>
      <c r="N67" s="20" t="s">
        <v>327</v>
      </c>
      <c r="O67" s="18" t="s">
        <v>327</v>
      </c>
      <c r="P67" s="20" t="s">
        <v>327</v>
      </c>
      <c r="Q67" s="18" t="n">
        <v>361.35681146</v>
      </c>
      <c r="R67" s="20" t="n">
        <v>3.9604974</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(470.0/B73*100)</f>
        <v/>
      </c>
      <c r="D73" s="19" t="n">
        <v>7779</v>
      </c>
      <c r="E73" s="18" t="n">
        <v>400.34079881</v>
      </c>
      <c r="F73" s="20" t="n">
        <v>4.7311386</v>
      </c>
      <c r="G73" s="18" t="n">
        <v>427.67072465</v>
      </c>
      <c r="H73" s="20" t="n">
        <v>3.48671871</v>
      </c>
      <c r="I73" s="18" t="s">
        <v>327</v>
      </c>
      <c r="J73" s="20" t="s">
        <v>327</v>
      </c>
      <c r="K73" s="18" t="s">
        <v>327</v>
      </c>
      <c r="L73" s="20" t="s">
        <v>327</v>
      </c>
      <c r="M73" s="18" t="s">
        <v>327</v>
      </c>
      <c r="N73" s="20" t="s">
        <v>327</v>
      </c>
      <c r="O73" s="18" t="s">
        <v>327</v>
      </c>
      <c r="P73" s="20" t="s">
        <v>327</v>
      </c>
      <c r="Q73" s="18" t="n">
        <v>401.55378412</v>
      </c>
      <c r="R73" s="20" t="n">
        <v>3.61090584</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587</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488.18108547</v>
      </c>
      <c r="F7" s="20" t="n">
        <v>2.81717193</v>
      </c>
      <c r="G7" s="18" t="n">
        <v>520.71635134</v>
      </c>
      <c r="H7" s="20" t="n">
        <v>2.46141598</v>
      </c>
      <c r="I7" s="18" t="s">
        <v>327</v>
      </c>
      <c r="J7" s="20" t="s">
        <v>327</v>
      </c>
      <c r="K7" s="18" t="s">
        <v>327</v>
      </c>
      <c r="L7" s="20" t="s">
        <v>327</v>
      </c>
      <c r="M7" s="18" t="s">
        <v>327</v>
      </c>
      <c r="N7" s="20" t="s">
        <v>327</v>
      </c>
      <c r="O7" s="18" t="s">
        <v>327</v>
      </c>
      <c r="P7" s="20" t="s">
        <v>327</v>
      </c>
      <c r="Q7" s="18" t="n">
        <v>465.84879842</v>
      </c>
      <c r="R7" s="20" t="n">
        <v>2.69857837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496.74227422</v>
      </c>
      <c r="N8" s="20" t="n">
        <v>2.86086146</v>
      </c>
      <c r="O8" s="18" t="s">
        <v>327</v>
      </c>
      <c r="P8" s="20" t="s">
        <v>327</v>
      </c>
      <c r="Q8" s="18" t="s">
        <v>327</v>
      </c>
      <c r="R8" s="20" t="s">
        <v>327</v>
      </c>
    </row>
    <row r="9" spans="1:18">
      <c r="A9" s="15" t="s">
        <v>329</v>
      </c>
      <c r="B9" s="17" t="n">
        <v>9651</v>
      </c>
      <c r="C9" s="18">
        <f>(6257.0/B9*100)</f>
        <v/>
      </c>
      <c r="D9" s="19" t="n">
        <v>3394</v>
      </c>
      <c r="E9" s="18" t="n">
        <v>486.82902475</v>
      </c>
      <c r="F9" s="20" t="n">
        <v>5.40193519</v>
      </c>
      <c r="G9" s="18" t="n">
        <v>511.67360161</v>
      </c>
      <c r="H9" s="20" t="n">
        <v>4.95673568</v>
      </c>
      <c r="I9" s="18" t="s">
        <v>327</v>
      </c>
      <c r="J9" s="20" t="s">
        <v>327</v>
      </c>
      <c r="K9" s="18" t="s">
        <v>327</v>
      </c>
      <c r="L9" s="20" t="s">
        <v>327</v>
      </c>
      <c r="M9" s="18" t="n">
        <v>357.98454354</v>
      </c>
      <c r="N9" s="20" t="n">
        <v>11.51846445</v>
      </c>
      <c r="O9" s="18" t="s">
        <v>327</v>
      </c>
      <c r="P9" s="20" t="s">
        <v>327</v>
      </c>
      <c r="Q9" s="18" t="n">
        <v>447.02193888</v>
      </c>
      <c r="R9" s="20" t="n">
        <v>4.99830988</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515.64742803</v>
      </c>
      <c r="N10" s="20" t="n">
        <v>2.31308501</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422.67135797</v>
      </c>
      <c r="N11" s="20" t="n">
        <v>2.5394628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492.32543789</v>
      </c>
      <c r="N12" s="20" t="n">
        <v>2.39605519</v>
      </c>
      <c r="O12" s="18" t="s">
        <v>327</v>
      </c>
      <c r="P12" s="20" t="s">
        <v>327</v>
      </c>
      <c r="Q12" s="18" t="s">
        <v>327</v>
      </c>
      <c r="R12" s="20" t="s">
        <v>327</v>
      </c>
    </row>
    <row r="13" spans="1:18">
      <c r="A13" s="15" t="s">
        <v>333</v>
      </c>
      <c r="B13" s="17" t="n">
        <v>7161</v>
      </c>
      <c r="C13" s="18">
        <f>(222.0/B13*100)</f>
        <v/>
      </c>
      <c r="D13" s="19" t="n">
        <v>6939</v>
      </c>
      <c r="E13" s="18" t="n">
        <v>505.1945732</v>
      </c>
      <c r="F13" s="20" t="n">
        <v>2.81841789</v>
      </c>
      <c r="G13" s="18" t="n">
        <v>530.4358849400001</v>
      </c>
      <c r="H13" s="20" t="n">
        <v>2.58423504</v>
      </c>
      <c r="I13" s="18" t="s">
        <v>327</v>
      </c>
      <c r="J13" s="20" t="s">
        <v>327</v>
      </c>
      <c r="K13" s="18" t="s">
        <v>327</v>
      </c>
      <c r="L13" s="20" t="s">
        <v>327</v>
      </c>
      <c r="M13" s="18" t="n">
        <v>447.51533769</v>
      </c>
      <c r="N13" s="20" t="n">
        <v>5.97365007</v>
      </c>
      <c r="O13" s="18" t="s">
        <v>327</v>
      </c>
      <c r="P13" s="20" t="s">
        <v>327</v>
      </c>
      <c r="Q13" s="18" t="n">
        <v>474.38703881</v>
      </c>
      <c r="R13" s="20" t="n">
        <v>3.69035401</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519.52913237</v>
      </c>
      <c r="N14" s="20" t="n">
        <v>2.04255433</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511.07685299</v>
      </c>
      <c r="N15" s="20" t="n">
        <v>2.30925184</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492.92040182</v>
      </c>
      <c r="N16" s="20" t="n">
        <v>2.09885807</v>
      </c>
      <c r="O16" s="18" t="s">
        <v>327</v>
      </c>
      <c r="P16" s="20" t="s">
        <v>327</v>
      </c>
      <c r="Q16" s="18" t="s">
        <v>327</v>
      </c>
      <c r="R16" s="20" t="s">
        <v>327</v>
      </c>
    </row>
    <row r="17" spans="1:18">
      <c r="A17" s="15" t="s">
        <v>337</v>
      </c>
      <c r="B17" s="17" t="n">
        <v>6504</v>
      </c>
      <c r="C17" s="18">
        <f>(1055.0/B17*100)</f>
        <v/>
      </c>
      <c r="D17" s="19" t="n">
        <v>5449</v>
      </c>
      <c r="E17" s="18" t="n">
        <v>511.26798959</v>
      </c>
      <c r="F17" s="20" t="n">
        <v>3.08389905</v>
      </c>
      <c r="G17" s="18" t="n">
        <v>529.5872180600001</v>
      </c>
      <c r="H17" s="20" t="n">
        <v>3.32909045</v>
      </c>
      <c r="I17" s="18" t="s">
        <v>327</v>
      </c>
      <c r="J17" s="20" t="s">
        <v>327</v>
      </c>
      <c r="K17" s="18" t="s">
        <v>327</v>
      </c>
      <c r="L17" s="20" t="s">
        <v>327</v>
      </c>
      <c r="M17" s="18" t="n">
        <v>362.96139732</v>
      </c>
      <c r="N17" s="20" t="n">
        <v>12.64520278</v>
      </c>
      <c r="O17" s="18" t="s">
        <v>327</v>
      </c>
      <c r="P17" s="20" t="s">
        <v>327</v>
      </c>
      <c r="Q17" s="18" t="n">
        <v>459.18500619</v>
      </c>
      <c r="R17" s="20" t="n">
        <v>5.77935851</v>
      </c>
    </row>
    <row r="18" spans="1:18">
      <c r="A18" s="15" t="s">
        <v>338</v>
      </c>
      <c r="B18" s="17" t="n">
        <v>5532</v>
      </c>
      <c r="C18" s="18">
        <f>(68.0/B18*100)</f>
        <v/>
      </c>
      <c r="D18" s="19" t="n">
        <v>5464</v>
      </c>
      <c r="E18" s="18" t="n">
        <v>437.91220895</v>
      </c>
      <c r="F18" s="20" t="n">
        <v>4.89778072</v>
      </c>
      <c r="G18" s="18" t="n">
        <v>473.80648894</v>
      </c>
      <c r="H18" s="20" t="n">
        <v>3.76288474</v>
      </c>
      <c r="I18" s="18" t="s">
        <v>327</v>
      </c>
      <c r="J18" s="20" t="s">
        <v>327</v>
      </c>
      <c r="K18" s="18" t="s">
        <v>327</v>
      </c>
      <c r="L18" s="20" t="s">
        <v>327</v>
      </c>
      <c r="M18" s="18" t="s">
        <v>327</v>
      </c>
      <c r="N18" s="20" t="s">
        <v>327</v>
      </c>
      <c r="O18" s="18" t="s">
        <v>327</v>
      </c>
      <c r="P18" s="20" t="s">
        <v>327</v>
      </c>
      <c r="Q18" s="18" t="n">
        <v>423.81440407</v>
      </c>
      <c r="R18" s="20" t="n">
        <v>5.23441644</v>
      </c>
    </row>
    <row r="19" spans="1:18">
      <c r="A19" s="15" t="s">
        <v>339</v>
      </c>
      <c r="B19" s="17" t="n">
        <v>5658</v>
      </c>
      <c r="C19" s="18">
        <f>(382.0/B19*100)</f>
        <v/>
      </c>
      <c r="D19" s="19" t="n">
        <v>5276</v>
      </c>
      <c r="E19" s="18" t="n">
        <v>471.44306675</v>
      </c>
      <c r="F19" s="20" t="n">
        <v>3.98380323</v>
      </c>
      <c r="G19" s="18" t="n">
        <v>496.46872389</v>
      </c>
      <c r="H19" s="20" t="n">
        <v>2.94714517</v>
      </c>
      <c r="I19" s="18" t="s">
        <v>327</v>
      </c>
      <c r="J19" s="20" t="s">
        <v>327</v>
      </c>
      <c r="K19" s="18" t="s">
        <v>327</v>
      </c>
      <c r="L19" s="20" t="s">
        <v>327</v>
      </c>
      <c r="M19" s="18" t="s">
        <v>327</v>
      </c>
      <c r="N19" s="20" t="s">
        <v>327</v>
      </c>
      <c r="O19" s="18" t="s">
        <v>327</v>
      </c>
      <c r="P19" s="20" t="s">
        <v>327</v>
      </c>
      <c r="Q19" s="18" t="n">
        <v>434.47575174</v>
      </c>
      <c r="R19" s="20" t="n">
        <v>4.44988334</v>
      </c>
    </row>
    <row r="20" spans="1:18">
      <c r="A20" s="15" t="s">
        <v>340</v>
      </c>
      <c r="B20" s="17" t="n">
        <v>3371</v>
      </c>
      <c r="C20" s="18">
        <f>(83.0/B20*100)</f>
        <v/>
      </c>
      <c r="D20" s="19" t="n">
        <v>3288</v>
      </c>
      <c r="E20" s="18" t="n">
        <v>487.22252217</v>
      </c>
      <c r="F20" s="20" t="n">
        <v>4.00652173</v>
      </c>
      <c r="G20" s="18" t="n">
        <v>504.67491925</v>
      </c>
      <c r="H20" s="20" t="n">
        <v>2.79065805</v>
      </c>
      <c r="I20" s="18" t="s">
        <v>327</v>
      </c>
      <c r="J20" s="20" t="s">
        <v>327</v>
      </c>
      <c r="K20" s="18" t="s">
        <v>327</v>
      </c>
      <c r="L20" s="20" t="s">
        <v>327</v>
      </c>
      <c r="M20" s="18" t="s">
        <v>327</v>
      </c>
      <c r="N20" s="20" t="s">
        <v>327</v>
      </c>
      <c r="O20" s="18" t="s">
        <v>327</v>
      </c>
      <c r="P20" s="20" t="s">
        <v>327</v>
      </c>
      <c r="Q20" s="18" t="n">
        <v>457.1172325</v>
      </c>
      <c r="R20" s="20" t="n">
        <v>3.69027991</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503.72199734</v>
      </c>
      <c r="N21" s="20" t="n">
        <v>2.05313709</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469.66945416</v>
      </c>
      <c r="N22" s="20" t="n">
        <v>3.62920111</v>
      </c>
      <c r="O22" s="18" t="s">
        <v>327</v>
      </c>
      <c r="P22" s="20" t="s">
        <v>327</v>
      </c>
      <c r="Q22" s="18" t="s">
        <v>327</v>
      </c>
      <c r="R22" s="20" t="s">
        <v>327</v>
      </c>
    </row>
    <row r="23" spans="1:18">
      <c r="A23" s="15" t="s">
        <v>343</v>
      </c>
      <c r="B23" s="17" t="n">
        <v>11583</v>
      </c>
      <c r="C23" s="18">
        <f>(747.0/B23*100)</f>
        <v/>
      </c>
      <c r="D23" s="19" t="n">
        <v>10836</v>
      </c>
      <c r="E23" s="18" t="n">
        <v>480.69102406</v>
      </c>
      <c r="F23" s="20" t="n">
        <v>3.64417919</v>
      </c>
      <c r="G23" s="18" t="n">
        <v>512.64212765</v>
      </c>
      <c r="H23" s="20" t="n">
        <v>3.23851194</v>
      </c>
      <c r="I23" s="18" t="s">
        <v>327</v>
      </c>
      <c r="J23" s="20" t="s">
        <v>327</v>
      </c>
      <c r="K23" s="18" t="s">
        <v>327</v>
      </c>
      <c r="L23" s="20" t="s">
        <v>327</v>
      </c>
      <c r="M23" s="18" t="s">
        <v>327</v>
      </c>
      <c r="N23" s="20" t="s">
        <v>327</v>
      </c>
      <c r="O23" s="18" t="s">
        <v>327</v>
      </c>
      <c r="P23" s="20" t="s">
        <v>327</v>
      </c>
      <c r="Q23" s="18" t="n">
        <v>450.5828569</v>
      </c>
      <c r="R23" s="20" t="n">
        <v>3.90106192</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532.4398722</v>
      </c>
      <c r="N24" s="20" t="n">
        <v>3.00001481</v>
      </c>
      <c r="O24" s="18" t="s">
        <v>327</v>
      </c>
      <c r="P24" s="20" t="s">
        <v>327</v>
      </c>
      <c r="Q24" s="18" t="s">
        <v>327</v>
      </c>
      <c r="R24" s="20" t="s">
        <v>327</v>
      </c>
    </row>
    <row r="25" spans="1:18">
      <c r="A25" s="15" t="s">
        <v>345</v>
      </c>
      <c r="B25" s="17" t="n">
        <v>5581</v>
      </c>
      <c r="C25" s="18">
        <f>(40.0/B25*100)</f>
        <v/>
      </c>
      <c r="D25" s="19" t="n">
        <v>5541</v>
      </c>
      <c r="E25" s="18" t="n">
        <v>508.555993</v>
      </c>
      <c r="F25" s="20" t="n">
        <v>4.86890377</v>
      </c>
      <c r="G25" s="18" t="n">
        <v>536.78299787</v>
      </c>
      <c r="H25" s="20" t="n">
        <v>3.79766586</v>
      </c>
      <c r="I25" s="18" t="s">
        <v>327</v>
      </c>
      <c r="J25" s="20" t="s">
        <v>327</v>
      </c>
      <c r="K25" s="18" t="s">
        <v>327</v>
      </c>
      <c r="L25" s="20" t="s">
        <v>327</v>
      </c>
      <c r="M25" s="18" t="s">
        <v>327</v>
      </c>
      <c r="N25" s="20" t="s">
        <v>327</v>
      </c>
      <c r="O25" s="18" t="s">
        <v>327</v>
      </c>
      <c r="P25" s="20" t="s">
        <v>327</v>
      </c>
      <c r="Q25" s="18" t="n">
        <v>498.12998129</v>
      </c>
      <c r="R25" s="20" t="n">
        <v>4.51885569</v>
      </c>
    </row>
    <row r="26" spans="1:18">
      <c r="A26" s="15" t="s">
        <v>346</v>
      </c>
      <c r="B26" s="17" t="n">
        <v>4869</v>
      </c>
      <c r="C26" s="18">
        <f>(216.0/B26*100)</f>
        <v/>
      </c>
      <c r="D26" s="19" t="n">
        <v>4653</v>
      </c>
      <c r="E26" s="18" t="n">
        <v>476.46991271</v>
      </c>
      <c r="F26" s="20" t="n">
        <v>3.05836946</v>
      </c>
      <c r="G26" s="18" t="n">
        <v>498.20729043</v>
      </c>
      <c r="H26" s="20" t="n">
        <v>2.34553788</v>
      </c>
      <c r="I26" s="18" t="s">
        <v>327</v>
      </c>
      <c r="J26" s="20" t="s">
        <v>327</v>
      </c>
      <c r="K26" s="18" t="s">
        <v>327</v>
      </c>
      <c r="L26" s="20" t="s">
        <v>327</v>
      </c>
      <c r="M26" s="18" t="s">
        <v>327</v>
      </c>
      <c r="N26" s="20" t="s">
        <v>327</v>
      </c>
      <c r="O26" s="18" t="s">
        <v>327</v>
      </c>
      <c r="P26" s="20" t="s">
        <v>327</v>
      </c>
      <c r="Q26" s="18" t="n">
        <v>458.70596027</v>
      </c>
      <c r="R26" s="20" t="n">
        <v>3.38210309</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485.77062804</v>
      </c>
      <c r="N27" s="20" t="n">
        <v>1.26780926</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408.02347775</v>
      </c>
      <c r="N28" s="20" t="n">
        <v>2.24085932</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512.25278989</v>
      </c>
      <c r="N29" s="20" t="n">
        <v>2.21158673</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495.22325646</v>
      </c>
      <c r="N30" s="20" t="n">
        <v>2.26537897</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501.72981506</v>
      </c>
      <c r="N31" s="20" t="n">
        <v>2.23163648</v>
      </c>
      <c r="O31" s="18" t="s">
        <v>327</v>
      </c>
      <c r="P31" s="20" t="s">
        <v>327</v>
      </c>
      <c r="Q31" s="18" t="s">
        <v>327</v>
      </c>
      <c r="R31" s="20" t="s">
        <v>327</v>
      </c>
    </row>
    <row r="32" spans="1:18">
      <c r="A32" s="15" t="s">
        <v>352</v>
      </c>
      <c r="B32" s="17" t="n">
        <v>4478</v>
      </c>
      <c r="C32" s="18">
        <f>(52.0/B32*100)</f>
        <v/>
      </c>
      <c r="D32" s="19" t="n">
        <v>4426</v>
      </c>
      <c r="E32" s="18" t="n">
        <v>497.07196335</v>
      </c>
      <c r="F32" s="20" t="n">
        <v>3.19492298</v>
      </c>
      <c r="G32" s="18" t="n">
        <v>522.62382442</v>
      </c>
      <c r="H32" s="20" t="n">
        <v>2.7096745</v>
      </c>
      <c r="I32" s="18" t="s">
        <v>327</v>
      </c>
      <c r="J32" s="20" t="s">
        <v>327</v>
      </c>
      <c r="K32" s="18" t="s">
        <v>327</v>
      </c>
      <c r="L32" s="20" t="s">
        <v>327</v>
      </c>
      <c r="M32" s="18" t="s">
        <v>327</v>
      </c>
      <c r="N32" s="20" t="s">
        <v>327</v>
      </c>
      <c r="O32" s="18" t="s">
        <v>327</v>
      </c>
      <c r="P32" s="20" t="s">
        <v>327</v>
      </c>
      <c r="Q32" s="18" t="n">
        <v>468.47358264</v>
      </c>
      <c r="R32" s="20" t="n">
        <v>3.91750497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491.62696777</v>
      </c>
      <c r="N33" s="20" t="n">
        <v>2.49085685</v>
      </c>
      <c r="O33" s="18" t="s">
        <v>327</v>
      </c>
      <c r="P33" s="20" t="s">
        <v>327</v>
      </c>
      <c r="Q33" s="18" t="s">
        <v>327</v>
      </c>
      <c r="R33" s="20" t="s">
        <v>327</v>
      </c>
    </row>
    <row r="34" spans="1:18">
      <c r="A34" s="15" t="s">
        <v>354</v>
      </c>
      <c r="B34" s="17" t="n">
        <v>6350</v>
      </c>
      <c r="C34" s="18">
        <f>(180.0/B34*100)</f>
        <v/>
      </c>
      <c r="D34" s="19" t="n">
        <v>6170</v>
      </c>
      <c r="E34" s="18" t="n">
        <v>476.11238979</v>
      </c>
      <c r="F34" s="20" t="n">
        <v>3.3008173</v>
      </c>
      <c r="G34" s="18" t="n">
        <v>499.94510227</v>
      </c>
      <c r="H34" s="20" t="n">
        <v>2.74573644</v>
      </c>
      <c r="I34" s="18" t="s">
        <v>327</v>
      </c>
      <c r="J34" s="20" t="s">
        <v>327</v>
      </c>
      <c r="K34" s="18" t="s">
        <v>327</v>
      </c>
      <c r="L34" s="20" t="s">
        <v>327</v>
      </c>
      <c r="M34" s="18" t="n">
        <v>336.51078337</v>
      </c>
      <c r="N34" s="20" t="n">
        <v>12.24828707</v>
      </c>
      <c r="O34" s="18" t="s">
        <v>327</v>
      </c>
      <c r="P34" s="20" t="s">
        <v>327</v>
      </c>
      <c r="Q34" s="18" t="n">
        <v>440.76522621</v>
      </c>
      <c r="R34" s="20" t="n">
        <v>4.20636734</v>
      </c>
    </row>
    <row r="35" spans="1:18">
      <c r="A35" s="15" t="s">
        <v>355</v>
      </c>
      <c r="B35" s="17" t="n">
        <v>6406</v>
      </c>
      <c r="C35" s="18">
        <f>(165.0/B35*100)</f>
        <v/>
      </c>
      <c r="D35" s="19" t="n">
        <v>6241</v>
      </c>
      <c r="E35" s="18" t="n">
        <v>510.05036678</v>
      </c>
      <c r="F35" s="20" t="n">
        <v>3.3021188</v>
      </c>
      <c r="G35" s="18" t="n">
        <v>527.91902873</v>
      </c>
      <c r="H35" s="20" t="n">
        <v>1.91731416</v>
      </c>
      <c r="I35" s="18" t="s">
        <v>327</v>
      </c>
      <c r="J35" s="20" t="s">
        <v>327</v>
      </c>
      <c r="K35" s="18" t="s">
        <v>327</v>
      </c>
      <c r="L35" s="20" t="s">
        <v>327</v>
      </c>
      <c r="M35" s="18" t="n">
        <v>349.78970242</v>
      </c>
      <c r="N35" s="20" t="n">
        <v>6.90672373</v>
      </c>
      <c r="O35" s="18" t="s">
        <v>327</v>
      </c>
      <c r="P35" s="20" t="s">
        <v>327</v>
      </c>
      <c r="Q35" s="18" t="n">
        <v>474.12576429</v>
      </c>
      <c r="R35" s="20" t="n">
        <v>3.44856872</v>
      </c>
    </row>
    <row r="36" spans="1:18">
      <c r="A36" s="15" t="s">
        <v>356</v>
      </c>
      <c r="B36" s="17" t="n">
        <v>6736</v>
      </c>
      <c r="C36" s="18">
        <f>(187.0/B36*100)</f>
        <v/>
      </c>
      <c r="D36" s="19" t="n">
        <v>6549</v>
      </c>
      <c r="E36" s="18" t="n">
        <v>477.68136036</v>
      </c>
      <c r="F36" s="20" t="n">
        <v>2.46314878</v>
      </c>
      <c r="G36" s="18" t="n">
        <v>509.40955216</v>
      </c>
      <c r="H36" s="20" t="n">
        <v>2.61830544</v>
      </c>
      <c r="I36" s="18" t="s">
        <v>327</v>
      </c>
      <c r="J36" s="20" t="s">
        <v>327</v>
      </c>
      <c r="K36" s="18" t="s">
        <v>327</v>
      </c>
      <c r="L36" s="20" t="s">
        <v>327</v>
      </c>
      <c r="M36" s="18" t="s">
        <v>327</v>
      </c>
      <c r="N36" s="20" t="s">
        <v>327</v>
      </c>
      <c r="O36" s="18" t="s">
        <v>327</v>
      </c>
      <c r="P36" s="20" t="s">
        <v>327</v>
      </c>
      <c r="Q36" s="18" t="n">
        <v>453.87516654</v>
      </c>
      <c r="R36" s="20" t="n">
        <v>3.45384434</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493.91812227</v>
      </c>
      <c r="N37" s="20" t="n">
        <v>3.1723403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521.2505751899999</v>
      </c>
      <c r="N38" s="20" t="n">
        <v>2.92032869</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420.45397969</v>
      </c>
      <c r="N39" s="20" t="n">
        <v>4.12888277</v>
      </c>
      <c r="O39" s="18" t="s">
        <v>327</v>
      </c>
      <c r="P39" s="20" t="s">
        <v>327</v>
      </c>
      <c r="Q39" s="18" t="s">
        <v>327</v>
      </c>
      <c r="R39" s="20" t="s">
        <v>327</v>
      </c>
    </row>
    <row r="40" spans="1:18">
      <c r="A40" s="15" t="s">
        <v>360</v>
      </c>
      <c r="B40" s="17" t="n">
        <v>14157</v>
      </c>
      <c r="C40" s="18">
        <f>(5855.0/B40*100)</f>
        <v/>
      </c>
      <c r="D40" s="19" t="n">
        <v>8302</v>
      </c>
      <c r="E40" s="18" t="n">
        <v>489.79387168</v>
      </c>
      <c r="F40" s="20" t="n">
        <v>4.85132478</v>
      </c>
      <c r="G40" s="18" t="n">
        <v>525.6470729599999</v>
      </c>
      <c r="H40" s="20" t="n">
        <v>3.07050929</v>
      </c>
      <c r="I40" s="18" t="s">
        <v>327</v>
      </c>
      <c r="J40" s="20" t="s">
        <v>327</v>
      </c>
      <c r="K40" s="18" t="s">
        <v>327</v>
      </c>
      <c r="L40" s="20" t="s">
        <v>327</v>
      </c>
      <c r="M40" s="18" t="n">
        <v>491.16464222</v>
      </c>
      <c r="N40" s="20" t="n">
        <v>2.5540442</v>
      </c>
      <c r="O40" s="18" t="s">
        <v>327</v>
      </c>
      <c r="P40" s="20" t="s">
        <v>327</v>
      </c>
      <c r="Q40" s="18" t="n">
        <v>449.87116971</v>
      </c>
      <c r="R40" s="20" t="n">
        <v>3.59554389</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469.62849192</v>
      </c>
      <c r="N41" s="20" t="n">
        <v>3.16639492</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359.60621715</v>
      </c>
      <c r="N45" s="20" t="n">
        <v>2.95186404</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377.06952347</v>
      </c>
      <c r="N46" s="20" t="n">
        <v>2.86335993</v>
      </c>
      <c r="O46" s="18" t="s">
        <v>327</v>
      </c>
      <c r="P46" s="20" t="s">
        <v>327</v>
      </c>
      <c r="Q46" s="18" t="s">
        <v>327</v>
      </c>
      <c r="R46" s="20" t="s">
        <v>327</v>
      </c>
    </row>
    <row r="47" spans="1:18">
      <c r="A47" s="15" t="s">
        <v>367</v>
      </c>
      <c r="B47" s="17" t="n">
        <v>5928</v>
      </c>
      <c r="C47" s="18">
        <f>(389.0/B47*100)</f>
        <v/>
      </c>
      <c r="D47" s="19" t="n">
        <v>5539</v>
      </c>
      <c r="E47" s="18" t="n">
        <v>429.19094778</v>
      </c>
      <c r="F47" s="20" t="n">
        <v>5.11294469</v>
      </c>
      <c r="G47" s="18" t="n">
        <v>473.64272469</v>
      </c>
      <c r="H47" s="20" t="n">
        <v>4.38995581</v>
      </c>
      <c r="I47" s="18" t="s">
        <v>327</v>
      </c>
      <c r="J47" s="20" t="s">
        <v>327</v>
      </c>
      <c r="K47" s="18" t="s">
        <v>327</v>
      </c>
      <c r="L47" s="20" t="s">
        <v>327</v>
      </c>
      <c r="M47" s="18" t="s">
        <v>327</v>
      </c>
      <c r="N47" s="20" t="s">
        <v>327</v>
      </c>
      <c r="O47" s="18" t="s">
        <v>327</v>
      </c>
      <c r="P47" s="20" t="s">
        <v>327</v>
      </c>
      <c r="Q47" s="18" t="n">
        <v>416.05292429</v>
      </c>
      <c r="R47" s="20" t="n">
        <v>3.81206249</v>
      </c>
    </row>
    <row r="48" spans="1:18">
      <c r="A48" s="15" t="s">
        <v>368</v>
      </c>
      <c r="B48" s="17" t="n">
        <v>9841</v>
      </c>
      <c r="C48" s="18">
        <f>(36.0/B48*100)</f>
        <v/>
      </c>
      <c r="D48" s="19" t="n">
        <v>9805</v>
      </c>
      <c r="E48" s="18" t="n">
        <v>511.21992506</v>
      </c>
      <c r="F48" s="20" t="n">
        <v>5.03660375</v>
      </c>
      <c r="G48" s="18" t="n">
        <v>549.39692227</v>
      </c>
      <c r="H48" s="20" t="n">
        <v>4.86321754</v>
      </c>
      <c r="I48" s="18" t="s">
        <v>327</v>
      </c>
      <c r="J48" s="20" t="s">
        <v>327</v>
      </c>
      <c r="K48" s="18" t="s">
        <v>327</v>
      </c>
      <c r="L48" s="20" t="s">
        <v>327</v>
      </c>
      <c r="M48" s="18" t="s">
        <v>327</v>
      </c>
      <c r="N48" s="20" t="s">
        <v>327</v>
      </c>
      <c r="O48" s="18" t="s">
        <v>327</v>
      </c>
      <c r="P48" s="20" t="s">
        <v>327</v>
      </c>
      <c r="Q48" s="18" t="n">
        <v>490.76958554</v>
      </c>
      <c r="R48" s="20" t="n">
        <v>7.37071321</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409.03332786</v>
      </c>
      <c r="N49" s="20" t="n">
        <v>3.05386641</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389.64382788</v>
      </c>
      <c r="N50" s="20" t="n">
        <v>2.28612741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400.25337307</v>
      </c>
      <c r="N51" s="20" t="n">
        <v>2.4652548</v>
      </c>
      <c r="O51" s="18" t="s">
        <v>327</v>
      </c>
      <c r="P51" s="20" t="s">
        <v>327</v>
      </c>
      <c r="Q51" s="18" t="s">
        <v>327</v>
      </c>
      <c r="R51" s="20" t="s">
        <v>327</v>
      </c>
    </row>
    <row r="52" spans="1:18">
      <c r="A52" s="15" t="s">
        <v>372</v>
      </c>
      <c r="B52" s="17" t="n">
        <v>5809</v>
      </c>
      <c r="C52" s="18">
        <f>(182.0/B52*100)</f>
        <v/>
      </c>
      <c r="D52" s="19" t="n">
        <v>5627</v>
      </c>
      <c r="E52" s="18" t="n">
        <v>467.22028543</v>
      </c>
      <c r="F52" s="20" t="n">
        <v>3.80693717</v>
      </c>
      <c r="G52" s="18" t="n">
        <v>485.82554942</v>
      </c>
      <c r="H52" s="20" t="n">
        <v>2.91460769</v>
      </c>
      <c r="I52" s="18" t="s">
        <v>327</v>
      </c>
      <c r="J52" s="20" t="s">
        <v>327</v>
      </c>
      <c r="K52" s="18" t="s">
        <v>327</v>
      </c>
      <c r="L52" s="20" t="s">
        <v>327</v>
      </c>
      <c r="M52" s="18" t="s">
        <v>327</v>
      </c>
      <c r="N52" s="20" t="s">
        <v>327</v>
      </c>
      <c r="O52" s="18" t="s">
        <v>327</v>
      </c>
      <c r="P52" s="20" t="s">
        <v>327</v>
      </c>
      <c r="Q52" s="18" t="n">
        <v>418.69466542</v>
      </c>
      <c r="R52" s="20" t="n">
        <v>3.88336538</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437.12852379</v>
      </c>
      <c r="N53" s="20" t="n">
        <v>1.71824983</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327.70202511</v>
      </c>
      <c r="N54" s="20" t="n">
        <v>2.68594336</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403.83322941</v>
      </c>
      <c r="N55" s="20" t="n">
        <v>2.78193854</v>
      </c>
      <c r="O55" s="18" t="s">
        <v>327</v>
      </c>
      <c r="P55" s="20" t="s">
        <v>327</v>
      </c>
      <c r="Q55" s="18" t="s">
        <v>327</v>
      </c>
      <c r="R55" s="20" t="s">
        <v>327</v>
      </c>
    </row>
    <row r="56" spans="1:18">
      <c r="A56" s="15" t="s">
        <v>376</v>
      </c>
      <c r="B56" s="17" t="n">
        <v>5359</v>
      </c>
      <c r="C56" s="18">
        <f>(101.0/B56*100)</f>
        <v/>
      </c>
      <c r="D56" s="19" t="n">
        <v>5258</v>
      </c>
      <c r="E56" s="18" t="n">
        <v>538.0928626800001</v>
      </c>
      <c r="F56" s="20" t="n">
        <v>4.60094035</v>
      </c>
      <c r="G56" s="18" t="n">
        <v>555.3184922299999</v>
      </c>
      <c r="H56" s="20" t="n">
        <v>3.20548882</v>
      </c>
      <c r="I56" s="18" t="s">
        <v>327</v>
      </c>
      <c r="J56" s="20" t="s">
        <v>327</v>
      </c>
      <c r="K56" s="18" t="s">
        <v>327</v>
      </c>
      <c r="L56" s="20" t="s">
        <v>327</v>
      </c>
      <c r="M56" s="18" t="s">
        <v>327</v>
      </c>
      <c r="N56" s="20" t="s">
        <v>327</v>
      </c>
      <c r="O56" s="18" t="s">
        <v>327</v>
      </c>
      <c r="P56" s="20" t="s">
        <v>327</v>
      </c>
      <c r="Q56" s="18" t="n">
        <v>506.59655887</v>
      </c>
      <c r="R56" s="20" t="n">
        <v>5.82366091</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386.10959158</v>
      </c>
      <c r="N57" s="20" t="n">
        <v>3.0844628</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380.25901051</v>
      </c>
      <c r="N58" s="20" t="n">
        <v>2.6518124</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361.5339806</v>
      </c>
      <c r="N59" s="20" t="n">
        <v>1.62528789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396.24965264</v>
      </c>
      <c r="N60" s="20" t="n">
        <v>3.6919812</v>
      </c>
      <c r="O60" s="18" t="s">
        <v>327</v>
      </c>
      <c r="P60" s="20" t="s">
        <v>327</v>
      </c>
      <c r="Q60" s="18" t="s">
        <v>327</v>
      </c>
      <c r="R60" s="20" t="s">
        <v>327</v>
      </c>
    </row>
    <row r="61" spans="1:18">
      <c r="A61" s="15" t="s">
        <v>381</v>
      </c>
      <c r="B61" s="17" t="n">
        <v>6525</v>
      </c>
      <c r="C61" s="18">
        <f>(361.0/B61*100)</f>
        <v/>
      </c>
      <c r="D61" s="19" t="n">
        <v>6164</v>
      </c>
      <c r="E61" s="18" t="n">
        <v>485.25725987</v>
      </c>
      <c r="F61" s="20" t="n">
        <v>3.47748091</v>
      </c>
      <c r="G61" s="18" t="n">
        <v>495.47667126</v>
      </c>
      <c r="H61" s="20" t="n">
        <v>2.87370532</v>
      </c>
      <c r="I61" s="18" t="s">
        <v>327</v>
      </c>
      <c r="J61" s="20" t="s">
        <v>327</v>
      </c>
      <c r="K61" s="18" t="s">
        <v>327</v>
      </c>
      <c r="L61" s="20" t="s">
        <v>327</v>
      </c>
      <c r="M61" s="18" t="s">
        <v>327</v>
      </c>
      <c r="N61" s="20" t="s">
        <v>327</v>
      </c>
      <c r="O61" s="18" t="s">
        <v>327</v>
      </c>
      <c r="P61" s="20" t="s">
        <v>327</v>
      </c>
      <c r="Q61" s="18" t="n">
        <v>445.73765585</v>
      </c>
      <c r="R61" s="20" t="n">
        <v>3.49514729</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543.80777577</v>
      </c>
      <c r="N62" s="20" t="n">
        <v>1.10769727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371.31142887</v>
      </c>
      <c r="N63" s="20" t="n">
        <v>1.28307667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478.6447938</v>
      </c>
      <c r="N64" s="20" t="n">
        <v>1.71583638</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419.66352142</v>
      </c>
      <c r="N65" s="20" t="n">
        <v>2.4655214</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417.93412468</v>
      </c>
      <c r="N66" s="20" t="n">
        <v>1.46238599</v>
      </c>
      <c r="O66" s="18" t="s">
        <v>327</v>
      </c>
      <c r="P66" s="20" t="s">
        <v>327</v>
      </c>
      <c r="Q66" s="18" t="s">
        <v>327</v>
      </c>
      <c r="R66" s="20" t="s">
        <v>327</v>
      </c>
    </row>
    <row r="67" spans="1:18">
      <c r="A67" s="15" t="s">
        <v>387</v>
      </c>
      <c r="B67" s="17" t="n">
        <v>6971</v>
      </c>
      <c r="C67" s="18">
        <f>(783.0/B67*100)</f>
        <v/>
      </c>
      <c r="D67" s="19" t="n">
        <v>6188</v>
      </c>
      <c r="E67" s="18" t="n">
        <v>387.70682722</v>
      </c>
      <c r="F67" s="20" t="n">
        <v>3.59932497</v>
      </c>
      <c r="G67" s="18" t="n">
        <v>407.80577339</v>
      </c>
      <c r="H67" s="20" t="n">
        <v>3.19702381</v>
      </c>
      <c r="I67" s="18" t="s">
        <v>327</v>
      </c>
      <c r="J67" s="20" t="s">
        <v>327</v>
      </c>
      <c r="K67" s="18" t="s">
        <v>327</v>
      </c>
      <c r="L67" s="20" t="s">
        <v>327</v>
      </c>
      <c r="M67" s="18" t="s">
        <v>327</v>
      </c>
      <c r="N67" s="20" t="s">
        <v>327</v>
      </c>
      <c r="O67" s="18" t="s">
        <v>327</v>
      </c>
      <c r="P67" s="20" t="s">
        <v>327</v>
      </c>
      <c r="Q67" s="18" t="n">
        <v>358.33722018</v>
      </c>
      <c r="R67" s="20" t="n">
        <v>3.75829906</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402.4006351</v>
      </c>
      <c r="N68" s="20" t="n">
        <v>1.27354229</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443.95431517</v>
      </c>
      <c r="N69" s="20" t="n">
        <v>3.78500092</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494.06003026</v>
      </c>
      <c r="N70" s="20" t="n">
        <v>3.10877023</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564.18967857</v>
      </c>
      <c r="N71" s="20" t="n">
        <v>1.4662683</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542.32146697</v>
      </c>
      <c r="N72" s="20" t="n">
        <v>3.03044107</v>
      </c>
      <c r="O72" s="18" t="s">
        <v>327</v>
      </c>
      <c r="P72" s="20" t="s">
        <v>327</v>
      </c>
      <c r="Q72" s="18" t="s">
        <v>327</v>
      </c>
      <c r="R72" s="20" t="s">
        <v>327</v>
      </c>
    </row>
    <row r="73" spans="1:18">
      <c r="A73" s="15" t="s">
        <v>393</v>
      </c>
      <c r="B73" s="17" t="n">
        <v>8249</v>
      </c>
      <c r="C73" s="18">
        <f>(470.0/B73*100)</f>
        <v/>
      </c>
      <c r="D73" s="19" t="n">
        <v>7779</v>
      </c>
      <c r="E73" s="18" t="n">
        <v>418.09841774</v>
      </c>
      <c r="F73" s="20" t="n">
        <v>3.78333548</v>
      </c>
      <c r="G73" s="18" t="n">
        <v>425.91046397</v>
      </c>
      <c r="H73" s="20" t="n">
        <v>4.02918427</v>
      </c>
      <c r="I73" s="18" t="s">
        <v>327</v>
      </c>
      <c r="J73" s="20" t="s">
        <v>327</v>
      </c>
      <c r="K73" s="18" t="s">
        <v>327</v>
      </c>
      <c r="L73" s="20" t="s">
        <v>327</v>
      </c>
      <c r="M73" s="18" t="s">
        <v>327</v>
      </c>
      <c r="N73" s="20" t="s">
        <v>327</v>
      </c>
      <c r="O73" s="18" t="s">
        <v>327</v>
      </c>
      <c r="P73" s="20" t="s">
        <v>327</v>
      </c>
      <c r="Q73" s="18" t="n">
        <v>396.90961844</v>
      </c>
      <c r="R73" s="20" t="n">
        <v>3.44882219</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417.24339576</v>
      </c>
      <c r="N74" s="20" t="n">
        <v>1.40662681</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366.81798548</v>
      </c>
      <c r="N75" s="20" t="n">
        <v>2.95156554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427.48273896</v>
      </c>
      <c r="N76" s="20" t="n">
        <v>2.40767111</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417.99188288</v>
      </c>
      <c r="N77" s="20" t="n">
        <v>2.49596802</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494.51831162</v>
      </c>
      <c r="N78" s="20" t="n">
        <v>4.45771317</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456.29558944</v>
      </c>
      <c r="N79" s="20" t="n">
        <v>6.90963052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459.81599437</v>
      </c>
      <c r="N80" s="20" t="n">
        <v>4.27720318</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446.10977731</v>
      </c>
      <c r="N81" s="20" t="n">
        <v>3.2500212</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588</v>
      </c>
    </row>
    <row customHeight="1" ht="30" r="4" spans="1:20">
      <c r="A4" s="6" t="n"/>
      <c r="B4" s="7" t="s">
        <v>311</v>
      </c>
      <c r="C4" s="7" t="s">
        <v>312</v>
      </c>
      <c r="D4" s="8" t="s">
        <v>311</v>
      </c>
      <c r="E4" s="9" t="s">
        <v>589</v>
      </c>
      <c r="F4" s="10" t="n"/>
      <c r="G4" s="9" t="s">
        <v>590</v>
      </c>
      <c r="H4" s="10" t="n"/>
      <c r="I4" s="9" t="s">
        <v>591</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(2764.0/B7*100)</f>
        <v/>
      </c>
      <c r="D7" s="19" t="n">
        <v>11766</v>
      </c>
      <c r="E7" s="18" t="n">
        <v>508.11180253</v>
      </c>
      <c r="F7" s="20" t="n">
        <v>2.06999324</v>
      </c>
      <c r="G7" s="18" t="n">
        <v>499.70980691</v>
      </c>
      <c r="H7" s="20" t="n">
        <v>3.07499363</v>
      </c>
      <c r="I7" s="18" t="n">
        <v>487.58464796</v>
      </c>
      <c r="J7" s="20" t="n">
        <v>3.71635777</v>
      </c>
      <c r="K7" s="18" t="s">
        <v>327</v>
      </c>
      <c r="L7" s="20" t="s">
        <v>327</v>
      </c>
      <c r="M7" s="18" t="s">
        <v>327</v>
      </c>
      <c r="N7" s="20" t="s">
        <v>327</v>
      </c>
      <c r="O7" s="18" t="s">
        <v>327</v>
      </c>
      <c r="P7" s="20" t="s">
        <v>327</v>
      </c>
      <c r="Q7" s="18" t="s">
        <v>327</v>
      </c>
      <c r="R7" s="20" t="s">
        <v>327</v>
      </c>
      <c r="S7" s="18" t="n">
        <v>466.1397855</v>
      </c>
      <c r="T7" s="20" t="n">
        <v>4.29659337</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(6261.0/B9*100)</f>
        <v/>
      </c>
      <c r="D9" s="19" t="n">
        <v>3390</v>
      </c>
      <c r="E9" s="18" t="n">
        <v>513.406664</v>
      </c>
      <c r="F9" s="20" t="n">
        <v>4.32576046</v>
      </c>
      <c r="G9" s="18" t="n">
        <v>483.37738666</v>
      </c>
      <c r="H9" s="20" t="n">
        <v>6.29276984</v>
      </c>
      <c r="I9" s="18" t="n">
        <v>453.67823908</v>
      </c>
      <c r="J9" s="20" t="n">
        <v>6.29514065</v>
      </c>
      <c r="K9" s="18" t="s">
        <v>327</v>
      </c>
      <c r="L9" s="20" t="s">
        <v>327</v>
      </c>
      <c r="M9" s="18" t="s">
        <v>327</v>
      </c>
      <c r="N9" s="20" t="s">
        <v>327</v>
      </c>
      <c r="O9" s="18" t="n">
        <v>357.98454354</v>
      </c>
      <c r="P9" s="20" t="n">
        <v>11.51846445</v>
      </c>
      <c r="Q9" s="18" t="s">
        <v>327</v>
      </c>
      <c r="R9" s="20" t="s">
        <v>327</v>
      </c>
      <c r="S9" s="18" t="n">
        <v>440.37037793</v>
      </c>
      <c r="T9" s="20" t="n">
        <v>6.45282507</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(226.0/B13*100)</f>
        <v/>
      </c>
      <c r="D13" s="19" t="n">
        <v>6935</v>
      </c>
      <c r="E13" s="18" t="n">
        <v>524.93791227</v>
      </c>
      <c r="F13" s="20" t="n">
        <v>2.24455444</v>
      </c>
      <c r="G13" s="18" t="n">
        <v>504.18152548</v>
      </c>
      <c r="H13" s="20" t="n">
        <v>3.42846973</v>
      </c>
      <c r="I13" s="18" t="n">
        <v>487.63082887</v>
      </c>
      <c r="J13" s="20" t="n">
        <v>6.5422172</v>
      </c>
      <c r="K13" s="18" t="s">
        <v>327</v>
      </c>
      <c r="L13" s="20" t="s">
        <v>327</v>
      </c>
      <c r="M13" s="18" t="s">
        <v>327</v>
      </c>
      <c r="N13" s="20" t="s">
        <v>327</v>
      </c>
      <c r="O13" s="18" t="n">
        <v>447.51533769</v>
      </c>
      <c r="P13" s="20" t="n">
        <v>5.97365007</v>
      </c>
      <c r="Q13" s="18" t="s">
        <v>327</v>
      </c>
      <c r="R13" s="20" t="s">
        <v>327</v>
      </c>
      <c r="S13" s="18" t="n">
        <v>450.87187237</v>
      </c>
      <c r="T13" s="20" t="n">
        <v>7.43246419</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(1083.0/B17*100)</f>
        <v/>
      </c>
      <c r="D17" s="19" t="n">
        <v>5421</v>
      </c>
      <c r="E17" s="18" t="n">
        <v>523.99595057</v>
      </c>
      <c r="F17" s="20" t="n">
        <v>2.81123098</v>
      </c>
      <c r="G17" s="18" t="n">
        <v>486.67220497</v>
      </c>
      <c r="H17" s="20" t="n">
        <v>4.89386028</v>
      </c>
      <c r="I17" s="18" t="n">
        <v>444.15770631</v>
      </c>
      <c r="J17" s="20" t="n">
        <v>9.18377877</v>
      </c>
      <c r="K17" s="18" t="s">
        <v>327</v>
      </c>
      <c r="L17" s="20" t="s">
        <v>327</v>
      </c>
      <c r="M17" s="18" t="s">
        <v>327</v>
      </c>
      <c r="N17" s="20" t="s">
        <v>327</v>
      </c>
      <c r="O17" s="18" t="n">
        <v>362.96139732</v>
      </c>
      <c r="P17" s="20" t="n">
        <v>12.64520278</v>
      </c>
      <c r="Q17" s="18" t="s">
        <v>327</v>
      </c>
      <c r="R17" s="20" t="s">
        <v>327</v>
      </c>
      <c r="S17" s="18" t="n">
        <v>441.22213921</v>
      </c>
      <c r="T17" s="20" t="n">
        <v>10.27508864</v>
      </c>
    </row>
    <row r="18" spans="1:20">
      <c r="A18" s="15" t="s">
        <v>338</v>
      </c>
      <c r="B18" s="17" t="n">
        <v>5532</v>
      </c>
      <c r="C18" s="18">
        <f>(68.0/B18*100)</f>
        <v/>
      </c>
      <c r="D18" s="19" t="n">
        <v>5464</v>
      </c>
      <c r="E18" s="18" t="n">
        <v>463.48156524</v>
      </c>
      <c r="F18" s="20" t="n">
        <v>3.47755922</v>
      </c>
      <c r="G18" s="18" t="n">
        <v>442.09775725</v>
      </c>
      <c r="H18" s="20" t="n">
        <v>5.43943712</v>
      </c>
      <c r="I18" s="18" t="n">
        <v>425.90801872</v>
      </c>
      <c r="J18" s="20" t="n">
        <v>7.48864318</v>
      </c>
      <c r="K18" s="18" t="s">
        <v>327</v>
      </c>
      <c r="L18" s="20" t="s">
        <v>327</v>
      </c>
      <c r="M18" s="18" t="s">
        <v>327</v>
      </c>
      <c r="N18" s="20" t="s">
        <v>327</v>
      </c>
      <c r="O18" s="18" t="s">
        <v>327</v>
      </c>
      <c r="P18" s="20" t="s">
        <v>327</v>
      </c>
      <c r="Q18" s="18" t="s">
        <v>327</v>
      </c>
      <c r="R18" s="20" t="s">
        <v>327</v>
      </c>
      <c r="S18" s="18" t="n">
        <v>408.86256614</v>
      </c>
      <c r="T18" s="20" t="n">
        <v>8.05642447</v>
      </c>
    </row>
    <row r="19" spans="1:20">
      <c r="A19" s="15" t="s">
        <v>339</v>
      </c>
      <c r="B19" s="17" t="n">
        <v>5658</v>
      </c>
      <c r="C19" s="18">
        <f>(390.0/B19*100)</f>
        <v/>
      </c>
      <c r="D19" s="19" t="n">
        <v>5268</v>
      </c>
      <c r="E19" s="18" t="n">
        <v>493.36526281</v>
      </c>
      <c r="F19" s="20" t="n">
        <v>2.74383764</v>
      </c>
      <c r="G19" s="18" t="n">
        <v>454.79050855</v>
      </c>
      <c r="H19" s="20" t="n">
        <v>4.5965252</v>
      </c>
      <c r="I19" s="18" t="n">
        <v>411.24541212</v>
      </c>
      <c r="J19" s="20" t="n">
        <v>7.41649073</v>
      </c>
      <c r="K19" s="18" t="s">
        <v>327</v>
      </c>
      <c r="L19" s="20" t="s">
        <v>327</v>
      </c>
      <c r="M19" s="18" t="s">
        <v>327</v>
      </c>
      <c r="N19" s="20" t="s">
        <v>327</v>
      </c>
      <c r="O19" s="18" t="s">
        <v>327</v>
      </c>
      <c r="P19" s="20" t="s">
        <v>327</v>
      </c>
      <c r="Q19" s="18" t="s">
        <v>327</v>
      </c>
      <c r="R19" s="20" t="s">
        <v>327</v>
      </c>
      <c r="S19" s="18" t="n">
        <v>412.34688066</v>
      </c>
      <c r="T19" s="20" t="n">
        <v>6.34285671</v>
      </c>
    </row>
    <row r="20" spans="1:20">
      <c r="A20" s="15" t="s">
        <v>340</v>
      </c>
      <c r="B20" s="17" t="n">
        <v>3371</v>
      </c>
      <c r="C20" s="18">
        <f>(83.0/B20*100)</f>
        <v/>
      </c>
      <c r="D20" s="19" t="n">
        <v>3288</v>
      </c>
      <c r="E20" s="18" t="n">
        <v>498.26906155</v>
      </c>
      <c r="F20" s="20" t="n">
        <v>2.52108225</v>
      </c>
      <c r="G20" s="18" t="n">
        <v>493.06414599</v>
      </c>
      <c r="H20" s="20" t="n">
        <v>4.24591345</v>
      </c>
      <c r="I20" s="18" t="n">
        <v>470.44446929</v>
      </c>
      <c r="J20" s="20" t="n">
        <v>5.54679136</v>
      </c>
      <c r="K20" s="18" t="s">
        <v>327</v>
      </c>
      <c r="L20" s="20" t="s">
        <v>327</v>
      </c>
      <c r="M20" s="18" t="s">
        <v>327</v>
      </c>
      <c r="N20" s="20" t="s">
        <v>327</v>
      </c>
      <c r="O20" s="18" t="s">
        <v>327</v>
      </c>
      <c r="P20" s="20" t="s">
        <v>327</v>
      </c>
      <c r="Q20" s="18" t="s">
        <v>327</v>
      </c>
      <c r="R20" s="20" t="s">
        <v>327</v>
      </c>
      <c r="S20" s="18" t="n">
        <v>428.42759182</v>
      </c>
      <c r="T20" s="20" t="n">
        <v>7.72644487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(752.0/B23*100)</f>
        <v/>
      </c>
      <c r="D23" s="19" t="n">
        <v>10831</v>
      </c>
      <c r="E23" s="18" t="n">
        <v>502.91617641</v>
      </c>
      <c r="F23" s="20" t="n">
        <v>3.0394234</v>
      </c>
      <c r="G23" s="18" t="n">
        <v>466.44743407</v>
      </c>
      <c r="H23" s="20" t="n">
        <v>5.85500048</v>
      </c>
      <c r="I23" s="18" t="n">
        <v>456.12374789</v>
      </c>
      <c r="J23" s="20" t="n">
        <v>9.45123778</v>
      </c>
      <c r="K23" s="18" t="s">
        <v>327</v>
      </c>
      <c r="L23" s="20" t="s">
        <v>327</v>
      </c>
      <c r="M23" s="18" t="s">
        <v>327</v>
      </c>
      <c r="N23" s="20" t="s">
        <v>327</v>
      </c>
      <c r="O23" s="18" t="s">
        <v>327</v>
      </c>
      <c r="P23" s="20" t="s">
        <v>327</v>
      </c>
      <c r="Q23" s="18" t="s">
        <v>327</v>
      </c>
      <c r="R23" s="20" t="s">
        <v>327</v>
      </c>
      <c r="S23" s="18" t="n">
        <v>442.80681085</v>
      </c>
      <c r="T23" s="20" t="n">
        <v>5.94039962</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(40.0/B25*100)</f>
        <v/>
      </c>
      <c r="D25" s="19" t="n">
        <v>5541</v>
      </c>
      <c r="E25" s="18" t="n">
        <v>519.90204434</v>
      </c>
      <c r="F25" s="20" t="n">
        <v>3.63078605</v>
      </c>
      <c r="G25" s="18" t="n">
        <v>537.18583573</v>
      </c>
      <c r="H25" s="20" t="n">
        <v>4.81354867</v>
      </c>
      <c r="I25" s="18" t="n">
        <v>528.58334183</v>
      </c>
      <c r="J25" s="20" t="n">
        <v>6.17841246</v>
      </c>
      <c r="K25" s="18" t="s">
        <v>327</v>
      </c>
      <c r="L25" s="20" t="s">
        <v>327</v>
      </c>
      <c r="M25" s="18" t="s">
        <v>327</v>
      </c>
      <c r="N25" s="20" t="s">
        <v>327</v>
      </c>
      <c r="O25" s="18" t="s">
        <v>327</v>
      </c>
      <c r="P25" s="20" t="s">
        <v>327</v>
      </c>
      <c r="Q25" s="18" t="s">
        <v>327</v>
      </c>
      <c r="R25" s="20" t="s">
        <v>327</v>
      </c>
      <c r="S25" s="18" t="n">
        <v>426.59651775</v>
      </c>
      <c r="T25" s="20" t="n">
        <v>15.07340409</v>
      </c>
    </row>
    <row r="26" spans="1:20">
      <c r="A26" s="15" t="s">
        <v>346</v>
      </c>
      <c r="B26" s="17" t="n">
        <v>4869</v>
      </c>
      <c r="C26" s="18">
        <f>(218.0/B26*100)</f>
        <v/>
      </c>
      <c r="D26" s="19" t="n">
        <v>4651</v>
      </c>
      <c r="E26" s="18" t="n">
        <v>492.09612678</v>
      </c>
      <c r="F26" s="20" t="n">
        <v>2.07223575</v>
      </c>
      <c r="G26" s="18" t="n">
        <v>464.42298833</v>
      </c>
      <c r="H26" s="20" t="n">
        <v>3.40578432</v>
      </c>
      <c r="I26" s="18" t="n">
        <v>438.06210484</v>
      </c>
      <c r="J26" s="20" t="n">
        <v>7.15941428</v>
      </c>
      <c r="K26" s="18" t="s">
        <v>327</v>
      </c>
      <c r="L26" s="20" t="s">
        <v>327</v>
      </c>
      <c r="M26" s="18" t="s">
        <v>327</v>
      </c>
      <c r="N26" s="20" t="s">
        <v>327</v>
      </c>
      <c r="O26" s="18" t="s">
        <v>327</v>
      </c>
      <c r="P26" s="20" t="s">
        <v>327</v>
      </c>
      <c r="Q26" s="18" t="s">
        <v>327</v>
      </c>
      <c r="R26" s="20" t="s">
        <v>327</v>
      </c>
      <c r="S26" s="18" t="n">
        <v>442.67219454</v>
      </c>
      <c r="T26" s="20" t="n">
        <v>7.17221262</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(55.0/B32*100)</f>
        <v/>
      </c>
      <c r="D32" s="19" t="n">
        <v>4423</v>
      </c>
      <c r="E32" s="18" t="n">
        <v>511.96727148</v>
      </c>
      <c r="F32" s="20" t="n">
        <v>2.4971097</v>
      </c>
      <c r="G32" s="18" t="n">
        <v>488.5785915</v>
      </c>
      <c r="H32" s="20" t="n">
        <v>5.12783002</v>
      </c>
      <c r="I32" s="18" t="n">
        <v>469.22017357</v>
      </c>
      <c r="J32" s="20" t="n">
        <v>9.18477598</v>
      </c>
      <c r="K32" s="18" t="s">
        <v>327</v>
      </c>
      <c r="L32" s="20" t="s">
        <v>327</v>
      </c>
      <c r="M32" s="18" t="s">
        <v>327</v>
      </c>
      <c r="N32" s="20" t="s">
        <v>327</v>
      </c>
      <c r="O32" s="18" t="s">
        <v>327</v>
      </c>
      <c r="P32" s="20" t="s">
        <v>327</v>
      </c>
      <c r="Q32" s="18" t="s">
        <v>327</v>
      </c>
      <c r="R32" s="20" t="s">
        <v>327</v>
      </c>
      <c r="S32" s="18" t="n">
        <v>446.94173123</v>
      </c>
      <c r="T32" s="20" t="n">
        <v>6.94064106</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(183.0/B34*100)</f>
        <v/>
      </c>
      <c r="D34" s="19" t="n">
        <v>6167</v>
      </c>
      <c r="E34" s="18" t="n">
        <v>494.80695232</v>
      </c>
      <c r="F34" s="20" t="n">
        <v>2.58416122</v>
      </c>
      <c r="G34" s="18" t="n">
        <v>452.79484592</v>
      </c>
      <c r="H34" s="20" t="n">
        <v>4.23472779</v>
      </c>
      <c r="I34" s="18" t="n">
        <v>441.80767189</v>
      </c>
      <c r="J34" s="20" t="n">
        <v>6.22404955</v>
      </c>
      <c r="K34" s="18" t="s">
        <v>327</v>
      </c>
      <c r="L34" s="20" t="s">
        <v>327</v>
      </c>
      <c r="M34" s="18" t="s">
        <v>327</v>
      </c>
      <c r="N34" s="20" t="s">
        <v>327</v>
      </c>
      <c r="O34" s="18" t="n">
        <v>336.51078337</v>
      </c>
      <c r="P34" s="20" t="n">
        <v>12.24828707</v>
      </c>
      <c r="Q34" s="18" t="s">
        <v>327</v>
      </c>
      <c r="R34" s="20" t="s">
        <v>327</v>
      </c>
      <c r="S34" s="18" t="n">
        <v>431.25853332</v>
      </c>
      <c r="T34" s="20" t="n">
        <v>6.27911399</v>
      </c>
    </row>
    <row r="35" spans="1:20">
      <c r="A35" s="15" t="s">
        <v>355</v>
      </c>
      <c r="B35" s="17" t="n">
        <v>6406</v>
      </c>
      <c r="C35" s="18">
        <f>(168.0/B35*100)</f>
        <v/>
      </c>
      <c r="D35" s="19" t="n">
        <v>6238</v>
      </c>
      <c r="E35" s="18" t="n">
        <v>521.3318494599999</v>
      </c>
      <c r="F35" s="20" t="n">
        <v>1.67757294</v>
      </c>
      <c r="G35" s="18" t="n">
        <v>484.53808032</v>
      </c>
      <c r="H35" s="20" t="n">
        <v>5.31280046</v>
      </c>
      <c r="I35" s="18" t="n">
        <v>465.7152585</v>
      </c>
      <c r="J35" s="20" t="n">
        <v>8.69545718</v>
      </c>
      <c r="K35" s="18" t="s">
        <v>327</v>
      </c>
      <c r="L35" s="20" t="s">
        <v>327</v>
      </c>
      <c r="M35" s="18" t="s">
        <v>327</v>
      </c>
      <c r="N35" s="20" t="s">
        <v>327</v>
      </c>
      <c r="O35" s="18" t="n">
        <v>349.78970242</v>
      </c>
      <c r="P35" s="20" t="n">
        <v>6.90672373</v>
      </c>
      <c r="Q35" s="18" t="s">
        <v>327</v>
      </c>
      <c r="R35" s="20" t="s">
        <v>327</v>
      </c>
      <c r="S35" s="18" t="n">
        <v>470.23454756</v>
      </c>
      <c r="T35" s="20" t="n">
        <v>5.38359418</v>
      </c>
    </row>
    <row r="36" spans="1:20">
      <c r="A36" s="15" t="s">
        <v>356</v>
      </c>
      <c r="B36" s="17" t="n">
        <v>6736</v>
      </c>
      <c r="C36" s="18">
        <f>(191.0/B36*100)</f>
        <v/>
      </c>
      <c r="D36" s="19" t="n">
        <v>6545</v>
      </c>
      <c r="E36" s="18" t="n">
        <v>497.40515497</v>
      </c>
      <c r="F36" s="20" t="n">
        <v>2.20617525</v>
      </c>
      <c r="G36" s="18" t="n">
        <v>461.55569675</v>
      </c>
      <c r="H36" s="20" t="n">
        <v>3.72528967</v>
      </c>
      <c r="I36" s="18" t="n">
        <v>465.6333652</v>
      </c>
      <c r="J36" s="20" t="n">
        <v>6.61217236</v>
      </c>
      <c r="K36" s="18" t="s">
        <v>327</v>
      </c>
      <c r="L36" s="20" t="s">
        <v>327</v>
      </c>
      <c r="M36" s="18" t="s">
        <v>327</v>
      </c>
      <c r="N36" s="20" t="s">
        <v>327</v>
      </c>
      <c r="O36" s="18" t="s">
        <v>327</v>
      </c>
      <c r="P36" s="20" t="s">
        <v>327</v>
      </c>
      <c r="Q36" s="18" t="s">
        <v>327</v>
      </c>
      <c r="R36" s="20" t="s">
        <v>327</v>
      </c>
      <c r="S36" s="18" t="n">
        <v>444.24609902</v>
      </c>
      <c r="T36" s="20" t="n">
        <v>6.43702701</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(5856.0/B40*100)</f>
        <v/>
      </c>
      <c r="D40" s="19" t="n">
        <v>8301</v>
      </c>
      <c r="E40" s="18" t="n">
        <v>505.54248926</v>
      </c>
      <c r="F40" s="20" t="n">
        <v>2.88361458</v>
      </c>
      <c r="G40" s="18" t="n">
        <v>494.91916136</v>
      </c>
      <c r="H40" s="20" t="n">
        <v>5.16533051</v>
      </c>
      <c r="I40" s="18" t="n">
        <v>476.83806094</v>
      </c>
      <c r="J40" s="20" t="n">
        <v>6.22103628</v>
      </c>
      <c r="K40" s="18" t="s">
        <v>327</v>
      </c>
      <c r="L40" s="20" t="s">
        <v>327</v>
      </c>
      <c r="M40" s="18" t="s">
        <v>327</v>
      </c>
      <c r="N40" s="20" t="s">
        <v>327</v>
      </c>
      <c r="O40" s="18" t="n">
        <v>491.16464222</v>
      </c>
      <c r="P40" s="20" t="n">
        <v>2.5540442</v>
      </c>
      <c r="Q40" s="18" t="s">
        <v>327</v>
      </c>
      <c r="R40" s="20" t="s">
        <v>327</v>
      </c>
      <c r="S40" s="18" t="n">
        <v>426.22052413</v>
      </c>
      <c r="T40" s="20" t="n">
        <v>5.94831993</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(404.0/B47*100)</f>
        <v/>
      </c>
      <c r="D47" s="19" t="n">
        <v>5524</v>
      </c>
      <c r="E47" s="18" t="n">
        <v>469.66558423</v>
      </c>
      <c r="F47" s="20" t="n">
        <v>3.90557573</v>
      </c>
      <c r="G47" s="18" t="n">
        <v>410.79929008</v>
      </c>
      <c r="H47" s="20" t="n">
        <v>5.45794147</v>
      </c>
      <c r="I47" s="18" t="n">
        <v>394.82109798</v>
      </c>
      <c r="J47" s="20" t="n">
        <v>7.18980749</v>
      </c>
      <c r="K47" s="18" t="s">
        <v>327</v>
      </c>
      <c r="L47" s="20" t="s">
        <v>327</v>
      </c>
      <c r="M47" s="18" t="s">
        <v>327</v>
      </c>
      <c r="N47" s="20" t="s">
        <v>327</v>
      </c>
      <c r="O47" s="18" t="s">
        <v>327</v>
      </c>
      <c r="P47" s="20" t="s">
        <v>327</v>
      </c>
      <c r="Q47" s="18" t="s">
        <v>327</v>
      </c>
      <c r="R47" s="20" t="s">
        <v>327</v>
      </c>
      <c r="S47" s="18" t="n">
        <v>400.62190771</v>
      </c>
      <c r="T47" s="20" t="n">
        <v>4.98475148</v>
      </c>
    </row>
    <row r="48" spans="1:20">
      <c r="A48" s="15" t="s">
        <v>368</v>
      </c>
      <c r="B48" s="17" t="n">
        <v>9841</v>
      </c>
      <c r="C48" s="18">
        <f>(37.0/B48*100)</f>
        <v/>
      </c>
      <c r="D48" s="19" t="n">
        <v>9804</v>
      </c>
      <c r="E48" s="18" t="n">
        <v>538.9200580200001</v>
      </c>
      <c r="F48" s="20" t="n">
        <v>5.14568019</v>
      </c>
      <c r="G48" s="18" t="n">
        <v>526.89019547</v>
      </c>
      <c r="H48" s="20" t="n">
        <v>5.55371881</v>
      </c>
      <c r="I48" s="18" t="n">
        <v>499.10494966</v>
      </c>
      <c r="J48" s="20" t="n">
        <v>7.32444465</v>
      </c>
      <c r="K48" s="18" t="s">
        <v>327</v>
      </c>
      <c r="L48" s="20" t="s">
        <v>327</v>
      </c>
      <c r="M48" s="18" t="s">
        <v>327</v>
      </c>
      <c r="N48" s="20" t="s">
        <v>327</v>
      </c>
      <c r="O48" s="18" t="s">
        <v>327</v>
      </c>
      <c r="P48" s="20" t="s">
        <v>327</v>
      </c>
      <c r="Q48" s="18" t="s">
        <v>327</v>
      </c>
      <c r="R48" s="20" t="s">
        <v>327</v>
      </c>
      <c r="S48" s="18" t="n">
        <v>468.74261917</v>
      </c>
      <c r="T48" s="20" t="n">
        <v>17.82605643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(182.0/B52*100)</f>
        <v/>
      </c>
      <c r="D52" s="19" t="n">
        <v>5627</v>
      </c>
      <c r="E52" s="18" t="n">
        <v>474.22753146</v>
      </c>
      <c r="F52" s="20" t="n">
        <v>2.69314569</v>
      </c>
      <c r="G52" s="18" t="n">
        <v>444.75195386</v>
      </c>
      <c r="H52" s="20" t="n">
        <v>5.16867078</v>
      </c>
      <c r="I52" s="18" t="n">
        <v>420.2381812</v>
      </c>
      <c r="J52" s="20" t="n">
        <v>7.93423839</v>
      </c>
      <c r="K52" s="18" t="s">
        <v>327</v>
      </c>
      <c r="L52" s="20" t="s">
        <v>327</v>
      </c>
      <c r="M52" s="18" t="s">
        <v>327</v>
      </c>
      <c r="N52" s="20" t="s">
        <v>327</v>
      </c>
      <c r="O52" s="18" t="s">
        <v>327</v>
      </c>
      <c r="P52" s="20" t="s">
        <v>327</v>
      </c>
      <c r="Q52" s="18" t="s">
        <v>327</v>
      </c>
      <c r="R52" s="20" t="s">
        <v>327</v>
      </c>
      <c r="S52" s="18" t="n">
        <v>406.26219498</v>
      </c>
      <c r="T52" s="20" t="n">
        <v>5.14956136</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(101.0/B56*100)</f>
        <v/>
      </c>
      <c r="D56" s="19" t="n">
        <v>5258</v>
      </c>
      <c r="E56" s="18" t="n">
        <v>554.10880099</v>
      </c>
      <c r="F56" s="20" t="n">
        <v>3.03498371</v>
      </c>
      <c r="G56" s="18" t="n">
        <v>532.04010497</v>
      </c>
      <c r="H56" s="20" t="n">
        <v>4.81372152</v>
      </c>
      <c r="I56" s="18" t="n">
        <v>509.03119945</v>
      </c>
      <c r="J56" s="20" t="n">
        <v>9.324259290000001</v>
      </c>
      <c r="K56" s="18" t="s">
        <v>327</v>
      </c>
      <c r="L56" s="20" t="s">
        <v>327</v>
      </c>
      <c r="M56" s="18" t="s">
        <v>327</v>
      </c>
      <c r="N56" s="20" t="s">
        <v>327</v>
      </c>
      <c r="O56" s="18" t="s">
        <v>327</v>
      </c>
      <c r="P56" s="20" t="s">
        <v>327</v>
      </c>
      <c r="Q56" s="18" t="s">
        <v>327</v>
      </c>
      <c r="R56" s="20" t="s">
        <v>327</v>
      </c>
      <c r="S56" s="18" t="n">
        <v>470.85689466</v>
      </c>
      <c r="T56" s="20" t="n">
        <v>14.44968527</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(362.0/B61*100)</f>
        <v/>
      </c>
      <c r="D61" s="19" t="n">
        <v>6163</v>
      </c>
      <c r="E61" s="18" t="n">
        <v>493.77864869</v>
      </c>
      <c r="F61" s="20" t="n">
        <v>2.39605888</v>
      </c>
      <c r="G61" s="18" t="n">
        <v>462.9393847</v>
      </c>
      <c r="H61" s="20" t="n">
        <v>4.4298863</v>
      </c>
      <c r="I61" s="18" t="n">
        <v>441.77103118</v>
      </c>
      <c r="J61" s="20" t="n">
        <v>6.01956514</v>
      </c>
      <c r="K61" s="18" t="s">
        <v>327</v>
      </c>
      <c r="L61" s="20" t="s">
        <v>327</v>
      </c>
      <c r="M61" s="18" t="s">
        <v>327</v>
      </c>
      <c r="N61" s="20" t="s">
        <v>327</v>
      </c>
      <c r="O61" s="18" t="s">
        <v>327</v>
      </c>
      <c r="P61" s="20" t="s">
        <v>327</v>
      </c>
      <c r="Q61" s="18" t="s">
        <v>327</v>
      </c>
      <c r="R61" s="20" t="s">
        <v>327</v>
      </c>
      <c r="S61" s="18" t="n">
        <v>430.63826004</v>
      </c>
      <c r="T61" s="20" t="n">
        <v>5.51731114</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(823.0/B67*100)</f>
        <v/>
      </c>
      <c r="D67" s="19" t="n">
        <v>6148</v>
      </c>
      <c r="E67" s="18" t="n">
        <v>403.08905328</v>
      </c>
      <c r="F67" s="20" t="n">
        <v>3.33632191</v>
      </c>
      <c r="G67" s="18" t="n">
        <v>382.14263423</v>
      </c>
      <c r="H67" s="20" t="n">
        <v>3.20935514</v>
      </c>
      <c r="I67" s="18" t="n">
        <v>399.13224765</v>
      </c>
      <c r="J67" s="20" t="n">
        <v>4.66042029</v>
      </c>
      <c r="K67" s="18" t="s">
        <v>327</v>
      </c>
      <c r="L67" s="20" t="s">
        <v>327</v>
      </c>
      <c r="M67" s="18" t="s">
        <v>327</v>
      </c>
      <c r="N67" s="20" t="s">
        <v>327</v>
      </c>
      <c r="O67" s="18" t="s">
        <v>327</v>
      </c>
      <c r="P67" s="20" t="s">
        <v>327</v>
      </c>
      <c r="Q67" s="18" t="s">
        <v>327</v>
      </c>
      <c r="R67" s="20" t="s">
        <v>327</v>
      </c>
      <c r="S67" s="18" t="n">
        <v>352.93511267</v>
      </c>
      <c r="T67" s="20" t="n">
        <v>5.82525232</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(477.0/B73*100)</f>
        <v/>
      </c>
      <c r="D73" s="19" t="n">
        <v>7772</v>
      </c>
      <c r="E73" s="18" t="n">
        <v>424.98834597</v>
      </c>
      <c r="F73" s="20" t="n">
        <v>3.58011295</v>
      </c>
      <c r="G73" s="18" t="n">
        <v>406.86139873</v>
      </c>
      <c r="H73" s="20" t="n">
        <v>3.95987077</v>
      </c>
      <c r="I73" s="18" t="n">
        <v>399.98180259</v>
      </c>
      <c r="J73" s="20" t="n">
        <v>4.69953468</v>
      </c>
      <c r="K73" s="18" t="s">
        <v>327</v>
      </c>
      <c r="L73" s="20" t="s">
        <v>327</v>
      </c>
      <c r="M73" s="18" t="s">
        <v>327</v>
      </c>
      <c r="N73" s="20" t="s">
        <v>327</v>
      </c>
      <c r="O73" s="18" t="s">
        <v>327</v>
      </c>
      <c r="P73" s="20" t="s">
        <v>327</v>
      </c>
      <c r="Q73" s="18" t="s">
        <v>327</v>
      </c>
      <c r="R73" s="20" t="s">
        <v>327</v>
      </c>
      <c r="S73" s="18" t="n">
        <v>395.16086469</v>
      </c>
      <c r="T73" s="20" t="n">
        <v>8.226623500000001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592</v>
      </c>
    </row>
    <row customHeight="1" ht="30" r="4" spans="1:20">
      <c r="A4" s="6" t="n"/>
      <c r="B4" s="7" t="s">
        <v>311</v>
      </c>
      <c r="C4" s="7" t="s">
        <v>312</v>
      </c>
      <c r="D4" s="8" t="s">
        <v>311</v>
      </c>
      <c r="E4" s="9" t="s">
        <v>593</v>
      </c>
      <c r="F4" s="10" t="n"/>
      <c r="G4" s="9" t="s">
        <v>590</v>
      </c>
      <c r="H4" s="10" t="n"/>
      <c r="I4" s="9" t="s">
        <v>591</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(2782.0/B7*100)</f>
        <v/>
      </c>
      <c r="D7" s="19" t="n">
        <v>11748</v>
      </c>
      <c r="E7" s="18" t="n">
        <v>510.09447234</v>
      </c>
      <c r="F7" s="20" t="n">
        <v>1.86429732</v>
      </c>
      <c r="G7" s="18" t="n">
        <v>487.08535836</v>
      </c>
      <c r="H7" s="20" t="n">
        <v>4.26446131</v>
      </c>
      <c r="I7" s="18" t="n">
        <v>465.65581886</v>
      </c>
      <c r="J7" s="20" t="n">
        <v>5.90324079</v>
      </c>
      <c r="K7" s="18" t="s">
        <v>327</v>
      </c>
      <c r="L7" s="20" t="s">
        <v>327</v>
      </c>
      <c r="M7" s="18" t="s">
        <v>327</v>
      </c>
      <c r="N7" s="20" t="s">
        <v>327</v>
      </c>
      <c r="O7" s="18" t="s">
        <v>327</v>
      </c>
      <c r="P7" s="20" t="s">
        <v>327</v>
      </c>
      <c r="Q7" s="18" t="s">
        <v>327</v>
      </c>
      <c r="R7" s="20" t="s">
        <v>327</v>
      </c>
      <c r="S7" s="18" t="n">
        <v>464.62579445</v>
      </c>
      <c r="T7" s="20" t="n">
        <v>4.01707487</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(6264.0/B9*100)</f>
        <v/>
      </c>
      <c r="D9" s="19" t="n">
        <v>3387</v>
      </c>
      <c r="E9" s="18" t="n">
        <v>510.33361556</v>
      </c>
      <c r="F9" s="20" t="n">
        <v>4.19148577</v>
      </c>
      <c r="G9" s="18" t="n">
        <v>451.70803107</v>
      </c>
      <c r="H9" s="20" t="n">
        <v>5.88340731</v>
      </c>
      <c r="I9" s="18" t="n">
        <v>430.21998677</v>
      </c>
      <c r="J9" s="20" t="n">
        <v>7.16800815</v>
      </c>
      <c r="K9" s="18" t="s">
        <v>327</v>
      </c>
      <c r="L9" s="20" t="s">
        <v>327</v>
      </c>
      <c r="M9" s="18" t="s">
        <v>327</v>
      </c>
      <c r="N9" s="20" t="s">
        <v>327</v>
      </c>
      <c r="O9" s="18" t="n">
        <v>357.98454354</v>
      </c>
      <c r="P9" s="20" t="n">
        <v>11.51846445</v>
      </c>
      <c r="Q9" s="18" t="s">
        <v>327</v>
      </c>
      <c r="R9" s="20" t="s">
        <v>327</v>
      </c>
      <c r="S9" s="18" t="n">
        <v>439.18101833</v>
      </c>
      <c r="T9" s="20" t="n">
        <v>6.46714953</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(228.0/B13*100)</f>
        <v/>
      </c>
      <c r="D13" s="19" t="n">
        <v>6933</v>
      </c>
      <c r="E13" s="18" t="n">
        <v>520.26191139</v>
      </c>
      <c r="F13" s="20" t="n">
        <v>2.23725481</v>
      </c>
      <c r="G13" s="18" t="n">
        <v>513.5066792600001</v>
      </c>
      <c r="H13" s="20" t="n">
        <v>3.96787891</v>
      </c>
      <c r="I13" s="18" t="n">
        <v>488.66014735</v>
      </c>
      <c r="J13" s="20" t="n">
        <v>8.76574701</v>
      </c>
      <c r="K13" s="18" t="s">
        <v>327</v>
      </c>
      <c r="L13" s="20" t="s">
        <v>327</v>
      </c>
      <c r="M13" s="18" t="s">
        <v>327</v>
      </c>
      <c r="N13" s="20" t="s">
        <v>327</v>
      </c>
      <c r="O13" s="18" t="n">
        <v>447.51533769</v>
      </c>
      <c r="P13" s="20" t="n">
        <v>5.97365007</v>
      </c>
      <c r="Q13" s="18" t="s">
        <v>327</v>
      </c>
      <c r="R13" s="20" t="s">
        <v>327</v>
      </c>
      <c r="S13" s="18" t="n">
        <v>446.08846296</v>
      </c>
      <c r="T13" s="20" t="n">
        <v>7.816675</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(1099.0/B17*100)</f>
        <v/>
      </c>
      <c r="D17" s="19" t="n">
        <v>5405</v>
      </c>
      <c r="E17" s="18" t="n">
        <v>522.44206352</v>
      </c>
      <c r="F17" s="20" t="n">
        <v>2.89148334</v>
      </c>
      <c r="G17" s="18" t="n">
        <v>497.02107599</v>
      </c>
      <c r="H17" s="20" t="n">
        <v>5.29947356</v>
      </c>
      <c r="I17" s="18" t="n">
        <v>474.94468401</v>
      </c>
      <c r="J17" s="20" t="n">
        <v>9.6022193</v>
      </c>
      <c r="K17" s="18" t="s">
        <v>327</v>
      </c>
      <c r="L17" s="20" t="s">
        <v>327</v>
      </c>
      <c r="M17" s="18" t="s">
        <v>327</v>
      </c>
      <c r="N17" s="20" t="s">
        <v>327</v>
      </c>
      <c r="O17" s="18" t="n">
        <v>362.96139732</v>
      </c>
      <c r="P17" s="20" t="n">
        <v>12.64520278</v>
      </c>
      <c r="Q17" s="18" t="s">
        <v>327</v>
      </c>
      <c r="R17" s="20" t="s">
        <v>327</v>
      </c>
      <c r="S17" s="18" t="n">
        <v>437.6224254</v>
      </c>
      <c r="T17" s="20" t="n">
        <v>9.69857405</v>
      </c>
    </row>
    <row r="18" spans="1:20">
      <c r="A18" s="15" t="s">
        <v>338</v>
      </c>
      <c r="B18" s="17" t="n">
        <v>5532</v>
      </c>
      <c r="C18" s="18">
        <f>(68.0/B18*100)</f>
        <v/>
      </c>
      <c r="D18" s="19" t="n">
        <v>5464</v>
      </c>
      <c r="E18" s="18" t="n">
        <v>463.98044276</v>
      </c>
      <c r="F18" s="20" t="n">
        <v>3.24822682</v>
      </c>
      <c r="G18" s="18" t="n">
        <v>414.39854485</v>
      </c>
      <c r="H18" s="20" t="n">
        <v>7.16140247</v>
      </c>
      <c r="I18" s="18" t="n">
        <v>407.57497989</v>
      </c>
      <c r="J18" s="20" t="n">
        <v>9.84178936</v>
      </c>
      <c r="K18" s="18" t="s">
        <v>327</v>
      </c>
      <c r="L18" s="20" t="s">
        <v>327</v>
      </c>
      <c r="M18" s="18" t="s">
        <v>327</v>
      </c>
      <c r="N18" s="20" t="s">
        <v>327</v>
      </c>
      <c r="O18" s="18" t="s">
        <v>327</v>
      </c>
      <c r="P18" s="20" t="s">
        <v>327</v>
      </c>
      <c r="Q18" s="18" t="s">
        <v>327</v>
      </c>
      <c r="R18" s="20" t="s">
        <v>327</v>
      </c>
      <c r="S18" s="18" t="n">
        <v>405.73592695</v>
      </c>
      <c r="T18" s="20" t="n">
        <v>8.172796160000001</v>
      </c>
    </row>
    <row r="19" spans="1:20">
      <c r="A19" s="15" t="s">
        <v>339</v>
      </c>
      <c r="B19" s="17" t="n">
        <v>5658</v>
      </c>
      <c r="C19" s="18">
        <f>(405.0/B19*100)</f>
        <v/>
      </c>
      <c r="D19" s="19" t="n">
        <v>5253</v>
      </c>
      <c r="E19" s="18" t="n">
        <v>488.85293749</v>
      </c>
      <c r="F19" s="20" t="n">
        <v>2.6863554</v>
      </c>
      <c r="G19" s="18" t="n">
        <v>475.80164966</v>
      </c>
      <c r="H19" s="20" t="n">
        <v>5.28709995</v>
      </c>
      <c r="I19" s="18" t="n">
        <v>417.61595195</v>
      </c>
      <c r="J19" s="20" t="n">
        <v>8.819382470000001</v>
      </c>
      <c r="K19" s="18" t="s">
        <v>327</v>
      </c>
      <c r="L19" s="20" t="s">
        <v>327</v>
      </c>
      <c r="M19" s="18" t="s">
        <v>327</v>
      </c>
      <c r="N19" s="20" t="s">
        <v>327</v>
      </c>
      <c r="O19" s="18" t="s">
        <v>327</v>
      </c>
      <c r="P19" s="20" t="s">
        <v>327</v>
      </c>
      <c r="Q19" s="18" t="s">
        <v>327</v>
      </c>
      <c r="R19" s="20" t="s">
        <v>327</v>
      </c>
      <c r="S19" s="18" t="n">
        <v>402.62897448</v>
      </c>
      <c r="T19" s="20" t="n">
        <v>5.93771672</v>
      </c>
    </row>
    <row r="20" spans="1:20">
      <c r="A20" s="15" t="s">
        <v>340</v>
      </c>
      <c r="B20" s="17" t="n">
        <v>3371</v>
      </c>
      <c r="C20" s="18">
        <f>(83.0/B20*100)</f>
        <v/>
      </c>
      <c r="D20" s="19" t="n">
        <v>3288</v>
      </c>
      <c r="E20" s="18" t="n">
        <v>497.24750503</v>
      </c>
      <c r="F20" s="20" t="n">
        <v>2.29349208</v>
      </c>
      <c r="G20" s="18" t="n">
        <v>477.0552718</v>
      </c>
      <c r="H20" s="20" t="n">
        <v>5.59316547</v>
      </c>
      <c r="I20" s="18" t="n">
        <v>459.34126275</v>
      </c>
      <c r="J20" s="20" t="n">
        <v>12.06071576</v>
      </c>
      <c r="K20" s="18" t="s">
        <v>327</v>
      </c>
      <c r="L20" s="20" t="s">
        <v>327</v>
      </c>
      <c r="M20" s="18" t="s">
        <v>327</v>
      </c>
      <c r="N20" s="20" t="s">
        <v>327</v>
      </c>
      <c r="O20" s="18" t="s">
        <v>327</v>
      </c>
      <c r="P20" s="20" t="s">
        <v>327</v>
      </c>
      <c r="Q20" s="18" t="s">
        <v>327</v>
      </c>
      <c r="R20" s="20" t="s">
        <v>327</v>
      </c>
      <c r="S20" s="18" t="n">
        <v>424.54284681</v>
      </c>
      <c r="T20" s="20" t="n">
        <v>6.69796316</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(758.0/B23*100)</f>
        <v/>
      </c>
      <c r="D23" s="19" t="n">
        <v>10825</v>
      </c>
      <c r="E23" s="18" t="n">
        <v>500.20951084</v>
      </c>
      <c r="F23" s="20" t="n">
        <v>3.15837515</v>
      </c>
      <c r="G23" s="18" t="n">
        <v>454.99903823</v>
      </c>
      <c r="H23" s="20" t="n">
        <v>6.83132747</v>
      </c>
      <c r="I23" s="18" t="n">
        <v>458.92772544</v>
      </c>
      <c r="J23" s="20" t="n">
        <v>12.53315102</v>
      </c>
      <c r="K23" s="18" t="s">
        <v>327</v>
      </c>
      <c r="L23" s="20" t="s">
        <v>327</v>
      </c>
      <c r="M23" s="18" t="s">
        <v>327</v>
      </c>
      <c r="N23" s="20" t="s">
        <v>327</v>
      </c>
      <c r="O23" s="18" t="s">
        <v>327</v>
      </c>
      <c r="P23" s="20" t="s">
        <v>327</v>
      </c>
      <c r="Q23" s="18" t="s">
        <v>327</v>
      </c>
      <c r="R23" s="20" t="s">
        <v>327</v>
      </c>
      <c r="S23" s="18" t="n">
        <v>440.81145683</v>
      </c>
      <c r="T23" s="20" t="n">
        <v>6.02084103</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(40.0/B25*100)</f>
        <v/>
      </c>
      <c r="D25" s="19" t="n">
        <v>5541</v>
      </c>
      <c r="E25" s="18" t="n">
        <v>527.29076614</v>
      </c>
      <c r="F25" s="20" t="n">
        <v>3.63341948</v>
      </c>
      <c r="G25" s="18" t="n">
        <v>506.79099232</v>
      </c>
      <c r="H25" s="20" t="n">
        <v>7.80031505</v>
      </c>
      <c r="I25" s="18" t="n">
        <v>495.4552028</v>
      </c>
      <c r="J25" s="20" t="n">
        <v>19.43368876</v>
      </c>
      <c r="K25" s="18" t="s">
        <v>327</v>
      </c>
      <c r="L25" s="20" t="s">
        <v>327</v>
      </c>
      <c r="M25" s="18" t="s">
        <v>327</v>
      </c>
      <c r="N25" s="20" t="s">
        <v>327</v>
      </c>
      <c r="O25" s="18" t="s">
        <v>327</v>
      </c>
      <c r="P25" s="20" t="s">
        <v>327</v>
      </c>
      <c r="Q25" s="18" t="s">
        <v>327</v>
      </c>
      <c r="R25" s="20" t="s">
        <v>327</v>
      </c>
      <c r="S25" s="18" t="n">
        <v>426.0375003</v>
      </c>
      <c r="T25" s="20" t="n">
        <v>16.43610151</v>
      </c>
    </row>
    <row r="26" spans="1:20">
      <c r="A26" s="15" t="s">
        <v>346</v>
      </c>
      <c r="B26" s="17" t="n">
        <v>4869</v>
      </c>
      <c r="C26" s="18">
        <f>(219.0/B26*100)</f>
        <v/>
      </c>
      <c r="D26" s="19" t="n">
        <v>4650</v>
      </c>
      <c r="E26" s="18" t="n">
        <v>485.06899826</v>
      </c>
      <c r="F26" s="20" t="n">
        <v>2.2572388</v>
      </c>
      <c r="G26" s="18" t="n">
        <v>487.49802463</v>
      </c>
      <c r="H26" s="20" t="n">
        <v>3.36205212</v>
      </c>
      <c r="I26" s="18" t="n">
        <v>455.00599226</v>
      </c>
      <c r="J26" s="20" t="n">
        <v>7.82890732</v>
      </c>
      <c r="K26" s="18" t="s">
        <v>327</v>
      </c>
      <c r="L26" s="20" t="s">
        <v>327</v>
      </c>
      <c r="M26" s="18" t="s">
        <v>327</v>
      </c>
      <c r="N26" s="20" t="s">
        <v>327</v>
      </c>
      <c r="O26" s="18" t="s">
        <v>327</v>
      </c>
      <c r="P26" s="20" t="s">
        <v>327</v>
      </c>
      <c r="Q26" s="18" t="s">
        <v>327</v>
      </c>
      <c r="R26" s="20" t="s">
        <v>327</v>
      </c>
      <c r="S26" s="18" t="n">
        <v>442.09106204</v>
      </c>
      <c r="T26" s="20" t="n">
        <v>6.87380422</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(55.0/B32*100)</f>
        <v/>
      </c>
      <c r="D32" s="19" t="n">
        <v>4423</v>
      </c>
      <c r="E32" s="18" t="n">
        <v>511.72280279</v>
      </c>
      <c r="F32" s="20" t="n">
        <v>2.38844789</v>
      </c>
      <c r="G32" s="18" t="n">
        <v>457.26913245</v>
      </c>
      <c r="H32" s="20" t="n">
        <v>6.59373937</v>
      </c>
      <c r="I32" s="18" t="n">
        <v>445.79536686</v>
      </c>
      <c r="J32" s="20" t="n">
        <v>11.68650898</v>
      </c>
      <c r="K32" s="18" t="s">
        <v>327</v>
      </c>
      <c r="L32" s="20" t="s">
        <v>327</v>
      </c>
      <c r="M32" s="18" t="s">
        <v>327</v>
      </c>
      <c r="N32" s="20" t="s">
        <v>327</v>
      </c>
      <c r="O32" s="18" t="s">
        <v>327</v>
      </c>
      <c r="P32" s="20" t="s">
        <v>327</v>
      </c>
      <c r="Q32" s="18" t="s">
        <v>327</v>
      </c>
      <c r="R32" s="20" t="s">
        <v>327</v>
      </c>
      <c r="S32" s="18" t="n">
        <v>444.76874684</v>
      </c>
      <c r="T32" s="20" t="n">
        <v>7.61872451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(188.0/B34*100)</f>
        <v/>
      </c>
      <c r="D34" s="19" t="n">
        <v>6162</v>
      </c>
      <c r="E34" s="18" t="n">
        <v>493.15286729</v>
      </c>
      <c r="F34" s="20" t="n">
        <v>2.4878653</v>
      </c>
      <c r="G34" s="18" t="n">
        <v>457.90644351</v>
      </c>
      <c r="H34" s="20" t="n">
        <v>5.245827</v>
      </c>
      <c r="I34" s="18" t="n">
        <v>426.28875066</v>
      </c>
      <c r="J34" s="20" t="n">
        <v>8.50448246</v>
      </c>
      <c r="K34" s="18" t="s">
        <v>327</v>
      </c>
      <c r="L34" s="20" t="s">
        <v>327</v>
      </c>
      <c r="M34" s="18" t="s">
        <v>327</v>
      </c>
      <c r="N34" s="20" t="s">
        <v>327</v>
      </c>
      <c r="O34" s="18" t="n">
        <v>336.51078337</v>
      </c>
      <c r="P34" s="20" t="n">
        <v>12.24828707</v>
      </c>
      <c r="Q34" s="18" t="s">
        <v>327</v>
      </c>
      <c r="R34" s="20" t="s">
        <v>327</v>
      </c>
      <c r="S34" s="18" t="n">
        <v>431.10402708</v>
      </c>
      <c r="T34" s="20" t="n">
        <v>6.61888009</v>
      </c>
    </row>
    <row r="35" spans="1:20">
      <c r="A35" s="15" t="s">
        <v>355</v>
      </c>
      <c r="B35" s="17" t="n">
        <v>6406</v>
      </c>
      <c r="C35" s="18">
        <f>(169.0/B35*100)</f>
        <v/>
      </c>
      <c r="D35" s="19" t="n">
        <v>6237</v>
      </c>
      <c r="E35" s="18" t="n">
        <v>519.98217916</v>
      </c>
      <c r="F35" s="20" t="n">
        <v>1.54672511</v>
      </c>
      <c r="G35" s="18" t="n">
        <v>446.38393577</v>
      </c>
      <c r="H35" s="20" t="n">
        <v>8.49323364</v>
      </c>
      <c r="I35" s="18" t="n">
        <v>429.5379955</v>
      </c>
      <c r="J35" s="20" t="n">
        <v>12.65543409</v>
      </c>
      <c r="K35" s="18" t="s">
        <v>327</v>
      </c>
      <c r="L35" s="20" t="s">
        <v>327</v>
      </c>
      <c r="M35" s="18" t="s">
        <v>327</v>
      </c>
      <c r="N35" s="20" t="s">
        <v>327</v>
      </c>
      <c r="O35" s="18" t="n">
        <v>349.78970242</v>
      </c>
      <c r="P35" s="20" t="n">
        <v>6.90672373</v>
      </c>
      <c r="Q35" s="18" t="s">
        <v>327</v>
      </c>
      <c r="R35" s="20" t="s">
        <v>327</v>
      </c>
      <c r="S35" s="18" t="n">
        <v>470.1398332</v>
      </c>
      <c r="T35" s="20" t="n">
        <v>6.04993648</v>
      </c>
    </row>
    <row r="36" spans="1:20">
      <c r="A36" s="15" t="s">
        <v>356</v>
      </c>
      <c r="B36" s="17" t="n">
        <v>6736</v>
      </c>
      <c r="C36" s="18">
        <f>(195.0/B36*100)</f>
        <v/>
      </c>
      <c r="D36" s="19" t="n">
        <v>6541</v>
      </c>
      <c r="E36" s="18" t="n">
        <v>496.14478903</v>
      </c>
      <c r="F36" s="20" t="n">
        <v>2.18519241</v>
      </c>
      <c r="G36" s="18" t="n">
        <v>462.67601353</v>
      </c>
      <c r="H36" s="20" t="n">
        <v>3.89029953</v>
      </c>
      <c r="I36" s="18" t="n">
        <v>445.34365097</v>
      </c>
      <c r="J36" s="20" t="n">
        <v>7.42961319</v>
      </c>
      <c r="K36" s="18" t="s">
        <v>327</v>
      </c>
      <c r="L36" s="20" t="s">
        <v>327</v>
      </c>
      <c r="M36" s="18" t="s">
        <v>327</v>
      </c>
      <c r="N36" s="20" t="s">
        <v>327</v>
      </c>
      <c r="O36" s="18" t="s">
        <v>327</v>
      </c>
      <c r="P36" s="20" t="s">
        <v>327</v>
      </c>
      <c r="Q36" s="18" t="s">
        <v>327</v>
      </c>
      <c r="R36" s="20" t="s">
        <v>327</v>
      </c>
      <c r="S36" s="18" t="n">
        <v>438.70639923</v>
      </c>
      <c r="T36" s="20" t="n">
        <v>6.12613716</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(5862.0/B40*100)</f>
        <v/>
      </c>
      <c r="D40" s="19" t="n">
        <v>8295</v>
      </c>
      <c r="E40" s="18" t="n">
        <v>504.9870757</v>
      </c>
      <c r="F40" s="20" t="n">
        <v>3.10218208</v>
      </c>
      <c r="G40" s="18" t="n">
        <v>484.85078415</v>
      </c>
      <c r="H40" s="20" t="n">
        <v>5.81777636</v>
      </c>
      <c r="I40" s="18" t="n">
        <v>450.76297274</v>
      </c>
      <c r="J40" s="20" t="n">
        <v>10.31711593</v>
      </c>
      <c r="K40" s="18" t="s">
        <v>327</v>
      </c>
      <c r="L40" s="20" t="s">
        <v>327</v>
      </c>
      <c r="M40" s="18" t="s">
        <v>327</v>
      </c>
      <c r="N40" s="20" t="s">
        <v>327</v>
      </c>
      <c r="O40" s="18" t="n">
        <v>491.16464222</v>
      </c>
      <c r="P40" s="20" t="n">
        <v>2.5540442</v>
      </c>
      <c r="Q40" s="18" t="s">
        <v>327</v>
      </c>
      <c r="R40" s="20" t="s">
        <v>327</v>
      </c>
      <c r="S40" s="18" t="n">
        <v>423.63155708</v>
      </c>
      <c r="T40" s="20" t="n">
        <v>6.19249686</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(410.0/B47*100)</f>
        <v/>
      </c>
      <c r="D47" s="19" t="n">
        <v>5518</v>
      </c>
      <c r="E47" s="18" t="n">
        <v>454.70288572</v>
      </c>
      <c r="F47" s="20" t="n">
        <v>4.14969035</v>
      </c>
      <c r="G47" s="18" t="n">
        <v>455.56300546</v>
      </c>
      <c r="H47" s="20" t="n">
        <v>4.56814186</v>
      </c>
      <c r="I47" s="18" t="n">
        <v>387.53264783</v>
      </c>
      <c r="J47" s="20" t="n">
        <v>9.051634699999999</v>
      </c>
      <c r="K47" s="18" t="s">
        <v>327</v>
      </c>
      <c r="L47" s="20" t="s">
        <v>327</v>
      </c>
      <c r="M47" s="18" t="s">
        <v>327</v>
      </c>
      <c r="N47" s="20" t="s">
        <v>327</v>
      </c>
      <c r="O47" s="18" t="s">
        <v>327</v>
      </c>
      <c r="P47" s="20" t="s">
        <v>327</v>
      </c>
      <c r="Q47" s="18" t="s">
        <v>327</v>
      </c>
      <c r="R47" s="20" t="s">
        <v>327</v>
      </c>
      <c r="S47" s="18" t="n">
        <v>398.22997114</v>
      </c>
      <c r="T47" s="20" t="n">
        <v>4.7301141</v>
      </c>
    </row>
    <row r="48" spans="1:20">
      <c r="A48" s="15" t="s">
        <v>368</v>
      </c>
      <c r="B48" s="17" t="n">
        <v>9841</v>
      </c>
      <c r="C48" s="18">
        <f>(36.0/B48*100)</f>
        <v/>
      </c>
      <c r="D48" s="19" t="n">
        <v>9805</v>
      </c>
      <c r="E48" s="18" t="n">
        <v>539.02806795</v>
      </c>
      <c r="F48" s="20" t="n">
        <v>5.00613028</v>
      </c>
      <c r="G48" s="18" t="n">
        <v>491.31313334</v>
      </c>
      <c r="H48" s="20" t="n">
        <v>7.82673836</v>
      </c>
      <c r="I48" s="18" t="n">
        <v>427.89583142</v>
      </c>
      <c r="J48" s="20" t="n">
        <v>11.97905952</v>
      </c>
      <c r="K48" s="18" t="s">
        <v>327</v>
      </c>
      <c r="L48" s="20" t="s">
        <v>327</v>
      </c>
      <c r="M48" s="18" t="s">
        <v>327</v>
      </c>
      <c r="N48" s="20" t="s">
        <v>327</v>
      </c>
      <c r="O48" s="18" t="s">
        <v>327</v>
      </c>
      <c r="P48" s="20" t="s">
        <v>327</v>
      </c>
      <c r="Q48" s="18" t="s">
        <v>327</v>
      </c>
      <c r="R48" s="20" t="s">
        <v>327</v>
      </c>
      <c r="S48" s="18" t="n">
        <v>461.23439688</v>
      </c>
      <c r="T48" s="20" t="n">
        <v>19.91131273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(185.0/B52*100)</f>
        <v/>
      </c>
      <c r="D52" s="19" t="n">
        <v>5624</v>
      </c>
      <c r="E52" s="18" t="n">
        <v>472.19135185</v>
      </c>
      <c r="F52" s="20" t="n">
        <v>2.70739903</v>
      </c>
      <c r="G52" s="18" t="n">
        <v>440.82972279</v>
      </c>
      <c r="H52" s="20" t="n">
        <v>6.14725364</v>
      </c>
      <c r="I52" s="18" t="n">
        <v>419.59796372</v>
      </c>
      <c r="J52" s="20" t="n">
        <v>9.528141189999999</v>
      </c>
      <c r="K52" s="18" t="s">
        <v>327</v>
      </c>
      <c r="L52" s="20" t="s">
        <v>327</v>
      </c>
      <c r="M52" s="18" t="s">
        <v>327</v>
      </c>
      <c r="N52" s="20" t="s">
        <v>327</v>
      </c>
      <c r="O52" s="18" t="s">
        <v>327</v>
      </c>
      <c r="P52" s="20" t="s">
        <v>327</v>
      </c>
      <c r="Q52" s="18" t="s">
        <v>327</v>
      </c>
      <c r="R52" s="20" t="s">
        <v>327</v>
      </c>
      <c r="S52" s="18" t="n">
        <v>402.7927064</v>
      </c>
      <c r="T52" s="20" t="n">
        <v>5.5342656</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(101.0/B56*100)</f>
        <v/>
      </c>
      <c r="D56" s="19" t="n">
        <v>5258</v>
      </c>
      <c r="E56" s="18" t="n">
        <v>551.38319761</v>
      </c>
      <c r="F56" s="20" t="n">
        <v>2.88335826</v>
      </c>
      <c r="G56" s="18" t="n">
        <v>524.55490592</v>
      </c>
      <c r="H56" s="20" t="n">
        <v>9.19044897</v>
      </c>
      <c r="I56" s="18" t="n">
        <v>494.69671167</v>
      </c>
      <c r="J56" s="20" t="n">
        <v>14.34307494</v>
      </c>
      <c r="K56" s="18" t="s">
        <v>327</v>
      </c>
      <c r="L56" s="20" t="s">
        <v>327</v>
      </c>
      <c r="M56" s="18" t="s">
        <v>327</v>
      </c>
      <c r="N56" s="20" t="s">
        <v>327</v>
      </c>
      <c r="O56" s="18" t="s">
        <v>327</v>
      </c>
      <c r="P56" s="20" t="s">
        <v>327</v>
      </c>
      <c r="Q56" s="18" t="s">
        <v>327</v>
      </c>
      <c r="R56" s="20" t="s">
        <v>327</v>
      </c>
      <c r="S56" s="18" t="n">
        <v>469.19724931</v>
      </c>
      <c r="T56" s="20" t="n">
        <v>13.32268463</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(365.0/B61*100)</f>
        <v/>
      </c>
      <c r="D61" s="19" t="n">
        <v>6160</v>
      </c>
      <c r="E61" s="18" t="n">
        <v>475.17468014</v>
      </c>
      <c r="F61" s="20" t="n">
        <v>3.26664791</v>
      </c>
      <c r="G61" s="18" t="n">
        <v>493.55778157</v>
      </c>
      <c r="H61" s="20" t="n">
        <v>3.00186639</v>
      </c>
      <c r="I61" s="18" t="n">
        <v>474.88842549</v>
      </c>
      <c r="J61" s="20" t="n">
        <v>5.61757051</v>
      </c>
      <c r="K61" s="18" t="s">
        <v>327</v>
      </c>
      <c r="L61" s="20" t="s">
        <v>327</v>
      </c>
      <c r="M61" s="18" t="s">
        <v>327</v>
      </c>
      <c r="N61" s="20" t="s">
        <v>327</v>
      </c>
      <c r="O61" s="18" t="s">
        <v>327</v>
      </c>
      <c r="P61" s="20" t="s">
        <v>327</v>
      </c>
      <c r="Q61" s="18" t="s">
        <v>327</v>
      </c>
      <c r="R61" s="20" t="s">
        <v>327</v>
      </c>
      <c r="S61" s="18" t="n">
        <v>426.03375564</v>
      </c>
      <c r="T61" s="20" t="n">
        <v>5.92267427</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(847.0/B67*100)</f>
        <v/>
      </c>
      <c r="D67" s="19" t="n">
        <v>6124</v>
      </c>
      <c r="E67" s="18" t="n">
        <v>401.37342166</v>
      </c>
      <c r="F67" s="20" t="n">
        <v>2.97002226</v>
      </c>
      <c r="G67" s="18" t="n">
        <v>381.58350179</v>
      </c>
      <c r="H67" s="20" t="n">
        <v>4.01637702</v>
      </c>
      <c r="I67" s="18" t="n">
        <v>373.47657399</v>
      </c>
      <c r="J67" s="20" t="n">
        <v>5.84073552</v>
      </c>
      <c r="K67" s="18" t="s">
        <v>327</v>
      </c>
      <c r="L67" s="20" t="s">
        <v>327</v>
      </c>
      <c r="M67" s="18" t="s">
        <v>327</v>
      </c>
      <c r="N67" s="20" t="s">
        <v>327</v>
      </c>
      <c r="O67" s="18" t="s">
        <v>327</v>
      </c>
      <c r="P67" s="20" t="s">
        <v>327</v>
      </c>
      <c r="Q67" s="18" t="s">
        <v>327</v>
      </c>
      <c r="R67" s="20" t="s">
        <v>327</v>
      </c>
      <c r="S67" s="18" t="n">
        <v>343.32633998</v>
      </c>
      <c r="T67" s="20" t="n">
        <v>6.12163294</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(482.0/B73*100)</f>
        <v/>
      </c>
      <c r="D73" s="19" t="n">
        <v>7767</v>
      </c>
      <c r="E73" s="18" t="n">
        <v>426.90417287</v>
      </c>
      <c r="F73" s="20" t="n">
        <v>3.3294411</v>
      </c>
      <c r="G73" s="18" t="n">
        <v>384.22744319</v>
      </c>
      <c r="H73" s="20" t="n">
        <v>4.63532282</v>
      </c>
      <c r="I73" s="18" t="n">
        <v>372.43774249</v>
      </c>
      <c r="J73" s="20" t="n">
        <v>6.99477662</v>
      </c>
      <c r="K73" s="18" t="s">
        <v>327</v>
      </c>
      <c r="L73" s="20" t="s">
        <v>327</v>
      </c>
      <c r="M73" s="18" t="s">
        <v>327</v>
      </c>
      <c r="N73" s="20" t="s">
        <v>327</v>
      </c>
      <c r="O73" s="18" t="s">
        <v>327</v>
      </c>
      <c r="P73" s="20" t="s">
        <v>327</v>
      </c>
      <c r="Q73" s="18" t="s">
        <v>327</v>
      </c>
      <c r="R73" s="20" t="s">
        <v>327</v>
      </c>
      <c r="S73" s="18" t="n">
        <v>391.09544611</v>
      </c>
      <c r="T73" s="20" t="n">
        <v>7.82494464</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594</v>
      </c>
    </row>
    <row customHeight="1" ht="30" r="4" spans="1:20">
      <c r="A4" s="6" t="n"/>
      <c r="B4" s="7" t="s">
        <v>311</v>
      </c>
      <c r="C4" s="7" t="s">
        <v>312</v>
      </c>
      <c r="D4" s="8" t="s">
        <v>311</v>
      </c>
      <c r="E4" s="9" t="s">
        <v>423</v>
      </c>
      <c r="F4" s="10" t="n"/>
      <c r="G4" s="9" t="s">
        <v>595</v>
      </c>
      <c r="H4" s="10" t="n"/>
      <c r="I4" s="9" t="s">
        <v>596</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(14530.0/B7*100)</f>
        <v/>
      </c>
      <c r="D7" s="19" t="n">
        <v>0</v>
      </c>
      <c r="E7" s="18" t="s">
        <v>327</v>
      </c>
      <c r="F7" s="20" t="s">
        <v>327</v>
      </c>
      <c r="G7" s="18" t="s">
        <v>327</v>
      </c>
      <c r="H7" s="20" t="s">
        <v>327</v>
      </c>
      <c r="I7" s="18" t="s">
        <v>327</v>
      </c>
      <c r="J7" s="20" t="s">
        <v>327</v>
      </c>
      <c r="K7" s="18" t="s">
        <v>327</v>
      </c>
      <c r="L7" s="20" t="s">
        <v>327</v>
      </c>
      <c r="M7" s="18" t="s">
        <v>327</v>
      </c>
      <c r="N7" s="20" t="s">
        <v>327</v>
      </c>
      <c r="O7" s="18" t="s">
        <v>327</v>
      </c>
      <c r="P7" s="20" t="s">
        <v>327</v>
      </c>
      <c r="Q7" s="18" t="s">
        <v>327</v>
      </c>
      <c r="R7" s="20" t="s">
        <v>327</v>
      </c>
      <c r="S7" s="18" t="s">
        <v>327</v>
      </c>
      <c r="T7" s="20" t="s">
        <v>327</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496.74227422</v>
      </c>
      <c r="P8" s="20" t="n">
        <v>2.86086146</v>
      </c>
      <c r="Q8" s="18" t="s">
        <v>327</v>
      </c>
      <c r="R8" s="20" t="s">
        <v>327</v>
      </c>
      <c r="S8" s="18" t="s">
        <v>327</v>
      </c>
      <c r="T8" s="20" t="s">
        <v>327</v>
      </c>
    </row>
    <row r="9" spans="1:20">
      <c r="A9" s="15" t="s">
        <v>329</v>
      </c>
      <c r="B9" s="17" t="n">
        <v>9651</v>
      </c>
      <c r="C9" s="18">
        <f>(6266.0/B9*100)</f>
        <v/>
      </c>
      <c r="D9" s="19" t="n">
        <v>3385</v>
      </c>
      <c r="E9" s="18" t="n">
        <v>511.27227434</v>
      </c>
      <c r="F9" s="20" t="n">
        <v>4.5677328</v>
      </c>
      <c r="G9" s="18" t="n">
        <v>474.87561132</v>
      </c>
      <c r="H9" s="20" t="n">
        <v>4.62021585</v>
      </c>
      <c r="I9" s="18" t="n">
        <v>448.68067209</v>
      </c>
      <c r="J9" s="20" t="n">
        <v>11.31495558</v>
      </c>
      <c r="K9" s="18" t="s">
        <v>327</v>
      </c>
      <c r="L9" s="20" t="s">
        <v>327</v>
      </c>
      <c r="M9" s="18" t="s">
        <v>327</v>
      </c>
      <c r="N9" s="20" t="s">
        <v>327</v>
      </c>
      <c r="O9" s="18" t="n">
        <v>357.98454354</v>
      </c>
      <c r="P9" s="20" t="n">
        <v>11.51846445</v>
      </c>
      <c r="Q9" s="18" t="s">
        <v>327</v>
      </c>
      <c r="R9" s="20" t="s">
        <v>327</v>
      </c>
      <c r="S9" s="18" t="n">
        <v>434.17151798</v>
      </c>
      <c r="T9" s="20" t="n">
        <v>7.19592668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515.64742803</v>
      </c>
      <c r="P10" s="20" t="n">
        <v>2.31308501</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422.67135797</v>
      </c>
      <c r="P11" s="20" t="n">
        <v>2.5394628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492.32543789</v>
      </c>
      <c r="P12" s="20" t="n">
        <v>2.39605519</v>
      </c>
      <c r="Q12" s="18" t="s">
        <v>327</v>
      </c>
      <c r="R12" s="20" t="s">
        <v>327</v>
      </c>
      <c r="S12" s="18" t="s">
        <v>327</v>
      </c>
      <c r="T12" s="20" t="s">
        <v>327</v>
      </c>
    </row>
    <row r="13" spans="1:20">
      <c r="A13" s="15" t="s">
        <v>333</v>
      </c>
      <c r="B13" s="17" t="n">
        <v>7161</v>
      </c>
      <c r="C13" s="18">
        <f>(233.0/B13*100)</f>
        <v/>
      </c>
      <c r="D13" s="19" t="n">
        <v>6928</v>
      </c>
      <c r="E13" s="18" t="n">
        <v>519.96294115</v>
      </c>
      <c r="F13" s="20" t="n">
        <v>2.10020233</v>
      </c>
      <c r="G13" s="18" t="n">
        <v>507.89183493</v>
      </c>
      <c r="H13" s="20" t="n">
        <v>6.25210961</v>
      </c>
      <c r="I13" s="18" t="n">
        <v>462.78924081</v>
      </c>
      <c r="J13" s="20" t="n">
        <v>12.31178989</v>
      </c>
      <c r="K13" s="18" t="s">
        <v>327</v>
      </c>
      <c r="L13" s="20" t="s">
        <v>327</v>
      </c>
      <c r="M13" s="18" t="s">
        <v>327</v>
      </c>
      <c r="N13" s="20" t="s">
        <v>327</v>
      </c>
      <c r="O13" s="18" t="n">
        <v>447.51533769</v>
      </c>
      <c r="P13" s="20" t="n">
        <v>5.97365007</v>
      </c>
      <c r="Q13" s="18" t="s">
        <v>327</v>
      </c>
      <c r="R13" s="20" t="s">
        <v>327</v>
      </c>
      <c r="S13" s="18" t="n">
        <v>441.26758009</v>
      </c>
      <c r="T13" s="20" t="n">
        <v>6.5227607</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519.52913237</v>
      </c>
      <c r="P14" s="20" t="n">
        <v>2.04255433</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511.07685299</v>
      </c>
      <c r="P15" s="20" t="n">
        <v>2.30925184</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492.92040182</v>
      </c>
      <c r="P16" s="20" t="n">
        <v>2.09885807</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362.96139732</v>
      </c>
      <c r="P17" s="20" t="n">
        <v>12.64520278</v>
      </c>
      <c r="Q17" s="18" t="s">
        <v>327</v>
      </c>
      <c r="R17" s="20" t="s">
        <v>327</v>
      </c>
      <c r="S17" s="18" t="s">
        <v>327</v>
      </c>
      <c r="T17" s="20" t="s">
        <v>327</v>
      </c>
    </row>
    <row r="18" spans="1:20">
      <c r="A18" s="15" t="s">
        <v>338</v>
      </c>
      <c r="B18" s="17" t="n">
        <v>5532</v>
      </c>
      <c r="C18" s="18">
        <f>(68.0/B18*100)</f>
        <v/>
      </c>
      <c r="D18" s="19" t="n">
        <v>5464</v>
      </c>
      <c r="E18" s="18" t="n">
        <v>462.81936696</v>
      </c>
      <c r="F18" s="20" t="n">
        <v>3.44962944</v>
      </c>
      <c r="G18" s="18" t="n">
        <v>423.70417924</v>
      </c>
      <c r="H18" s="20" t="n">
        <v>7.84666773</v>
      </c>
      <c r="I18" s="18" t="n">
        <v>387.68812442</v>
      </c>
      <c r="J18" s="20" t="n">
        <v>13.37902268</v>
      </c>
      <c r="K18" s="18" t="s">
        <v>327</v>
      </c>
      <c r="L18" s="20" t="s">
        <v>327</v>
      </c>
      <c r="M18" s="18" t="s">
        <v>327</v>
      </c>
      <c r="N18" s="20" t="s">
        <v>327</v>
      </c>
      <c r="O18" s="18" t="s">
        <v>327</v>
      </c>
      <c r="P18" s="20" t="s">
        <v>327</v>
      </c>
      <c r="Q18" s="18" t="s">
        <v>327</v>
      </c>
      <c r="R18" s="20" t="s">
        <v>327</v>
      </c>
      <c r="S18" s="18" t="n">
        <v>405.64122011</v>
      </c>
      <c r="T18" s="20" t="n">
        <v>7.78567513</v>
      </c>
    </row>
    <row r="19" spans="1:20">
      <c r="A19" s="15" t="s">
        <v>339</v>
      </c>
      <c r="B19" s="17" t="n">
        <v>5658</v>
      </c>
      <c r="C19" s="18">
        <f>(412.0/B19*100)</f>
        <v/>
      </c>
      <c r="D19" s="19" t="n">
        <v>5246</v>
      </c>
      <c r="E19" s="18" t="n">
        <v>484.32816709</v>
      </c>
      <c r="F19" s="20" t="n">
        <v>2.74263775</v>
      </c>
      <c r="G19" s="18" t="n">
        <v>479.04917025</v>
      </c>
      <c r="H19" s="20" t="n">
        <v>8.413405729999999</v>
      </c>
      <c r="I19" s="18" t="n">
        <v>422.53370983</v>
      </c>
      <c r="J19" s="20" t="n">
        <v>13.01822431</v>
      </c>
      <c r="K19" s="18" t="s">
        <v>327</v>
      </c>
      <c r="L19" s="20" t="s">
        <v>327</v>
      </c>
      <c r="M19" s="18" t="s">
        <v>327</v>
      </c>
      <c r="N19" s="20" t="s">
        <v>327</v>
      </c>
      <c r="O19" s="18" t="s">
        <v>327</v>
      </c>
      <c r="P19" s="20" t="s">
        <v>327</v>
      </c>
      <c r="Q19" s="18" t="s">
        <v>327</v>
      </c>
      <c r="R19" s="20" t="s">
        <v>327</v>
      </c>
      <c r="S19" s="18" t="n">
        <v>408.06213001</v>
      </c>
      <c r="T19" s="20" t="n">
        <v>6.99867834</v>
      </c>
    </row>
    <row r="20" spans="1:20">
      <c r="A20" s="15" t="s">
        <v>340</v>
      </c>
      <c r="B20" s="17" t="n">
        <v>3371</v>
      </c>
      <c r="C20" s="18">
        <f>(3371.0/B20*100)</f>
        <v/>
      </c>
      <c r="D20" s="19" t="n">
        <v>0</v>
      </c>
      <c r="E20" s="18" t="s">
        <v>327</v>
      </c>
      <c r="F20" s="20" t="s">
        <v>327</v>
      </c>
      <c r="G20" s="18" t="s">
        <v>327</v>
      </c>
      <c r="H20" s="20" t="s">
        <v>327</v>
      </c>
      <c r="I20" s="18" t="s">
        <v>327</v>
      </c>
      <c r="J20" s="20" t="s">
        <v>327</v>
      </c>
      <c r="K20" s="18" t="s">
        <v>327</v>
      </c>
      <c r="L20" s="20" t="s">
        <v>327</v>
      </c>
      <c r="M20" s="18" t="s">
        <v>327</v>
      </c>
      <c r="N20" s="20" t="s">
        <v>327</v>
      </c>
      <c r="O20" s="18" t="s">
        <v>327</v>
      </c>
      <c r="P20" s="20" t="s">
        <v>327</v>
      </c>
      <c r="Q20" s="18" t="s">
        <v>327</v>
      </c>
      <c r="R20" s="20" t="s">
        <v>327</v>
      </c>
      <c r="S20" s="18" t="s">
        <v>327</v>
      </c>
      <c r="T20" s="20" t="s">
        <v>327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503.72199734</v>
      </c>
      <c r="P21" s="20" t="n">
        <v>2.05313709</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469.66945416</v>
      </c>
      <c r="P22" s="20" t="n">
        <v>3.62920111</v>
      </c>
      <c r="Q22" s="18" t="s">
        <v>327</v>
      </c>
      <c r="R22" s="20" t="s">
        <v>327</v>
      </c>
      <c r="S22" s="18" t="s">
        <v>327</v>
      </c>
      <c r="T22" s="20" t="s">
        <v>327</v>
      </c>
    </row>
    <row r="23" spans="1:20">
      <c r="A23" s="15" t="s">
        <v>343</v>
      </c>
      <c r="B23" s="17" t="n">
        <v>11583</v>
      </c>
      <c r="C23" s="18">
        <f>(761.0/B23*100)</f>
        <v/>
      </c>
      <c r="D23" s="19" t="n">
        <v>10822</v>
      </c>
      <c r="E23" s="18" t="n">
        <v>500.50882335</v>
      </c>
      <c r="F23" s="20" t="n">
        <v>3.19591718</v>
      </c>
      <c r="G23" s="18" t="n">
        <v>459.59958233</v>
      </c>
      <c r="H23" s="20" t="n">
        <v>5.52678881</v>
      </c>
      <c r="I23" s="18" t="n">
        <v>449.19541982</v>
      </c>
      <c r="J23" s="20" t="n">
        <v>12.59375233</v>
      </c>
      <c r="K23" s="18" t="s">
        <v>327</v>
      </c>
      <c r="L23" s="20" t="s">
        <v>327</v>
      </c>
      <c r="M23" s="18" t="s">
        <v>327</v>
      </c>
      <c r="N23" s="20" t="s">
        <v>327</v>
      </c>
      <c r="O23" s="18" t="s">
        <v>327</v>
      </c>
      <c r="P23" s="20" t="s">
        <v>327</v>
      </c>
      <c r="Q23" s="18" t="s">
        <v>327</v>
      </c>
      <c r="R23" s="20" t="s">
        <v>327</v>
      </c>
      <c r="S23" s="18" t="n">
        <v>442.12808509</v>
      </c>
      <c r="T23" s="20" t="n">
        <v>6.12883668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532.4398722</v>
      </c>
      <c r="P24" s="20" t="n">
        <v>3.00001481</v>
      </c>
      <c r="Q24" s="18" t="s">
        <v>327</v>
      </c>
      <c r="R24" s="20" t="s">
        <v>327</v>
      </c>
      <c r="S24" s="18" t="s">
        <v>327</v>
      </c>
      <c r="T24" s="20" t="s">
        <v>327</v>
      </c>
    </row>
    <row r="25" spans="1:20">
      <c r="A25" s="15" t="s">
        <v>345</v>
      </c>
      <c r="B25" s="17" t="n">
        <v>5581</v>
      </c>
      <c r="C25" s="18">
        <f>(40.0/B25*100)</f>
        <v/>
      </c>
      <c r="D25" s="19" t="n">
        <v>5541</v>
      </c>
      <c r="E25" s="18" t="n">
        <v>526.6914467399999</v>
      </c>
      <c r="F25" s="20" t="n">
        <v>3.6514854</v>
      </c>
      <c r="G25" s="18" t="n">
        <v>497.26023686</v>
      </c>
      <c r="H25" s="20" t="n">
        <v>10.22110277</v>
      </c>
      <c r="I25" s="18" t="n">
        <v>487.12065528</v>
      </c>
      <c r="J25" s="20" t="n">
        <v>22.22849393</v>
      </c>
      <c r="K25" s="18" t="s">
        <v>327</v>
      </c>
      <c r="L25" s="20" t="s">
        <v>327</v>
      </c>
      <c r="M25" s="18" t="s">
        <v>327</v>
      </c>
      <c r="N25" s="20" t="s">
        <v>327</v>
      </c>
      <c r="O25" s="18" t="s">
        <v>327</v>
      </c>
      <c r="P25" s="20" t="s">
        <v>327</v>
      </c>
      <c r="Q25" s="18" t="s">
        <v>327</v>
      </c>
      <c r="R25" s="20" t="s">
        <v>327</v>
      </c>
      <c r="S25" s="18" t="n">
        <v>442.37829273</v>
      </c>
      <c r="T25" s="20" t="n">
        <v>15.74146001</v>
      </c>
    </row>
    <row r="26" spans="1:20">
      <c r="A26" s="15" t="s">
        <v>346</v>
      </c>
      <c r="B26" s="17" t="n">
        <v>4869</v>
      </c>
      <c r="C26" s="18">
        <f>(219.0/B26*100)</f>
        <v/>
      </c>
      <c r="D26" s="19" t="n">
        <v>4650</v>
      </c>
      <c r="E26" s="18" t="n">
        <v>487.51335449</v>
      </c>
      <c r="F26" s="20" t="n">
        <v>2.04899878</v>
      </c>
      <c r="G26" s="18" t="n">
        <v>458.06029406</v>
      </c>
      <c r="H26" s="20" t="n">
        <v>6.21981187</v>
      </c>
      <c r="I26" s="18" t="n">
        <v>409.38664875</v>
      </c>
      <c r="J26" s="20" t="n">
        <v>11.90756306</v>
      </c>
      <c r="K26" s="18" t="s">
        <v>327</v>
      </c>
      <c r="L26" s="20" t="s">
        <v>327</v>
      </c>
      <c r="M26" s="18" t="s">
        <v>327</v>
      </c>
      <c r="N26" s="20" t="s">
        <v>327</v>
      </c>
      <c r="O26" s="18" t="s">
        <v>327</v>
      </c>
      <c r="P26" s="20" t="s">
        <v>327</v>
      </c>
      <c r="Q26" s="18" t="s">
        <v>327</v>
      </c>
      <c r="R26" s="20" t="s">
        <v>327</v>
      </c>
      <c r="S26" s="18" t="n">
        <v>444.07315403</v>
      </c>
      <c r="T26" s="20" t="n">
        <v>7.63598465</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485.77062804</v>
      </c>
      <c r="P27" s="20" t="n">
        <v>1.26780926</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408.02347775</v>
      </c>
      <c r="P28" s="20" t="n">
        <v>2.24085932</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512.25278989</v>
      </c>
      <c r="P29" s="20" t="n">
        <v>2.21158673</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495.22325646</v>
      </c>
      <c r="P30" s="20" t="n">
        <v>2.26537897</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501.72981506</v>
      </c>
      <c r="P31" s="20" t="n">
        <v>2.23163648</v>
      </c>
      <c r="Q31" s="18" t="s">
        <v>327</v>
      </c>
      <c r="R31" s="20" t="s">
        <v>327</v>
      </c>
      <c r="S31" s="18" t="s">
        <v>327</v>
      </c>
      <c r="T31" s="20" t="s">
        <v>327</v>
      </c>
    </row>
    <row r="32" spans="1:20">
      <c r="A32" s="15" t="s">
        <v>352</v>
      </c>
      <c r="B32" s="17" t="n">
        <v>4478</v>
      </c>
      <c r="C32" s="18">
        <f>(4478.0/B32*100)</f>
        <v/>
      </c>
      <c r="D32" s="19" t="n">
        <v>0</v>
      </c>
      <c r="E32" s="18" t="s">
        <v>327</v>
      </c>
      <c r="F32" s="20" t="s">
        <v>327</v>
      </c>
      <c r="G32" s="18" t="s">
        <v>327</v>
      </c>
      <c r="H32" s="20" t="s">
        <v>327</v>
      </c>
      <c r="I32" s="18" t="s">
        <v>327</v>
      </c>
      <c r="J32" s="20" t="s">
        <v>327</v>
      </c>
      <c r="K32" s="18" t="s">
        <v>327</v>
      </c>
      <c r="L32" s="20" t="s">
        <v>327</v>
      </c>
      <c r="M32" s="18" t="s">
        <v>327</v>
      </c>
      <c r="N32" s="20" t="s">
        <v>327</v>
      </c>
      <c r="O32" s="18" t="s">
        <v>327</v>
      </c>
      <c r="P32" s="20" t="s">
        <v>327</v>
      </c>
      <c r="Q32" s="18" t="s">
        <v>327</v>
      </c>
      <c r="R32" s="20" t="s">
        <v>327</v>
      </c>
      <c r="S32" s="18" t="s">
        <v>327</v>
      </c>
      <c r="T32" s="20" t="s">
        <v>327</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491.62696777</v>
      </c>
      <c r="P33" s="20" t="n">
        <v>2.49085685</v>
      </c>
      <c r="Q33" s="18" t="s">
        <v>327</v>
      </c>
      <c r="R33" s="20" t="s">
        <v>327</v>
      </c>
      <c r="S33" s="18" t="s">
        <v>327</v>
      </c>
      <c r="T33" s="20" t="s">
        <v>327</v>
      </c>
    </row>
    <row r="34" spans="1:20">
      <c r="A34" s="15" t="s">
        <v>354</v>
      </c>
      <c r="B34" s="17" t="n">
        <v>6350</v>
      </c>
      <c r="C34" s="18">
        <f>(189.0/B34*100)</f>
        <v/>
      </c>
      <c r="D34" s="19" t="n">
        <v>6161</v>
      </c>
      <c r="E34" s="18" t="n">
        <v>488.22847376</v>
      </c>
      <c r="F34" s="20" t="n">
        <v>2.42940846</v>
      </c>
      <c r="G34" s="18" t="n">
        <v>472.6393937</v>
      </c>
      <c r="H34" s="20" t="n">
        <v>5.6224148</v>
      </c>
      <c r="I34" s="18" t="n">
        <v>415.70373089</v>
      </c>
      <c r="J34" s="20" t="n">
        <v>7.37019275</v>
      </c>
      <c r="K34" s="18" t="s">
        <v>327</v>
      </c>
      <c r="L34" s="20" t="s">
        <v>327</v>
      </c>
      <c r="M34" s="18" t="s">
        <v>327</v>
      </c>
      <c r="N34" s="20" t="s">
        <v>327</v>
      </c>
      <c r="O34" s="18" t="n">
        <v>336.51078337</v>
      </c>
      <c r="P34" s="20" t="n">
        <v>12.24828707</v>
      </c>
      <c r="Q34" s="18" t="s">
        <v>327</v>
      </c>
      <c r="R34" s="20" t="s">
        <v>327</v>
      </c>
      <c r="S34" s="18" t="n">
        <v>422.84388952</v>
      </c>
      <c r="T34" s="20" t="n">
        <v>7.76071452</v>
      </c>
    </row>
    <row r="35" spans="1:20">
      <c r="A35" s="15" t="s">
        <v>355</v>
      </c>
      <c r="B35" s="17" t="n">
        <v>6406</v>
      </c>
      <c r="C35" s="18">
        <f>(170.0/B35*100)</f>
        <v/>
      </c>
      <c r="D35" s="19" t="n">
        <v>6236</v>
      </c>
      <c r="E35" s="18" t="n">
        <v>519.1168652</v>
      </c>
      <c r="F35" s="20" t="n">
        <v>1.48446326</v>
      </c>
      <c r="G35" s="18" t="n">
        <v>444.34466833</v>
      </c>
      <c r="H35" s="20" t="n">
        <v>5.85756682</v>
      </c>
      <c r="I35" s="18" t="n">
        <v>460.60864358</v>
      </c>
      <c r="J35" s="20" t="n">
        <v>15.99339771</v>
      </c>
      <c r="K35" s="18" t="s">
        <v>327</v>
      </c>
      <c r="L35" s="20" t="s">
        <v>327</v>
      </c>
      <c r="M35" s="18" t="s">
        <v>327</v>
      </c>
      <c r="N35" s="20" t="s">
        <v>327</v>
      </c>
      <c r="O35" s="18" t="n">
        <v>349.78970242</v>
      </c>
      <c r="P35" s="20" t="n">
        <v>6.90672373</v>
      </c>
      <c r="Q35" s="18" t="s">
        <v>327</v>
      </c>
      <c r="R35" s="20" t="s">
        <v>327</v>
      </c>
      <c r="S35" s="18" t="n">
        <v>472.20844646</v>
      </c>
      <c r="T35" s="20" t="n">
        <v>6.20012674</v>
      </c>
    </row>
    <row r="36" spans="1:20">
      <c r="A36" s="15" t="s">
        <v>356</v>
      </c>
      <c r="B36" s="17" t="n">
        <v>6736</v>
      </c>
      <c r="C36" s="18">
        <f>(199.0/B36*100)</f>
        <v/>
      </c>
      <c r="D36" s="19" t="n">
        <v>6537</v>
      </c>
      <c r="E36" s="18" t="n">
        <v>496.2524271</v>
      </c>
      <c r="F36" s="20" t="n">
        <v>2.15219797</v>
      </c>
      <c r="G36" s="18" t="n">
        <v>436.6617568</v>
      </c>
      <c r="H36" s="20" t="n">
        <v>4.63971318</v>
      </c>
      <c r="I36" s="18" t="n">
        <v>454.94769234</v>
      </c>
      <c r="J36" s="20" t="n">
        <v>9.40223933</v>
      </c>
      <c r="K36" s="18" t="s">
        <v>327</v>
      </c>
      <c r="L36" s="20" t="s">
        <v>327</v>
      </c>
      <c r="M36" s="18" t="s">
        <v>327</v>
      </c>
      <c r="N36" s="20" t="s">
        <v>327</v>
      </c>
      <c r="O36" s="18" t="s">
        <v>327</v>
      </c>
      <c r="P36" s="20" t="s">
        <v>327</v>
      </c>
      <c r="Q36" s="18" t="s">
        <v>327</v>
      </c>
      <c r="R36" s="20" t="s">
        <v>327</v>
      </c>
      <c r="S36" s="18" t="n">
        <v>437.95578759</v>
      </c>
      <c r="T36" s="20" t="n">
        <v>6.18584923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493.91812227</v>
      </c>
      <c r="P37" s="20" t="n">
        <v>3.1723403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521.2505751899999</v>
      </c>
      <c r="P38" s="20" t="n">
        <v>2.92032869</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420.45397969</v>
      </c>
      <c r="P39" s="20" t="n">
        <v>4.12888277</v>
      </c>
      <c r="Q39" s="18" t="s">
        <v>327</v>
      </c>
      <c r="R39" s="20" t="s">
        <v>327</v>
      </c>
      <c r="S39" s="18" t="s">
        <v>327</v>
      </c>
      <c r="T39" s="20" t="s">
        <v>327</v>
      </c>
    </row>
    <row r="40" spans="1:20">
      <c r="A40" s="15" t="s">
        <v>360</v>
      </c>
      <c r="B40" s="17" t="n">
        <v>14157</v>
      </c>
      <c r="C40" s="18">
        <f>(5864.0/B40*100)</f>
        <v/>
      </c>
      <c r="D40" s="19" t="n">
        <v>8293</v>
      </c>
      <c r="E40" s="18" t="n">
        <v>505.34899413</v>
      </c>
      <c r="F40" s="20" t="n">
        <v>3.04884723</v>
      </c>
      <c r="G40" s="18" t="n">
        <v>464.06929166</v>
      </c>
      <c r="H40" s="20" t="n">
        <v>5.62335202</v>
      </c>
      <c r="I40" s="18" t="n">
        <v>448.26835909</v>
      </c>
      <c r="J40" s="20" t="n">
        <v>15.14730827</v>
      </c>
      <c r="K40" s="18" t="s">
        <v>327</v>
      </c>
      <c r="L40" s="20" t="s">
        <v>327</v>
      </c>
      <c r="M40" s="18" t="s">
        <v>327</v>
      </c>
      <c r="N40" s="20" t="s">
        <v>327</v>
      </c>
      <c r="O40" s="18" t="n">
        <v>491.16464222</v>
      </c>
      <c r="P40" s="20" t="n">
        <v>2.5540442</v>
      </c>
      <c r="Q40" s="18" t="s">
        <v>327</v>
      </c>
      <c r="R40" s="20" t="s">
        <v>327</v>
      </c>
      <c r="S40" s="18" t="n">
        <v>422.39245088</v>
      </c>
      <c r="T40" s="20" t="n">
        <v>6.46084487</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469.62849192</v>
      </c>
      <c r="P41" s="20" t="n">
        <v>3.16639492</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359.60621715</v>
      </c>
      <c r="P45" s="20" t="n">
        <v>2.95186404</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377.06952347</v>
      </c>
      <c r="P46" s="20" t="n">
        <v>2.86335993</v>
      </c>
      <c r="Q46" s="18" t="s">
        <v>327</v>
      </c>
      <c r="R46" s="20" t="s">
        <v>327</v>
      </c>
      <c r="S46" s="18" t="s">
        <v>327</v>
      </c>
      <c r="T46" s="20" t="s">
        <v>327</v>
      </c>
    </row>
    <row r="47" spans="1:20">
      <c r="A47" s="15" t="s">
        <v>367</v>
      </c>
      <c r="B47" s="17" t="n">
        <v>5928</v>
      </c>
      <c r="C47" s="18">
        <f>(413.0/B47*100)</f>
        <v/>
      </c>
      <c r="D47" s="19" t="n">
        <v>5515</v>
      </c>
      <c r="E47" s="18" t="n">
        <v>456.23094755</v>
      </c>
      <c r="F47" s="20" t="n">
        <v>4.04402398</v>
      </c>
      <c r="G47" s="18" t="n">
        <v>446.71227967</v>
      </c>
      <c r="H47" s="20" t="n">
        <v>5.12543612</v>
      </c>
      <c r="I47" s="18" t="n">
        <v>411.14263773</v>
      </c>
      <c r="J47" s="20" t="n">
        <v>6.65830299</v>
      </c>
      <c r="K47" s="18" t="s">
        <v>327</v>
      </c>
      <c r="L47" s="20" t="s">
        <v>327</v>
      </c>
      <c r="M47" s="18" t="s">
        <v>327</v>
      </c>
      <c r="N47" s="20" t="s">
        <v>327</v>
      </c>
      <c r="O47" s="18" t="s">
        <v>327</v>
      </c>
      <c r="P47" s="20" t="s">
        <v>327</v>
      </c>
      <c r="Q47" s="18" t="s">
        <v>327</v>
      </c>
      <c r="R47" s="20" t="s">
        <v>327</v>
      </c>
      <c r="S47" s="18" t="n">
        <v>401.7412266</v>
      </c>
      <c r="T47" s="20" t="n">
        <v>4.9092036</v>
      </c>
    </row>
    <row r="48" spans="1:20">
      <c r="A48" s="15" t="s">
        <v>368</v>
      </c>
      <c r="B48" s="17" t="n">
        <v>9841</v>
      </c>
      <c r="C48" s="18">
        <f>(36.0/B48*100)</f>
        <v/>
      </c>
      <c r="D48" s="19" t="n">
        <v>9805</v>
      </c>
      <c r="E48" s="18" t="n">
        <v>539.7012734</v>
      </c>
      <c r="F48" s="20" t="n">
        <v>4.94917871</v>
      </c>
      <c r="G48" s="18" t="n">
        <v>501.50686845</v>
      </c>
      <c r="H48" s="20" t="n">
        <v>5.85559341</v>
      </c>
      <c r="I48" s="18" t="n">
        <v>442.22451576</v>
      </c>
      <c r="J48" s="20" t="n">
        <v>13.17100265</v>
      </c>
      <c r="K48" s="18" t="s">
        <v>327</v>
      </c>
      <c r="L48" s="20" t="s">
        <v>327</v>
      </c>
      <c r="M48" s="18" t="s">
        <v>327</v>
      </c>
      <c r="N48" s="20" t="s">
        <v>327</v>
      </c>
      <c r="O48" s="18" t="s">
        <v>327</v>
      </c>
      <c r="P48" s="20" t="s">
        <v>327</v>
      </c>
      <c r="Q48" s="18" t="s">
        <v>327</v>
      </c>
      <c r="R48" s="20" t="s">
        <v>327</v>
      </c>
      <c r="S48" s="18" t="n">
        <v>476.21271934</v>
      </c>
      <c r="T48" s="20" t="n">
        <v>22.28652294</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409.03332786</v>
      </c>
      <c r="P49" s="20" t="n">
        <v>3.05386641</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389.64382788</v>
      </c>
      <c r="P50" s="20" t="n">
        <v>2.28612741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400.25337307</v>
      </c>
      <c r="P51" s="20" t="n">
        <v>2.4652548</v>
      </c>
      <c r="Q51" s="18" t="s">
        <v>327</v>
      </c>
      <c r="R51" s="20" t="s">
        <v>327</v>
      </c>
      <c r="S51" s="18" t="s">
        <v>327</v>
      </c>
      <c r="T51" s="20" t="s">
        <v>327</v>
      </c>
    </row>
    <row r="52" spans="1:20">
      <c r="A52" s="15" t="s">
        <v>372</v>
      </c>
      <c r="B52" s="17" t="n">
        <v>5809</v>
      </c>
      <c r="C52" s="18">
        <f>(186.0/B52*100)</f>
        <v/>
      </c>
      <c r="D52" s="19" t="n">
        <v>5623</v>
      </c>
      <c r="E52" s="18" t="n">
        <v>471.43888495</v>
      </c>
      <c r="F52" s="20" t="n">
        <v>2.71680257</v>
      </c>
      <c r="G52" s="18" t="n">
        <v>417.78210298</v>
      </c>
      <c r="H52" s="20" t="n">
        <v>7.06100754</v>
      </c>
      <c r="I52" s="18" t="n">
        <v>407.09687067</v>
      </c>
      <c r="J52" s="20" t="n">
        <v>10.90888243</v>
      </c>
      <c r="K52" s="18" t="s">
        <v>327</v>
      </c>
      <c r="L52" s="20" t="s">
        <v>327</v>
      </c>
      <c r="M52" s="18" t="s">
        <v>327</v>
      </c>
      <c r="N52" s="20" t="s">
        <v>327</v>
      </c>
      <c r="O52" s="18" t="s">
        <v>327</v>
      </c>
      <c r="P52" s="20" t="s">
        <v>327</v>
      </c>
      <c r="Q52" s="18" t="s">
        <v>327</v>
      </c>
      <c r="R52" s="20" t="s">
        <v>327</v>
      </c>
      <c r="S52" s="18" t="n">
        <v>396.93717111</v>
      </c>
      <c r="T52" s="20" t="n">
        <v>6.27090611</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437.12852379</v>
      </c>
      <c r="P53" s="20" t="n">
        <v>1.71824983</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327.70202511</v>
      </c>
      <c r="P54" s="20" t="n">
        <v>2.68594336</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403.83322941</v>
      </c>
      <c r="P55" s="20" t="n">
        <v>2.78193854</v>
      </c>
      <c r="Q55" s="18" t="s">
        <v>327</v>
      </c>
      <c r="R55" s="20" t="s">
        <v>327</v>
      </c>
      <c r="S55" s="18" t="s">
        <v>327</v>
      </c>
      <c r="T55" s="20" t="s">
        <v>327</v>
      </c>
    </row>
    <row r="56" spans="1:20">
      <c r="A56" s="15" t="s">
        <v>376</v>
      </c>
      <c r="B56" s="17" t="n">
        <v>5359</v>
      </c>
      <c r="C56" s="18">
        <f>(101.0/B56*100)</f>
        <v/>
      </c>
      <c r="D56" s="19" t="n">
        <v>5258</v>
      </c>
      <c r="E56" s="18" t="n">
        <v>549.9250922</v>
      </c>
      <c r="F56" s="20" t="n">
        <v>2.81272185</v>
      </c>
      <c r="G56" s="18" t="n">
        <v>528.28443077</v>
      </c>
      <c r="H56" s="20" t="n">
        <v>14.35836588</v>
      </c>
      <c r="I56" s="18" t="n">
        <v>523.67602525</v>
      </c>
      <c r="J56" s="20" t="n">
        <v>14.82128431</v>
      </c>
      <c r="K56" s="18" t="s">
        <v>327</v>
      </c>
      <c r="L56" s="20" t="s">
        <v>327</v>
      </c>
      <c r="M56" s="18" t="s">
        <v>327</v>
      </c>
      <c r="N56" s="20" t="s">
        <v>327</v>
      </c>
      <c r="O56" s="18" t="s">
        <v>327</v>
      </c>
      <c r="P56" s="20" t="s">
        <v>327</v>
      </c>
      <c r="Q56" s="18" t="s">
        <v>327</v>
      </c>
      <c r="R56" s="20" t="s">
        <v>327</v>
      </c>
      <c r="S56" s="18" t="n">
        <v>480.58985825</v>
      </c>
      <c r="T56" s="20" t="n">
        <v>15.35891495</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386.10959158</v>
      </c>
      <c r="P57" s="20" t="n">
        <v>3.0844628</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380.25901051</v>
      </c>
      <c r="P58" s="20" t="n">
        <v>2.6518124</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361.5339806</v>
      </c>
      <c r="P59" s="20" t="n">
        <v>1.62528789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396.24965264</v>
      </c>
      <c r="P60" s="20" t="n">
        <v>3.6919812</v>
      </c>
      <c r="Q60" s="18" t="s">
        <v>327</v>
      </c>
      <c r="R60" s="20" t="s">
        <v>327</v>
      </c>
      <c r="S60" s="18" t="s">
        <v>327</v>
      </c>
      <c r="T60" s="20" t="s">
        <v>327</v>
      </c>
    </row>
    <row r="61" spans="1:20">
      <c r="A61" s="15" t="s">
        <v>381</v>
      </c>
      <c r="B61" s="17" t="n">
        <v>6525</v>
      </c>
      <c r="C61" s="18">
        <f>(367.0/B61*100)</f>
        <v/>
      </c>
      <c r="D61" s="19" t="n">
        <v>6158</v>
      </c>
      <c r="E61" s="18" t="n">
        <v>487.59645667</v>
      </c>
      <c r="F61" s="20" t="n">
        <v>2.40576812</v>
      </c>
      <c r="G61" s="18" t="n">
        <v>460.25493015</v>
      </c>
      <c r="H61" s="20" t="n">
        <v>4.47077386</v>
      </c>
      <c r="I61" s="18" t="n">
        <v>469.5803335</v>
      </c>
      <c r="J61" s="20" t="n">
        <v>8.55099448</v>
      </c>
      <c r="K61" s="18" t="s">
        <v>327</v>
      </c>
      <c r="L61" s="20" t="s">
        <v>327</v>
      </c>
      <c r="M61" s="18" t="s">
        <v>327</v>
      </c>
      <c r="N61" s="20" t="s">
        <v>327</v>
      </c>
      <c r="O61" s="18" t="s">
        <v>327</v>
      </c>
      <c r="P61" s="20" t="s">
        <v>327</v>
      </c>
      <c r="Q61" s="18" t="s">
        <v>327</v>
      </c>
      <c r="R61" s="20" t="s">
        <v>327</v>
      </c>
      <c r="S61" s="18" t="n">
        <v>426.8228188</v>
      </c>
      <c r="T61" s="20" t="n">
        <v>6.3626716</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543.80777577</v>
      </c>
      <c r="P62" s="20" t="n">
        <v>1.10769727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371.31142887</v>
      </c>
      <c r="P63" s="20" t="n">
        <v>1.28307667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478.6447938</v>
      </c>
      <c r="P64" s="20" t="n">
        <v>1.71583638</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419.66352142</v>
      </c>
      <c r="P65" s="20" t="n">
        <v>2.4655214</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417.93412468</v>
      </c>
      <c r="P66" s="20" t="n">
        <v>1.46238599</v>
      </c>
      <c r="Q66" s="18" t="s">
        <v>327</v>
      </c>
      <c r="R66" s="20" t="s">
        <v>327</v>
      </c>
      <c r="S66" s="18" t="s">
        <v>327</v>
      </c>
      <c r="T66" s="20" t="s">
        <v>327</v>
      </c>
    </row>
    <row r="67" spans="1:20">
      <c r="A67" s="15" t="s">
        <v>387</v>
      </c>
      <c r="B67" s="17" t="n">
        <v>6971</v>
      </c>
      <c r="C67" s="18">
        <f>(6971.0/B67*100)</f>
        <v/>
      </c>
      <c r="D67" s="19" t="n">
        <v>0</v>
      </c>
      <c r="E67" s="18" t="s">
        <v>327</v>
      </c>
      <c r="F67" s="20" t="s">
        <v>327</v>
      </c>
      <c r="G67" s="18" t="s">
        <v>327</v>
      </c>
      <c r="H67" s="20" t="s">
        <v>327</v>
      </c>
      <c r="I67" s="18" t="s">
        <v>327</v>
      </c>
      <c r="J67" s="20" t="s">
        <v>327</v>
      </c>
      <c r="K67" s="18" t="s">
        <v>327</v>
      </c>
      <c r="L67" s="20" t="s">
        <v>327</v>
      </c>
      <c r="M67" s="18" t="s">
        <v>327</v>
      </c>
      <c r="N67" s="20" t="s">
        <v>327</v>
      </c>
      <c r="O67" s="18" t="s">
        <v>327</v>
      </c>
      <c r="P67" s="20" t="s">
        <v>327</v>
      </c>
      <c r="Q67" s="18" t="s">
        <v>327</v>
      </c>
      <c r="R67" s="20" t="s">
        <v>327</v>
      </c>
      <c r="S67" s="18" t="s">
        <v>327</v>
      </c>
      <c r="T67" s="20" t="s">
        <v>327</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402.4006351</v>
      </c>
      <c r="P68" s="20" t="n">
        <v>1.27354229</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443.95431517</v>
      </c>
      <c r="P69" s="20" t="n">
        <v>3.78500092</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494.06003026</v>
      </c>
      <c r="P70" s="20" t="n">
        <v>3.10877023</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564.18967857</v>
      </c>
      <c r="P71" s="20" t="n">
        <v>1.4662683</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542.32146697</v>
      </c>
      <c r="P72" s="20" t="n">
        <v>3.03044107</v>
      </c>
      <c r="Q72" s="18" t="s">
        <v>327</v>
      </c>
      <c r="R72" s="20" t="s">
        <v>327</v>
      </c>
      <c r="S72" s="18" t="s">
        <v>327</v>
      </c>
      <c r="T72" s="20" t="s">
        <v>327</v>
      </c>
    </row>
    <row r="73" spans="1:20">
      <c r="A73" s="15" t="s">
        <v>393</v>
      </c>
      <c r="B73" s="17" t="n">
        <v>8249</v>
      </c>
      <c r="C73" s="18">
        <f>(486.0/B73*100)</f>
        <v/>
      </c>
      <c r="D73" s="19" t="n">
        <v>7763</v>
      </c>
      <c r="E73" s="18" t="n">
        <v>425.36254304</v>
      </c>
      <c r="F73" s="20" t="n">
        <v>3.2878269</v>
      </c>
      <c r="G73" s="18" t="n">
        <v>387.57646838</v>
      </c>
      <c r="H73" s="20" t="n">
        <v>4.01360239</v>
      </c>
      <c r="I73" s="18" t="n">
        <v>397.63972503</v>
      </c>
      <c r="J73" s="20" t="n">
        <v>8.224998449999999</v>
      </c>
      <c r="K73" s="18" t="s">
        <v>327</v>
      </c>
      <c r="L73" s="20" t="s">
        <v>327</v>
      </c>
      <c r="M73" s="18" t="s">
        <v>327</v>
      </c>
      <c r="N73" s="20" t="s">
        <v>327</v>
      </c>
      <c r="O73" s="18" t="s">
        <v>327</v>
      </c>
      <c r="P73" s="20" t="s">
        <v>327</v>
      </c>
      <c r="Q73" s="18" t="s">
        <v>327</v>
      </c>
      <c r="R73" s="20" t="s">
        <v>327</v>
      </c>
      <c r="S73" s="18" t="n">
        <v>387.47557488</v>
      </c>
      <c r="T73" s="20" t="n">
        <v>9.708930349999999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417.24339576</v>
      </c>
      <c r="P74" s="20" t="n">
        <v>1.40662681</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366.81798548</v>
      </c>
      <c r="P75" s="20" t="n">
        <v>2.95156554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427.48273896</v>
      </c>
      <c r="P76" s="20" t="n">
        <v>2.40767111</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417.99188288</v>
      </c>
      <c r="P77" s="20" t="n">
        <v>2.49596802</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494.51831162</v>
      </c>
      <c r="P78" s="20" t="n">
        <v>4.45771317</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456.29558944</v>
      </c>
      <c r="P79" s="20" t="n">
        <v>6.90963052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459.81599437</v>
      </c>
      <c r="P80" s="20" t="n">
        <v>4.27720318</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446.10977731</v>
      </c>
      <c r="P81" s="20" t="n">
        <v>3.2500212</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155</vt:i4>
      </vt:variant>
    </vt:vector>
  </ns0:HeadingPairs>
  <ns0:TitlesOfParts>
    <vt:vector xmlns:vt="http://schemas.openxmlformats.org/officeDocument/2006/docPropsVTypes" baseType="lpstr" size="155">
      <vt:lpstr>Table of Contents</vt:lpstr>
      <vt:lpstr>EC003Q01NA</vt:lpstr>
      <vt:lpstr>EC003Q02NA</vt:lpstr>
      <vt:lpstr>EC003Q03NA</vt:lpstr>
      <vt:lpstr>EC003Q04NA</vt:lpstr>
      <vt:lpstr>EC003Q05NA</vt:lpstr>
      <vt:lpstr>EC003Q06NA</vt:lpstr>
      <vt:lpstr>EC004Q01NA</vt:lpstr>
      <vt:lpstr>EC004Q02NA</vt:lpstr>
      <vt:lpstr>EC005Q01NA</vt:lpstr>
      <vt:lpstr>EC005Q02NA</vt:lpstr>
      <vt:lpstr>EC005Q03NA</vt:lpstr>
      <vt:lpstr>EC005Q04NA</vt:lpstr>
      <vt:lpstr>EC005Q05NA</vt:lpstr>
      <vt:lpstr>EC005Q06NA</vt:lpstr>
      <vt:lpstr>EC005Q07NA</vt:lpstr>
      <vt:lpstr>EC005Q08NA</vt:lpstr>
      <vt:lpstr>EC007Q01NA</vt:lpstr>
      <vt:lpstr>EC007Q02NA</vt:lpstr>
      <vt:lpstr>EC008Q01NA</vt:lpstr>
      <vt:lpstr>EC008Q02NA</vt:lpstr>
      <vt:lpstr>EC008Q03NA</vt:lpstr>
      <vt:lpstr>EC008Q04NA</vt:lpstr>
      <vt:lpstr>EC009Q03NA</vt:lpstr>
      <vt:lpstr>EC009Q07NA</vt:lpstr>
      <vt:lpstr>EC009Q10NA</vt:lpstr>
      <vt:lpstr>EC009Q12NA</vt:lpstr>
      <vt:lpstr>EC009Q13NA</vt:lpstr>
      <vt:lpstr>EC009Q14NA</vt:lpstr>
      <vt:lpstr>EC010Q04NA</vt:lpstr>
      <vt:lpstr>EC010Q06NA</vt:lpstr>
      <vt:lpstr>EC010Q07NA</vt:lpstr>
      <vt:lpstr>EC010Q08NA</vt:lpstr>
      <vt:lpstr>EC010Q09NA</vt:lpstr>
      <vt:lpstr>EC010Q10NA</vt:lpstr>
      <vt:lpstr>EC010Q11NA</vt:lpstr>
      <vt:lpstr>EC010Q12NA</vt:lpstr>
      <vt:lpstr>EC011Q01NA</vt:lpstr>
      <vt:lpstr>EC011Q02NA</vt:lpstr>
      <vt:lpstr>EC011Q03NA</vt:lpstr>
      <vt:lpstr>EC011Q04NA</vt:lpstr>
      <vt:lpstr>EC011Q05NA</vt:lpstr>
      <vt:lpstr>EC012Q01NA</vt:lpstr>
      <vt:lpstr>EC012Q02NA</vt:lpstr>
      <vt:lpstr>EC012Q03NA</vt:lpstr>
      <vt:lpstr>EC012Q04NA</vt:lpstr>
      <vt:lpstr>EC012Q05NA</vt:lpstr>
      <vt:lpstr>EC012Q06NA</vt:lpstr>
      <vt:lpstr>EC012Q07NA</vt:lpstr>
      <vt:lpstr>EC012Q08NA</vt:lpstr>
      <vt:lpstr>EC012Q09NA</vt:lpstr>
      <vt:lpstr>EC012Q10NA</vt:lpstr>
      <vt:lpstr>EC012Q11NA</vt:lpstr>
      <vt:lpstr>EC012Q12NA</vt:lpstr>
      <vt:lpstr>EC013Q01NA</vt:lpstr>
      <vt:lpstr>EC013Q02NA</vt:lpstr>
      <vt:lpstr>EC013Q03NA</vt:lpstr>
      <vt:lpstr>EC013Q04NA</vt:lpstr>
      <vt:lpstr>EC013Q05NA</vt:lpstr>
      <vt:lpstr>EC013Q06NA</vt:lpstr>
      <vt:lpstr>EC013Q07NA</vt:lpstr>
      <vt:lpstr>EC013Q08NA</vt:lpstr>
      <vt:lpstr>EC013Q09NA</vt:lpstr>
      <vt:lpstr>EC013Q10NA</vt:lpstr>
      <vt:lpstr>EC013Q11NA</vt:lpstr>
      <vt:lpstr>EC013Q12NA</vt:lpstr>
      <vt:lpstr>EC013Q13NA</vt:lpstr>
      <vt:lpstr>EC014Q01NA</vt:lpstr>
      <vt:lpstr>EC014Q02NA</vt:lpstr>
      <vt:lpstr>EC015Q01NA</vt:lpstr>
      <vt:lpstr>EC015Q02NA</vt:lpstr>
      <vt:lpstr>EC015Q03NA</vt:lpstr>
      <vt:lpstr>EC015Q04NA</vt:lpstr>
      <vt:lpstr>EC015Q05NA</vt:lpstr>
      <vt:lpstr>EC015Q06NA</vt:lpstr>
      <vt:lpstr>EC015Q07NA</vt:lpstr>
      <vt:lpstr>EC015Q08NA</vt:lpstr>
      <vt:lpstr>EC017Q01NA</vt:lpstr>
      <vt:lpstr>EC017Q02NA</vt:lpstr>
      <vt:lpstr>EC018Q01NA</vt:lpstr>
      <vt:lpstr>EC018Q02NA</vt:lpstr>
      <vt:lpstr>EC018Q03NA</vt:lpstr>
      <vt:lpstr>EC018Q04NA</vt:lpstr>
      <vt:lpstr>EC019Q03NA</vt:lpstr>
      <vt:lpstr>EC019Q07NA</vt:lpstr>
      <vt:lpstr>EC019Q10NA</vt:lpstr>
      <vt:lpstr>EC019Q12NA</vt:lpstr>
      <vt:lpstr>EC019Q13NA</vt:lpstr>
      <vt:lpstr>EC019Q14NA</vt:lpstr>
      <vt:lpstr>EC020Q04NA</vt:lpstr>
      <vt:lpstr>EC020Q06NA</vt:lpstr>
      <vt:lpstr>EC020Q07NA</vt:lpstr>
      <vt:lpstr>EC020Q08NA</vt:lpstr>
      <vt:lpstr>EC020Q09NA</vt:lpstr>
      <vt:lpstr>EC020Q10NA</vt:lpstr>
      <vt:lpstr>EC020Q11NA</vt:lpstr>
      <vt:lpstr>EC020Q12NA</vt:lpstr>
      <vt:lpstr>EC021Q01NA</vt:lpstr>
      <vt:lpstr>EC021Q02NA</vt:lpstr>
      <vt:lpstr>EC021Q03NA</vt:lpstr>
      <vt:lpstr>EC021Q04NA</vt:lpstr>
      <vt:lpstr>EC021Q05NA</vt:lpstr>
      <vt:lpstr>EC022Q01NA</vt:lpstr>
      <vt:lpstr>EC022Q02NA</vt:lpstr>
      <vt:lpstr>EC022Q03NA</vt:lpstr>
      <vt:lpstr>EC022Q04NA</vt:lpstr>
      <vt:lpstr>EC022Q05NA</vt:lpstr>
      <vt:lpstr>EC022Q06NA</vt:lpstr>
      <vt:lpstr>EC022Q07NA</vt:lpstr>
      <vt:lpstr>EC022Q08NA</vt:lpstr>
      <vt:lpstr>EC022Q09NA</vt:lpstr>
      <vt:lpstr>EC022Q10NA</vt:lpstr>
      <vt:lpstr>EC022Q11NA</vt:lpstr>
      <vt:lpstr>EC022Q12NA</vt:lpstr>
      <vt:lpstr>EC023Q01NA</vt:lpstr>
      <vt:lpstr>EC023Q02NA</vt:lpstr>
      <vt:lpstr>EC023Q03NA</vt:lpstr>
      <vt:lpstr>EC023Q04NA</vt:lpstr>
      <vt:lpstr>EC023Q05NA</vt:lpstr>
      <vt:lpstr>EC023Q06NA</vt:lpstr>
      <vt:lpstr>EC023Q07NA</vt:lpstr>
      <vt:lpstr>EC023Q08NA</vt:lpstr>
      <vt:lpstr>EC023Q09NA</vt:lpstr>
      <vt:lpstr>EC023Q10NA</vt:lpstr>
      <vt:lpstr>EC023Q11NA</vt:lpstr>
      <vt:lpstr>EC023Q12NA</vt:lpstr>
      <vt:lpstr>EC023Q13NA</vt:lpstr>
      <vt:lpstr>EC024Q01NA</vt:lpstr>
      <vt:lpstr>EC024Q02NA</vt:lpstr>
      <vt:lpstr>EC024Q03NA</vt:lpstr>
      <vt:lpstr>EC024Q04NA</vt:lpstr>
      <vt:lpstr>EC024Q05NA</vt:lpstr>
      <vt:lpstr>EC024Q06NA</vt:lpstr>
      <vt:lpstr>EC024Q07NA</vt:lpstr>
      <vt:lpstr>EC024Q08NA</vt:lpstr>
      <vt:lpstr>EC026Q01NA</vt:lpstr>
      <vt:lpstr>EC026Q02NA</vt:lpstr>
      <vt:lpstr>EC027Q01NA</vt:lpstr>
      <vt:lpstr>EC027Q02NA</vt:lpstr>
      <vt:lpstr>EC027Q03NA</vt:lpstr>
      <vt:lpstr>EC027Q04NA</vt:lpstr>
      <vt:lpstr>EC028Q01NA</vt:lpstr>
      <vt:lpstr>EC028Q02NA</vt:lpstr>
      <vt:lpstr>EC028Q03NA</vt:lpstr>
      <vt:lpstr>EC029Q01NA</vt:lpstr>
      <vt:lpstr>EC030Q01NA</vt:lpstr>
      <vt:lpstr>EC030Q02NA</vt:lpstr>
      <vt:lpstr>EC030Q03NA</vt:lpstr>
      <vt:lpstr>EC030Q04NA</vt:lpstr>
      <vt:lpstr>EC030Q05NA</vt:lpstr>
      <vt:lpstr>EC030Q06NA</vt:lpstr>
      <vt:lpstr>EC030Q07NA</vt:lpstr>
      <vt:lpstr>EC031Q01TA</vt:lpstr>
      <vt:lpstr>EC032Q01TA</vt:lpstr>
      <vt:lpstr>EC033Q01NA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2016-11-30T11:00:39Z</dcterms:created>
  <dcterms:modified xmlns:dcterms="http://purl.org/dc/terms/" xmlns:xsi="http://www.w3.org/2001/XMLSchema-instance" xsi:type="dcterms:W3CDTF">2016-11-30T11:00:39Z</dcterms:modified>
  <cp:lastModifiedBy/>
  <cp:category/>
  <cp:contentStatus/>
  <cp:version/>
  <cp:revision/>
  <cp:keywords/>
</cp:coreProperties>
</file>