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EC003Q01NA" sheetId="2" r:id="rId2"/>
    <s:sheet name="EC003Q02NA" sheetId="3" r:id="rId3"/>
    <s:sheet name="EC003Q03NA" sheetId="4" r:id="rId4"/>
    <s:sheet name="EC003Q04NA" sheetId="5" r:id="rId5"/>
    <s:sheet name="EC003Q05NA" sheetId="6" r:id="rId6"/>
    <s:sheet name="EC003Q06NA" sheetId="7" r:id="rId7"/>
    <s:sheet name="EC004Q01NA" sheetId="8" r:id="rId8"/>
    <s:sheet name="EC004Q02NA" sheetId="9" r:id="rId9"/>
    <s:sheet name="EC005Q01NA" sheetId="10" r:id="rId10"/>
    <s:sheet name="EC005Q02NA" sheetId="11" r:id="rId11"/>
    <s:sheet name="EC005Q03NA" sheetId="12" r:id="rId12"/>
    <s:sheet name="EC005Q04NA" sheetId="13" r:id="rId13"/>
    <s:sheet name="EC005Q05NA" sheetId="14" r:id="rId14"/>
    <s:sheet name="EC005Q06NA" sheetId="15" r:id="rId15"/>
    <s:sheet name="EC005Q07NA" sheetId="16" r:id="rId16"/>
    <s:sheet name="EC005Q08NA" sheetId="17" r:id="rId17"/>
    <s:sheet name="EC007Q01NA" sheetId="18" r:id="rId18"/>
    <s:sheet name="EC007Q02NA" sheetId="19" r:id="rId19"/>
    <s:sheet name="EC008Q01NA" sheetId="20" r:id="rId20"/>
    <s:sheet name="EC008Q02NA" sheetId="21" r:id="rId21"/>
    <s:sheet name="EC008Q03NA" sheetId="22" r:id="rId22"/>
    <s:sheet name="EC008Q04NA" sheetId="23" r:id="rId23"/>
    <s:sheet name="EC009Q03NA" sheetId="24" r:id="rId24"/>
    <s:sheet name="EC009Q07NA" sheetId="25" r:id="rId25"/>
    <s:sheet name="EC009Q10NA" sheetId="26" r:id="rId26"/>
    <s:sheet name="EC009Q12NA" sheetId="27" r:id="rId27"/>
    <s:sheet name="EC009Q13NA" sheetId="28" r:id="rId28"/>
    <s:sheet name="EC009Q14NA" sheetId="29" r:id="rId29"/>
    <s:sheet name="EC010Q04NA" sheetId="30" r:id="rId30"/>
    <s:sheet name="EC010Q06NA" sheetId="31" r:id="rId31"/>
    <s:sheet name="EC010Q07NA" sheetId="32" r:id="rId32"/>
    <s:sheet name="EC010Q08NA" sheetId="33" r:id="rId33"/>
    <s:sheet name="EC010Q09NA" sheetId="34" r:id="rId34"/>
    <s:sheet name="EC010Q10NA" sheetId="35" r:id="rId35"/>
    <s:sheet name="EC010Q11NA" sheetId="36" r:id="rId36"/>
    <s:sheet name="EC010Q12NA" sheetId="37" r:id="rId37"/>
    <s:sheet name="EC011Q01NA" sheetId="38" r:id="rId38"/>
    <s:sheet name="EC011Q02NA" sheetId="39" r:id="rId39"/>
    <s:sheet name="EC011Q03NA" sheetId="40" r:id="rId40"/>
    <s:sheet name="EC011Q04NA" sheetId="41" r:id="rId41"/>
    <s:sheet name="EC011Q05NA" sheetId="42" r:id="rId42"/>
    <s:sheet name="EC012Q01NA" sheetId="43" r:id="rId43"/>
    <s:sheet name="EC012Q02NA" sheetId="44" r:id="rId44"/>
    <s:sheet name="EC012Q03NA" sheetId="45" r:id="rId45"/>
    <s:sheet name="EC012Q04NA" sheetId="46" r:id="rId46"/>
    <s:sheet name="EC012Q05NA" sheetId="47" r:id="rId47"/>
    <s:sheet name="EC012Q06NA" sheetId="48" r:id="rId48"/>
    <s:sheet name="EC012Q07NA" sheetId="49" r:id="rId49"/>
    <s:sheet name="EC012Q08NA" sheetId="50" r:id="rId50"/>
    <s:sheet name="EC012Q09NA" sheetId="51" r:id="rId51"/>
    <s:sheet name="EC012Q10NA" sheetId="52" r:id="rId52"/>
    <s:sheet name="EC012Q11NA" sheetId="53" r:id="rId53"/>
    <s:sheet name="EC012Q12NA" sheetId="54" r:id="rId54"/>
    <s:sheet name="EC013Q01NA" sheetId="55" r:id="rId55"/>
    <s:sheet name="EC013Q02NA" sheetId="56" r:id="rId56"/>
    <s:sheet name="EC013Q03NA" sheetId="57" r:id="rId57"/>
    <s:sheet name="EC013Q04NA" sheetId="58" r:id="rId58"/>
    <s:sheet name="EC013Q05NA" sheetId="59" r:id="rId59"/>
    <s:sheet name="EC013Q06NA" sheetId="60" r:id="rId60"/>
    <s:sheet name="EC013Q07NA" sheetId="61" r:id="rId61"/>
    <s:sheet name="EC013Q08NA" sheetId="62" r:id="rId62"/>
    <s:sheet name="EC013Q09NA" sheetId="63" r:id="rId63"/>
    <s:sheet name="EC013Q10NA" sheetId="64" r:id="rId64"/>
    <s:sheet name="EC013Q11NA" sheetId="65" r:id="rId65"/>
    <s:sheet name="EC013Q12NA" sheetId="66" r:id="rId66"/>
    <s:sheet name="EC013Q13NA" sheetId="67" r:id="rId67"/>
    <s:sheet name="EC014Q01NA" sheetId="68" r:id="rId68"/>
    <s:sheet name="EC014Q02NA" sheetId="69" r:id="rId69"/>
    <s:sheet name="EC015Q01NA" sheetId="70" r:id="rId70"/>
    <s:sheet name="EC015Q02NA" sheetId="71" r:id="rId71"/>
    <s:sheet name="EC015Q03NA" sheetId="72" r:id="rId72"/>
    <s:sheet name="EC015Q04NA" sheetId="73" r:id="rId73"/>
    <s:sheet name="EC015Q05NA" sheetId="74" r:id="rId74"/>
    <s:sheet name="EC015Q06NA" sheetId="75" r:id="rId75"/>
    <s:sheet name="EC015Q07NA" sheetId="76" r:id="rId76"/>
    <s:sheet name="EC015Q08NA" sheetId="77" r:id="rId77"/>
    <s:sheet name="EC017Q01NA" sheetId="78" r:id="rId78"/>
    <s:sheet name="EC017Q02NA" sheetId="79" r:id="rId79"/>
    <s:sheet name="EC018Q01NA" sheetId="80" r:id="rId80"/>
    <s:sheet name="EC018Q02NA" sheetId="81" r:id="rId81"/>
    <s:sheet name="EC018Q03NA" sheetId="82" r:id="rId82"/>
    <s:sheet name="EC018Q04NA" sheetId="83" r:id="rId83"/>
    <s:sheet name="EC019Q03NA" sheetId="84" r:id="rId84"/>
    <s:sheet name="EC019Q07NA" sheetId="85" r:id="rId85"/>
    <s:sheet name="EC019Q10NA" sheetId="86" r:id="rId86"/>
    <s:sheet name="EC019Q12NA" sheetId="87" r:id="rId87"/>
    <s:sheet name="EC019Q13NA" sheetId="88" r:id="rId88"/>
    <s:sheet name="EC019Q14NA" sheetId="89" r:id="rId89"/>
    <s:sheet name="EC020Q04NA" sheetId="90" r:id="rId90"/>
    <s:sheet name="EC020Q06NA" sheetId="91" r:id="rId91"/>
    <s:sheet name="EC020Q07NA" sheetId="92" r:id="rId92"/>
    <s:sheet name="EC020Q08NA" sheetId="93" r:id="rId93"/>
    <s:sheet name="EC020Q09NA" sheetId="94" r:id="rId94"/>
    <s:sheet name="EC020Q10NA" sheetId="95" r:id="rId95"/>
    <s:sheet name="EC020Q11NA" sheetId="96" r:id="rId96"/>
    <s:sheet name="EC020Q12NA" sheetId="97" r:id="rId97"/>
    <s:sheet name="EC021Q01NA" sheetId="98" r:id="rId98"/>
    <s:sheet name="EC021Q02NA" sheetId="99" r:id="rId99"/>
    <s:sheet name="EC021Q03NA" sheetId="100" r:id="rId100"/>
    <s:sheet name="EC021Q04NA" sheetId="101" r:id="rId101"/>
    <s:sheet name="EC021Q05NA" sheetId="102" r:id="rId102"/>
    <s:sheet name="EC022Q01NA" sheetId="103" r:id="rId103"/>
    <s:sheet name="EC022Q02NA" sheetId="104" r:id="rId104"/>
    <s:sheet name="EC022Q03NA" sheetId="105" r:id="rId105"/>
    <s:sheet name="EC022Q04NA" sheetId="106" r:id="rId106"/>
    <s:sheet name="EC022Q05NA" sheetId="107" r:id="rId107"/>
    <s:sheet name="EC022Q06NA" sheetId="108" r:id="rId108"/>
    <s:sheet name="EC022Q07NA" sheetId="109" r:id="rId109"/>
    <s:sheet name="EC022Q08NA" sheetId="110" r:id="rId110"/>
    <s:sheet name="EC022Q09NA" sheetId="111" r:id="rId111"/>
    <s:sheet name="EC022Q10NA" sheetId="112" r:id="rId112"/>
    <s:sheet name="EC022Q11NA" sheetId="113" r:id="rId113"/>
    <s:sheet name="EC022Q12NA" sheetId="114" r:id="rId114"/>
    <s:sheet name="EC023Q01NA" sheetId="115" r:id="rId115"/>
    <s:sheet name="EC023Q02NA" sheetId="116" r:id="rId116"/>
    <s:sheet name="EC023Q03NA" sheetId="117" r:id="rId117"/>
    <s:sheet name="EC023Q04NA" sheetId="118" r:id="rId118"/>
    <s:sheet name="EC023Q05NA" sheetId="119" r:id="rId119"/>
    <s:sheet name="EC023Q06NA" sheetId="120" r:id="rId120"/>
    <s:sheet name="EC023Q07NA" sheetId="121" r:id="rId121"/>
    <s:sheet name="EC023Q08NA" sheetId="122" r:id="rId122"/>
    <s:sheet name="EC023Q09NA" sheetId="123" r:id="rId123"/>
    <s:sheet name="EC023Q10NA" sheetId="124" r:id="rId124"/>
    <s:sheet name="EC023Q11NA" sheetId="125" r:id="rId125"/>
    <s:sheet name="EC023Q12NA" sheetId="126" r:id="rId126"/>
    <s:sheet name="EC023Q13NA" sheetId="127" r:id="rId127"/>
    <s:sheet name="EC024Q01NA" sheetId="128" r:id="rId128"/>
    <s:sheet name="EC024Q02NA" sheetId="129" r:id="rId129"/>
    <s:sheet name="EC024Q03NA" sheetId="130" r:id="rId130"/>
    <s:sheet name="EC024Q04NA" sheetId="131" r:id="rId131"/>
    <s:sheet name="EC024Q05NA" sheetId="132" r:id="rId132"/>
    <s:sheet name="EC024Q06NA" sheetId="133" r:id="rId133"/>
    <s:sheet name="EC024Q07NA" sheetId="134" r:id="rId134"/>
    <s:sheet name="EC024Q08NA" sheetId="135" r:id="rId135"/>
    <s:sheet name="EC026Q01NA" sheetId="136" r:id="rId136"/>
    <s:sheet name="EC026Q02NA" sheetId="137" r:id="rId137"/>
    <s:sheet name="EC027Q01NA" sheetId="138" r:id="rId138"/>
    <s:sheet name="EC027Q02NA" sheetId="139" r:id="rId139"/>
    <s:sheet name="EC027Q03NA" sheetId="140" r:id="rId140"/>
    <s:sheet name="EC027Q04NA" sheetId="141" r:id="rId141"/>
    <s:sheet name="EC028Q01NA" sheetId="142" r:id="rId142"/>
    <s:sheet name="EC028Q02NA" sheetId="143" r:id="rId143"/>
    <s:sheet name="EC028Q03NA" sheetId="144" r:id="rId144"/>
    <s:sheet name="EC029Q01NA" sheetId="145" r:id="rId145"/>
    <s:sheet name="EC030Q01NA" sheetId="146" r:id="rId146"/>
    <s:sheet name="EC030Q02NA" sheetId="147" r:id="rId147"/>
    <s:sheet name="EC030Q03NA" sheetId="148" r:id="rId148"/>
    <s:sheet name="EC030Q04NA" sheetId="149" r:id="rId149"/>
    <s:sheet name="EC030Q05NA" sheetId="150" r:id="rId150"/>
    <s:sheet name="EC030Q06NA" sheetId="151" r:id="rId151"/>
    <s:sheet name="EC030Q07NA" sheetId="152" r:id="rId152"/>
    <s:sheet name="EC031Q01TA" sheetId="153" r:id="rId153"/>
    <s:sheet name="EC032Q01TA" sheetId="154" r:id="rId154"/>
    <s:sheet name="EC033Q01NA" sheetId="155" r:id="rId155"/>
  </s:sheets>
  <s:definedNames/>
  <s:calcPr calcId="124519" fullCalcOnLoad="1"/>
</s:workbook>
</file>

<file path=xl/sharedStrings.xml><?xml version="1.0" encoding="utf-8"?>
<sst xmlns="http://schemas.openxmlformats.org/spreadsheetml/2006/main" uniqueCount="597">
  <si>
    <t>Table of Contents</t>
  </si>
  <si>
    <t>EC003Q01NA</t>
  </si>
  <si>
    <t>Which &lt;school science&gt; subjects are covered? Physics</t>
  </si>
  <si>
    <t>EC003Q02NA</t>
  </si>
  <si>
    <t>Which &lt;school science&gt; subjects are covered? Chemistry</t>
  </si>
  <si>
    <t>EC003Q03NA</t>
  </si>
  <si>
    <t>Which &lt;school science&gt; subjects are covered? Biology</t>
  </si>
  <si>
    <t>EC003Q04NA</t>
  </si>
  <si>
    <t>Which &lt;school science&gt; subjects are covered? &lt;Earth and space&gt;</t>
  </si>
  <si>
    <t>EC003Q05NA</t>
  </si>
  <si>
    <t>Which &lt;school science&gt; subjects are covered? Applied science and technology (e.g. &lt;country-specific example&gt;)</t>
  </si>
  <si>
    <t>EC003Q06NA</t>
  </si>
  <si>
    <t>Which &lt;school science&gt; subjects are covered? &lt;General or integrated science&gt; (e.g. &lt;country-specific example&gt;)</t>
  </si>
  <si>
    <t>EC004Q01NA</t>
  </si>
  <si>
    <t>Add science inst. cover? Content covered in regular school courses</t>
  </si>
  <si>
    <t>EC004Q02NA</t>
  </si>
  <si>
    <t>Add science inst. cover? New or additional content not covered in regular school courses</t>
  </si>
  <si>
    <t>EC005Q01NA</t>
  </si>
  <si>
    <t>Sci. instruct. participate? One-on-one tutoring with a person</t>
  </si>
  <si>
    <t>EC005Q02NA</t>
  </si>
  <si>
    <t>Sci. instruct. participate? Internet tutoring with a person (including e.g. &lt;Skype&gt;)</t>
  </si>
  <si>
    <t>EC005Q03NA</t>
  </si>
  <si>
    <t>Sci. instruct. participate? Internet or computer tutoring with a programme or application</t>
  </si>
  <si>
    <t>EC005Q04NA</t>
  </si>
  <si>
    <t>Sci. instruct. participate? Live instruction by a person</t>
  </si>
  <si>
    <t>EC005Q05NA</t>
  </si>
  <si>
    <t>Sci. instruct. participate? Video-recorded instruction by a person</t>
  </si>
  <si>
    <t>EC005Q06NA</t>
  </si>
  <si>
    <t>Sci. instruct. participate? Small group study or practice (2 to 7 students)</t>
  </si>
  <si>
    <t>EC005Q07NA</t>
  </si>
  <si>
    <t>Sci. instruct. participate? Large group study or practice (8 or more students)</t>
  </si>
  <si>
    <t>EC005Q08NA</t>
  </si>
  <si>
    <t>Sci. instruct. participate? Other additional science instruction</t>
  </si>
  <si>
    <t>EC007Q01NA</t>
  </si>
  <si>
    <t>Where do you attend this additional science instruction? In my regular school building</t>
  </si>
  <si>
    <t>EC007Q02NA</t>
  </si>
  <si>
    <t>Where do you attend this additional science instruction? At some other place, i.e., not in my reg school building</t>
  </si>
  <si>
    <t>EC008Q01NA</t>
  </si>
  <si>
    <t>The teacher is one of my regular teachers in this years school courses. (science)</t>
  </si>
  <si>
    <t>EC008Q02NA</t>
  </si>
  <si>
    <t>The teacher regularly teaches students my age in school but is not my teacher in any of my regular courses. (science)</t>
  </si>
  <si>
    <t>EC008Q03NA</t>
  </si>
  <si>
    <t>The teacher mainly works for a business or organisation specialised in additional instruction. (science)</t>
  </si>
  <si>
    <t>EC008Q04NA</t>
  </si>
  <si>
    <t>The teacher is not specialised teaching personnel (e.g. a student). (science)</t>
  </si>
  <si>
    <t>EC009Q03NA</t>
  </si>
  <si>
    <t>Compare your &lt;school science&gt; lessons at school\your add sci inst. My teacher does a lot to help</t>
  </si>
  <si>
    <t>EC009Q07NA</t>
  </si>
  <si>
    <t>Compare your &lt;school science&gt; lessons at school\your add sci inst. My teacher is pleased when I</t>
  </si>
  <si>
    <t>EC009Q10NA</t>
  </si>
  <si>
    <t>Compare your &lt;school science&gt; lessons at school\your add sci inst. My teacher gives hints</t>
  </si>
  <si>
    <t>EC009Q12NA</t>
  </si>
  <si>
    <t>Compare your &lt;school science&gt; lessons at school\your add sci inst. My teacher helps me\find ways</t>
  </si>
  <si>
    <t>EC009Q13NA</t>
  </si>
  <si>
    <t>Compare your &lt;school science&gt; lessons at school\your add sci inst. Once we identify why</t>
  </si>
  <si>
    <t>EC009Q14NA</t>
  </si>
  <si>
    <t>Compare your &lt;school science&gt; lessons at school\your add sci inst. My teacher adapts the content</t>
  </si>
  <si>
    <t>EC010Q04NA</t>
  </si>
  <si>
    <t>Compare &lt;school science&gt; lessons in school\add sci instruct. It takes long time until I have gathered all the materia</t>
  </si>
  <si>
    <t>EC010Q06NA</t>
  </si>
  <si>
    <t>Compare &lt;school science&gt; lessons in school\add sci instruct. I talk about things that don't have anything to do with</t>
  </si>
  <si>
    <t>EC010Q07NA</t>
  </si>
  <si>
    <t>Compare &lt;school science&gt; lessons in school\add sci instruct. At the end of a lesson, my teacher summarises learning</t>
  </si>
  <si>
    <t>EC010Q08NA</t>
  </si>
  <si>
    <t>Compare &lt;school science&gt; lessons in school\add sci instruct. My teacher points out the most important aspects\topic.</t>
  </si>
  <si>
    <t>EC010Q09NA</t>
  </si>
  <si>
    <t>Compare &lt;school science&gt; lessons in school\add sci instruct. I am often bored.</t>
  </si>
  <si>
    <t>EC010Q10NA</t>
  </si>
  <si>
    <t>Compare &lt;school science&gt; lessons in school\add sci instruct. It takes very long until I am ready to get started.</t>
  </si>
  <si>
    <t>EC010Q11NA</t>
  </si>
  <si>
    <t>Compare &lt;school science&gt; lessons in school\add sci instruct. I should learn in a cert actvty.</t>
  </si>
  <si>
    <t>EC010Q12NA</t>
  </si>
  <si>
    <t>Compare &lt;school science&gt; lessons in school\add sci instruct. My teacher points out the broader context of a learning</t>
  </si>
  <si>
    <t>EC011Q01NA</t>
  </si>
  <si>
    <t>Compare &lt;school science&gt; lessons in school\add sci instruct. I get along well with my teachers.</t>
  </si>
  <si>
    <t>EC011Q02NA</t>
  </si>
  <si>
    <t>Compare &lt;school science&gt; lessons in school\add sci instruct. My teachers are interested in my well-being.</t>
  </si>
  <si>
    <t>EC011Q03NA</t>
  </si>
  <si>
    <t>Compare &lt;school science&gt; lessons in school\add sci instruct. My teachers really listen to what I have to say.</t>
  </si>
  <si>
    <t>EC011Q04NA</t>
  </si>
  <si>
    <t>Compare &lt;school science&gt; lessons in school\add sci instruct. If I need extra help, I will receive it from teachers.</t>
  </si>
  <si>
    <t>EC011Q05NA</t>
  </si>
  <si>
    <t>Compare &lt;school science&gt; lessons in school\add sci instruct. My teachers treat me fairly.</t>
  </si>
  <si>
    <t>EC012Q01NA</t>
  </si>
  <si>
    <t>Why do you attend additional science instruction in this school year? I want to learn more.</t>
  </si>
  <si>
    <t>EC012Q02NA</t>
  </si>
  <si>
    <t>Why do you attend additional science instruction in this school year? I want to prepare for exams.</t>
  </si>
  <si>
    <t>EC012Q03NA</t>
  </si>
  <si>
    <t>Why do you attend additional science instruction in this school year? I was attracted by the tutoring advertisement.</t>
  </si>
  <si>
    <t>EC012Q04NA</t>
  </si>
  <si>
    <t>Why do you attend additional science instruction in this school year? My parents wanted me to attend.</t>
  </si>
  <si>
    <t>EC012Q05NA</t>
  </si>
  <si>
    <t>Why do you attend additional science instruction in this school year? Many of my friends are doing it.</t>
  </si>
  <si>
    <t>EC012Q06NA</t>
  </si>
  <si>
    <t>Why do you attend additional science instruction in this school year? My teachers recommend it.</t>
  </si>
  <si>
    <t>EC012Q07NA</t>
  </si>
  <si>
    <t>Why do you attend additional science instruction in this school year? I want to improve my grades.</t>
  </si>
  <si>
    <t>EC012Q08NA</t>
  </si>
  <si>
    <t>Why do you attend additional science instruction in this school year? I need to improve my grades.</t>
  </si>
  <si>
    <t>EC012Q09NA</t>
  </si>
  <si>
    <t>Why do you attend additional science instruction in this school year? It is gratifying to study.</t>
  </si>
  <si>
    <t>EC012Q10NA</t>
  </si>
  <si>
    <t>Why do you attend additional science instruction in this school year? It looks good on a résumé.</t>
  </si>
  <si>
    <t>EC012Q11NA</t>
  </si>
  <si>
    <t>Why do you attend additional science instruction in this school year? It is necessary for a job.</t>
  </si>
  <si>
    <t>EC012Q12NA</t>
  </si>
  <si>
    <t>Why do you attend additional science instruction in this school year? Other reason.</t>
  </si>
  <si>
    <t>EC013Q01NA</t>
  </si>
  <si>
    <t>Why don't you attend additional science in this school year? I don't need any additional science instruction.</t>
  </si>
  <si>
    <t>EC013Q02NA</t>
  </si>
  <si>
    <t>Why don't you attend additional science in this school year? None of the available offerings suit my needs.</t>
  </si>
  <si>
    <t>EC013Q03NA</t>
  </si>
  <si>
    <t>Why don't you attend additional science in this school year? Not many of my friends are doing it.</t>
  </si>
  <si>
    <t>EC013Q04NA</t>
  </si>
  <si>
    <t>Why don't you attend additional science in this school year? I don't have time.</t>
  </si>
  <si>
    <t>EC013Q05NA</t>
  </si>
  <si>
    <t>Why don't you attend additional science in this school year? I don't have the money.</t>
  </si>
  <si>
    <t>EC013Q06NA</t>
  </si>
  <si>
    <t>Why don't you attend additional science in this school year? My school teachers are knowledgeable enough.</t>
  </si>
  <si>
    <t>EC013Q07NA</t>
  </si>
  <si>
    <t>Why don't you attend additional science in this school year? My parents don't want me to do it.</t>
  </si>
  <si>
    <t>EC013Q08NA</t>
  </si>
  <si>
    <t>Why don't you attend additional science in this school year? It doesnt seem worth the money.</t>
  </si>
  <si>
    <t>EC013Q09NA</t>
  </si>
  <si>
    <t>Why don't you attend additional science in this school year? My teachers say it is not useful.</t>
  </si>
  <si>
    <t>EC013Q10NA</t>
  </si>
  <si>
    <t>Why don't you attend additional science in this school year? I have never considered add. science instruction.</t>
  </si>
  <si>
    <t>EC013Q11NA</t>
  </si>
  <si>
    <t>Why don't you attend additional science in this school year? Add. science instruction not avail. where I live.</t>
  </si>
  <si>
    <t>EC013Q12NA</t>
  </si>
  <si>
    <t>Why don't you attend additional science in this school year? My family helps me instead.</t>
  </si>
  <si>
    <t>EC013Q13NA</t>
  </si>
  <si>
    <t>Why don't you attend additional science in this school year? My peers and friends help me instead.</t>
  </si>
  <si>
    <t>EC014Q01NA</t>
  </si>
  <si>
    <t>What does additional math cover? Content covered in regular school courses</t>
  </si>
  <si>
    <t>EC014Q02NA</t>
  </si>
  <si>
    <t>What does additonal math cover? New or additional content notcovered in regular school courses</t>
  </si>
  <si>
    <t>EC015Q01NA</t>
  </si>
  <si>
    <t>Which math instruction do you participate? One-on-one tutoring with a person</t>
  </si>
  <si>
    <t>EC015Q02NA</t>
  </si>
  <si>
    <t>Which math instruction do you participate? Internet tutoring with a person (including e.g. &lt;Skype&gt;)</t>
  </si>
  <si>
    <t>EC015Q03NA</t>
  </si>
  <si>
    <t>Which math instruction do you participate? Internet or computer tutoring with a programme or application</t>
  </si>
  <si>
    <t>EC015Q04NA</t>
  </si>
  <si>
    <t>Which math instruction do you participate? Live instruction by a person</t>
  </si>
  <si>
    <t>EC015Q05NA</t>
  </si>
  <si>
    <t>Which math instruction do you participate? Video-recorded instruction by a person</t>
  </si>
  <si>
    <t>EC015Q06NA</t>
  </si>
  <si>
    <t>Which math instruction do you participate? Small group study or practice (2 to 7 students)</t>
  </si>
  <si>
    <t>EC015Q07NA</t>
  </si>
  <si>
    <t>Which math instruction do you participate? Large group study or practice (8 or more students)</t>
  </si>
  <si>
    <t>EC015Q08NA</t>
  </si>
  <si>
    <t>Which math instruction do you participate? Other additional mathematics instruction</t>
  </si>
  <si>
    <t>EC017Q01NA</t>
  </si>
  <si>
    <t>Where do you attend this additional mathematics instruction? In my regular school building</t>
  </si>
  <si>
    <t>EC017Q02NA</t>
  </si>
  <si>
    <t>Where do you attend this additional mathematics instruction? At some other place, i.e., not in my regular school</t>
  </si>
  <si>
    <t>EC018Q01NA</t>
  </si>
  <si>
    <t>The teacher is one of my regular teachers in this years school courses. (mathematics)</t>
  </si>
  <si>
    <t>EC018Q02NA</t>
  </si>
  <si>
    <t>The teacher regularly teaches students my age in school but is not my teacher in any of my regular school courses. (m</t>
  </si>
  <si>
    <t>EC018Q03NA</t>
  </si>
  <si>
    <t>The teacher mainly works for a business or organisation specialised in additional instruction. (mathematics)</t>
  </si>
  <si>
    <t>EC018Q04NA</t>
  </si>
  <si>
    <t>The teacher is not specialised teaching personnel (e.g. a student). (mathematics)</t>
  </si>
  <si>
    <t>EC019Q03NA</t>
  </si>
  <si>
    <t>My teacher does a lot to help me.</t>
  </si>
  <si>
    <t>EC019Q07NA</t>
  </si>
  <si>
    <t>My teacher is pleased when I come up with new solutions to a problem.</t>
  </si>
  <si>
    <t>EC019Q10NA</t>
  </si>
  <si>
    <t>My teacher gives hints or offers strategies that help me to solve a task.</t>
  </si>
  <si>
    <t>EC019Q12NA</t>
  </si>
  <si>
    <t>My teacher helps me to find ways how to solve a problem.</t>
  </si>
  <si>
    <t>EC019Q13NA</t>
  </si>
  <si>
    <t>Once we identify why I have a certain problem, my teacher provides me with a working strategy.</t>
  </si>
  <si>
    <t>EC019Q14NA</t>
  </si>
  <si>
    <t>My teacher adapts the content and method to my needs.</t>
  </si>
  <si>
    <t>EC020Q04NA</t>
  </si>
  <si>
    <t>Where do math situations occur? It takes a long time until I have gathered all the material to get started.</t>
  </si>
  <si>
    <t>EC020Q06NA</t>
  </si>
  <si>
    <t>Where do math situations occur? I talk about things that don't have anything to do with our tasks\topic.</t>
  </si>
  <si>
    <t>EC020Q07NA</t>
  </si>
  <si>
    <t>Where do math situations occur? My teacher summarises the learning content I have covered.</t>
  </si>
  <si>
    <t>EC020Q08NA</t>
  </si>
  <si>
    <t>Where do math situations occur? My teacher points out the most important aspects of a topic.</t>
  </si>
  <si>
    <t>EC020Q09NA</t>
  </si>
  <si>
    <t>Where do math situations occur? I am often bored.</t>
  </si>
  <si>
    <t>EC020Q10NA</t>
  </si>
  <si>
    <t>Where do math situations occur? It takes very long until I am ready to get started.</t>
  </si>
  <si>
    <t>EC020Q11NA</t>
  </si>
  <si>
    <t>Where do math situations occur? My teacher tells me what I should learn in a certain activity.</t>
  </si>
  <si>
    <t>EC020Q12NA</t>
  </si>
  <si>
    <t>Where do math situations occur? My teacher points out the broader context of a learning unit.</t>
  </si>
  <si>
    <t>EC021Q01NA</t>
  </si>
  <si>
    <t>I get along well with my teachers.</t>
  </si>
  <si>
    <t>EC021Q02NA</t>
  </si>
  <si>
    <t>My teachers are interested in my well-being.</t>
  </si>
  <si>
    <t>EC021Q03NA</t>
  </si>
  <si>
    <t>My teachers really listen to what I have to say.</t>
  </si>
  <si>
    <t>EC021Q04NA</t>
  </si>
  <si>
    <t>If I need extra help, I will receive it from my teachers.</t>
  </si>
  <si>
    <t>EC021Q05NA</t>
  </si>
  <si>
    <t>My teachers treat me fairly.</t>
  </si>
  <si>
    <t>EC022Q01NA</t>
  </si>
  <si>
    <t>Why do you attend additional mathematics in this school year: I want to learn more.</t>
  </si>
  <si>
    <t>EC022Q02NA</t>
  </si>
  <si>
    <t>Why do you attend additional mathematics in this school year: I want to prepare for exams.</t>
  </si>
  <si>
    <t>EC022Q03NA</t>
  </si>
  <si>
    <t>Why do you attend additional mathematics in this school year: I was attracted by the tutoring advertis.</t>
  </si>
  <si>
    <t>EC022Q04NA</t>
  </si>
  <si>
    <t>Why do you attend additional mathematics in this school year: My parents wanted me to attend.</t>
  </si>
  <si>
    <t>EC022Q05NA</t>
  </si>
  <si>
    <t>Why do you attend additional mathematics in this school year: Many of my friends are doing it.</t>
  </si>
  <si>
    <t>EC022Q06NA</t>
  </si>
  <si>
    <t>Why do you attend additional mathematics in this school year: My teachers recommend it.</t>
  </si>
  <si>
    <t>EC022Q07NA</t>
  </si>
  <si>
    <t>Why do you attend additional mathematics in this school year: I want to improve my grades.</t>
  </si>
  <si>
    <t>EC022Q08NA</t>
  </si>
  <si>
    <t>Why do you attend additional mathematics in this school year: I need to improve my grades.</t>
  </si>
  <si>
    <t>EC022Q09NA</t>
  </si>
  <si>
    <t>Why do you attend additional mathematics in this school year: It is gratifying to study.</t>
  </si>
  <si>
    <t>EC022Q10NA</t>
  </si>
  <si>
    <t>Why do you attend additional mathematics in this school year: It looks good on a résumé.</t>
  </si>
  <si>
    <t>EC022Q11NA</t>
  </si>
  <si>
    <t>Why do you attend additional mathematics in this school year: It is necessary for a job.</t>
  </si>
  <si>
    <t>EC022Q12NA</t>
  </si>
  <si>
    <t>Why do you attend additional mathematics in this school year: Other reason.</t>
  </si>
  <si>
    <t>EC023Q01NA</t>
  </si>
  <si>
    <t>Why don't you attend additional mathematics in this school year: I don't need any add math instruction.</t>
  </si>
  <si>
    <t>EC023Q02NA</t>
  </si>
  <si>
    <t>Why don't you attend additional mathematics in this school year: None of the offerings suit my needs.</t>
  </si>
  <si>
    <t>EC023Q03NA</t>
  </si>
  <si>
    <t>Why don't you attend additional mathematics in this school year: Not many of my friends are doing it.</t>
  </si>
  <si>
    <t>EC023Q04NA</t>
  </si>
  <si>
    <t>Why don't you attend additional mathematics in this school year: I don't have time.</t>
  </si>
  <si>
    <t>EC023Q05NA</t>
  </si>
  <si>
    <t>Why don't you attend additional mathematics in this school year: I don't have the money.</t>
  </si>
  <si>
    <t>EC023Q06NA</t>
  </si>
  <si>
    <t>Why don't you attend additional mathematics in this school year: My teachers are knowledgeable enough.</t>
  </si>
  <si>
    <t>EC023Q07NA</t>
  </si>
  <si>
    <t>Why don't you attend additional mathematics in this school year: My parents don't want me to do it.</t>
  </si>
  <si>
    <t>EC023Q08NA</t>
  </si>
  <si>
    <t>Why don't you attend additional mathematics in this school year: It doesnt seem worth the money.</t>
  </si>
  <si>
    <t>EC023Q09NA</t>
  </si>
  <si>
    <t>Why don't you attend additional mathematics in this school year: My teachers say it is not useful.</t>
  </si>
  <si>
    <t>EC023Q10NA</t>
  </si>
  <si>
    <t>Why don't you attend additional mathematics in this school year: I never considered add. math instruction.</t>
  </si>
  <si>
    <t>EC023Q11NA</t>
  </si>
  <si>
    <t>Why don't you attend additional mathematics in this school year: Add. math instruc. not avail. where I live.</t>
  </si>
  <si>
    <t>EC023Q12NA</t>
  </si>
  <si>
    <t>Why don't you attend additional mathematics in this school year: My family helps me instead.</t>
  </si>
  <si>
    <t>EC023Q13NA</t>
  </si>
  <si>
    <t>Why don't you attend additional mathematics in this school year: My peers and friends help me instead.</t>
  </si>
  <si>
    <t>EC024Q01NA</t>
  </si>
  <si>
    <t>Which type of add. &lt;test language&gt; instruct. do you participate in during this school year? One-on-one tutoring</t>
  </si>
  <si>
    <t>EC024Q02NA</t>
  </si>
  <si>
    <t>Which type of add. &lt;test language&gt; instruct. do you participate in during this school year? Internet tutor.( &lt;Skype&gt;)</t>
  </si>
  <si>
    <t>EC024Q03NA</t>
  </si>
  <si>
    <t>Which type of add.&lt;test language&gt; instruct. do you participate in during this school year? Internet\comp tutoring, ap</t>
  </si>
  <si>
    <t>EC024Q04NA</t>
  </si>
  <si>
    <t>Which type of add.&lt;test language&gt; instruct. do you participate in during this school year? Live instruction</t>
  </si>
  <si>
    <t>EC024Q05NA</t>
  </si>
  <si>
    <t>Which type of add.&lt;test language&gt; instruct. do you participate in during this school year? Video-recorded instruction</t>
  </si>
  <si>
    <t>EC024Q06NA</t>
  </si>
  <si>
    <t>Which type of add. &lt;test language&gt; instruct. do you participate in during this school year? Small gp study\practice</t>
  </si>
  <si>
    <t>EC024Q07NA</t>
  </si>
  <si>
    <t>Which type of add. &lt;test language&gt; instruct. do you participate in during this school year? Large group study\practic</t>
  </si>
  <si>
    <t>EC024Q08NA</t>
  </si>
  <si>
    <t>Which type of add. &lt;test language&gt; instruct. do you participate in during this school year? Other add. &lt;test language</t>
  </si>
  <si>
    <t>EC026Q01NA</t>
  </si>
  <si>
    <t>Where do you attend this additional &lt;test language&gt; instruction? In my regular school building</t>
  </si>
  <si>
    <t>EC026Q02NA</t>
  </si>
  <si>
    <t>Where do you attend this additional &lt;test language&gt; instruction? At some other place, i.e., not regular school build</t>
  </si>
  <si>
    <t>EC027Q01NA</t>
  </si>
  <si>
    <t>The Teacher is one of my regular teachers in this years school courses. (test language)</t>
  </si>
  <si>
    <t>EC027Q02NA</t>
  </si>
  <si>
    <t>The teacher regularly teaches students my age in school but is not my teacher in any of my regular school courses. (t</t>
  </si>
  <si>
    <t>EC027Q03NA</t>
  </si>
  <si>
    <t>The teacher mainly works for a business or organisation specialised in additional instruction. (test language)</t>
  </si>
  <si>
    <t>EC027Q04NA</t>
  </si>
  <si>
    <t>The teacher is not specialised teaching personnel (e.g. a student). (test language)</t>
  </si>
  <si>
    <t>EC028Q01NA</t>
  </si>
  <si>
    <t>Did you attend additional instruction earlier in your education? In &lt;ISCED 0&gt;</t>
  </si>
  <si>
    <t>EC028Q02NA</t>
  </si>
  <si>
    <t>Did you attend additional instruction earlier in your education? In &lt;ISCED 1&gt;</t>
  </si>
  <si>
    <t>EC028Q03NA</t>
  </si>
  <si>
    <t>Did you attend additional instruction earlier in your education? In &lt;ISCED 2&gt;</t>
  </si>
  <si>
    <t>EC029Q01NA</t>
  </si>
  <si>
    <t>How many years altogether have you attended additional instruction? Years</t>
  </si>
  <si>
    <t>EC030Q01NA</t>
  </si>
  <si>
    <t>In your family, who helps you regularly with your homework or private study? Mother or other female guardian</t>
  </si>
  <si>
    <t>EC030Q02NA</t>
  </si>
  <si>
    <t>In your family, who helps you regularly with your homework or private study? Father or other male guardian</t>
  </si>
  <si>
    <t>EC030Q03NA</t>
  </si>
  <si>
    <t>In your family, who helps you regularly with your homework or private study? Sister(s)\brother(s)</t>
  </si>
  <si>
    <t>EC030Q04NA</t>
  </si>
  <si>
    <t>In your family, who helps you regularly with your homework or private study? Grandparents</t>
  </si>
  <si>
    <t>EC030Q05NA</t>
  </si>
  <si>
    <t>In your family, who helps you regularly with your homework or private study? Other relatives</t>
  </si>
  <si>
    <t>EC030Q06NA</t>
  </si>
  <si>
    <t>In your family, who helps you regularly with your homework or private study? Nobody</t>
  </si>
  <si>
    <t>EC030Q07NA</t>
  </si>
  <si>
    <t>In your family, who helps you regularly with your homework or private study? Other person</t>
  </si>
  <si>
    <t>EC031Q01TA</t>
  </si>
  <si>
    <t>Did you change schools when you were attending &lt;ISCED 1&gt;?</t>
  </si>
  <si>
    <t>EC032Q01TA</t>
  </si>
  <si>
    <t>Did you change schools when you were attending &lt;ISCED 2&gt;?</t>
  </si>
  <si>
    <t>EC033Q01NA</t>
  </si>
  <si>
    <t>Have you ever changed your &lt;study programme&gt;?</t>
  </si>
  <si>
    <t>Educational Career questionnaire: Reading results</t>
  </si>
  <si>
    <t>EC003Q01NA: Which &lt;school science&gt; subjects are covered? Physics</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</si>
  <si>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</si>
  <si>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</si>
  <si>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</si>
  <si>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</si>
  <si>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</si>
  <si>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</si>
  <si>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</si>
  <si>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</si>
  <si>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</si>
  <si>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</si>
  <si>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</si>
  <si>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</si>
  <si>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</si>
  <si>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</si>
  <si>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</si>
  <si>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</si>
  <si>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</si>
  <si>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</si>
  <si>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</si>
  <si>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</si>
  <si>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</si>
  <si>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</si>
  <si>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</si>
  <si>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</si>
  <si>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</si>
  <si>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</si>
  <si>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</si>
  <si>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</si>
  <si>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</si>
  <si>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</si>
  <si>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</si>
  <si>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</si>
  <si>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</si>
  <si>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</si>
  <si>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</si>
  <si>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</si>
  <si>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</si>
  <si>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</si>
  <si>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</si>
  <si>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</si>
  <si>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</si>
  <si>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</si>
  <si>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</si>
  <si>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</si>
  <si>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</si>
  <si>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</si>
  <si>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</si>
  <si>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</si>
  <si>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</si>
  <si>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</si>
  <si>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</si>
  <si>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</si>
  <si>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</si>
  <si>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</si>
  <si>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</si>
  <si>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</si>
  <si>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</si>
  <si>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</si>
  <si>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</si>
  <si>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</si>
  <si>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</si>
  <si>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</si>
  <si>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</si>
  <si>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</si>
  <si>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</si>
  <si>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</si>
  <si>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</si>
  <si>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</si>
  <si>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</si>
  <si>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</si>
  <si>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</si>
  <si>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</si>
  <si>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</si>
  <si>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</si>
  <si>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</si>
  <si>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</si>
  <si>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</si>
  <si>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</si>
  <si>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</si>
  <si>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</si>
  <si>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</si>
  <si>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</si>
  <si>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</si>
  <si>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</si>
  <si>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</si>
  <si>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</si>
  <si>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</si>
  <si>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</si>
  <si>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</si>
  <si>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</si>
  <si>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</si>
  <si>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</si>
  <si>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</si>
  <si>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</si>
  <si>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</si>
  <si>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</si>
  <si>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</si>
  <si>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</si>
  <si>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</si>
  <si>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</si>
  <si>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</si>
  <si>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</si>
  <si>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</si>
  <si>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</si>
  <si>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</si>
  <si>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EC003Q02NA: Which &lt;school science&gt; subjects are covered? Chemistry</t>
  </si>
  <si>
    <t>EC003Q03NA: Which &lt;school science&gt; subjects are covered? Biology</t>
  </si>
  <si>
    <t>EC003Q04NA: Which &lt;school science&gt; subjects are covered? &lt;Earth and space&gt;</t>
  </si>
  <si>
    <t>EC003Q05NA: Which &lt;school science&gt; subjects are covered? Applied science and technology (e.g. &lt;country-specific example&gt;)</t>
  </si>
  <si>
    <t>EC003Q06NA: Which &lt;school science&gt; subjects are covered? &lt;General or integrated science&gt; (e.g. &lt;country-specific example&gt;)</t>
  </si>
  <si>
    <t>EC004Q01NA: Add science inst. cover? Content covered in regular school courses</t>
  </si>
  <si>
    <t>Yes</t>
  </si>
  <si>
    <t>No</t>
  </si>
  <si>
    <t>EC004Q02NA: Add science inst. cover? New or additional content not covered in regular school courses</t>
  </si>
  <si>
    <t>EC005Q01NA: Sci. instruct. participate? One-on-one tutoring with a person</t>
  </si>
  <si>
    <t>EC005Q02NA: Sci. instruct. participate? Internet tutoring with a person (including e.g. &lt;Skype&gt;)</t>
  </si>
  <si>
    <t>EC005Q03NA: Sci. instruct. participate? Internet or computer tutoring with a programme or application</t>
  </si>
  <si>
    <t>EC005Q04NA: Sci. instruct. participate? Live instruction by a person</t>
  </si>
  <si>
    <t>EC005Q05NA: Sci. instruct. participate? Video-recorded instruction by a person</t>
  </si>
  <si>
    <t>EC005Q06NA: Sci. instruct. participate? Small group study or practice (2 to 7 students)</t>
  </si>
  <si>
    <t>EC005Q07NA: Sci. instruct. participate? Large group study or practice (8 or more students)</t>
  </si>
  <si>
    <t>EC005Q08NA: Sci. instruct. participate? Other additional science instruction</t>
  </si>
  <si>
    <t>EC007Q01NA: Where do you attend this additional science instruction? In my regular school building</t>
  </si>
  <si>
    <t>EC007Q02NA: Where do you attend this additional science instruction? At some other place, i.e., not in my reg school building</t>
  </si>
  <si>
    <t>EC008Q01NA: The teacher is one of my regular teachers in this years school courses. (science)</t>
  </si>
  <si>
    <t>EC008Q02NA: The teacher regularly teaches students my age in school but is not my teacher in any of my regular courses. (science)</t>
  </si>
  <si>
    <t>EC008Q03NA: The teacher mainly works for a business or organisation specialised in additional instruction. (science)</t>
  </si>
  <si>
    <t>EC008Q04NA: The teacher is not specialised teaching personnel (e.g. a student). (science)</t>
  </si>
  <si>
    <t>EC009Q03NA: Compare your &lt;school science&gt; lessons at school\your add sci inst. My teacher does a lot to help</t>
  </si>
  <si>
    <t>More likely in my regular school lessons</t>
  </si>
  <si>
    <t>No difference</t>
  </si>
  <si>
    <t>More likely in my additional instruction</t>
  </si>
  <si>
    <t>EC009Q07NA: Compare your &lt;school science&gt; lessons at school\your add sci inst. My teacher is pleased when I</t>
  </si>
  <si>
    <t>EC009Q10NA: Compare your &lt;school science&gt; lessons at school\your add sci inst. My teacher gives hints</t>
  </si>
  <si>
    <t>EC009Q12NA: Compare your &lt;school science&gt; lessons at school\your add sci inst. My teacher helps me\find ways</t>
  </si>
  <si>
    <t>EC009Q13NA: Compare your &lt;school science&gt; lessons at school\your add sci inst. Once we identify why</t>
  </si>
  <si>
    <t>EC009Q14NA: Compare your &lt;school science&gt; lessons at school\your add sci inst. My teacher adapts the content</t>
  </si>
  <si>
    <t>EC010Q04NA: Compare &lt;school science&gt; lessons in school\add sci instruct. It takes long time until I have gathered all the materia</t>
  </si>
  <si>
    <t>EC010Q06NA: Compare &lt;school science&gt; lessons in school\add sci instruct. I talk about things that don't have anything to do with</t>
  </si>
  <si>
    <t>EC010Q07NA: Compare &lt;school science&gt; lessons in school\add sci instruct. At the end of a lesson, my teacher summarises learning</t>
  </si>
  <si>
    <t>EC010Q08NA: Compare &lt;school science&gt; lessons in school\add sci instruct. My teacher points out the most important aspects\topic.</t>
  </si>
  <si>
    <t>EC010Q09NA: Compare &lt;school science&gt; lessons in school\add sci instruct. I am often bored.</t>
  </si>
  <si>
    <t>EC010Q10NA: Compare &lt;school science&gt; lessons in school\add sci instruct. It takes very long until I am ready to get started.</t>
  </si>
  <si>
    <t>EC010Q11NA: Compare &lt;school science&gt; lessons in school\add sci instruct. I should learn in a cert actvty.</t>
  </si>
  <si>
    <t>EC010Q12NA: Compare &lt;school science&gt; lessons in school\add sci instruct. My teacher points out the broader context of a learning</t>
  </si>
  <si>
    <t>EC011Q01NA: Compare &lt;school science&gt; lessons in school\add sci instruct. I get along well with my teachers.</t>
  </si>
  <si>
    <t>EC011Q02NA: Compare &lt;school science&gt; lessons in school\add sci instruct. My teachers are interested in my well-being.</t>
  </si>
  <si>
    <t>EC011Q03NA: Compare &lt;school science&gt; lessons in school\add sci instruct. My teachers really listen to what I have to say.</t>
  </si>
  <si>
    <t>EC011Q04NA: Compare &lt;school science&gt; lessons in school\add sci instruct. If I need extra help, I will receive it from teachers.</t>
  </si>
  <si>
    <t>EC011Q05NA: Compare &lt;school science&gt; lessons in school\add sci instruct. My teachers treat me fairly.</t>
  </si>
  <si>
    <t>EC012Q01NA: Why do you attend additional science instruction in this school year? I want to learn more.</t>
  </si>
  <si>
    <t>EC012Q02NA: Why do you attend additional science instruction in this school year? I want to prepare for exams.</t>
  </si>
  <si>
    <t>EC012Q03NA: Why do you attend additional science instruction in this school year? I was attracted by the tutoring advertisement.</t>
  </si>
  <si>
    <t>EC012Q04NA: Why do you attend additional science instruction in this school year? My parents wanted me to attend.</t>
  </si>
  <si>
    <t>EC012Q05NA: Why do you attend additional science instruction in this school year? Many of my friends are doing it.</t>
  </si>
  <si>
    <t>EC012Q06NA: Why do you attend additional science instruction in this school year? My teachers recommend it.</t>
  </si>
  <si>
    <t>EC012Q07NA: Why do you attend additional science instruction in this school year? I want to improve my grades.</t>
  </si>
  <si>
    <t>EC012Q08NA: Why do you attend additional science instruction in this school year? I need to improve my grades.</t>
  </si>
  <si>
    <t>EC012Q09NA: Why do you attend additional science instruction in this school year? It is gratifying to study.</t>
  </si>
  <si>
    <t>EC012Q10NA: Why do you attend additional science instruction in this school year? It looks good on a résumé.</t>
  </si>
  <si>
    <t>EC012Q11NA: Why do you attend additional science instruction in this school year? It is necessary for a job.</t>
  </si>
  <si>
    <t>EC012Q12NA: Why do you attend additional science instruction in this school year? Other reason.</t>
  </si>
  <si>
    <t>EC013Q01NA: Why don't you attend additional science in this school year? I don't need any additional science instruction.</t>
  </si>
  <si>
    <t>EC013Q02NA: Why don't you attend additional science in this school year? None of the available offerings suit my needs.</t>
  </si>
  <si>
    <t>EC013Q03NA: Why don't you attend additional science in this school year? Not many of my friends are doing it.</t>
  </si>
  <si>
    <t>EC013Q04NA: Why don't you attend additional science in this school year? I don't have time.</t>
  </si>
  <si>
    <t>EC013Q05NA: Why don't you attend additional science in this school year? I don't have the money.</t>
  </si>
  <si>
    <t>EC013Q06NA: Why don't you attend additional science in this school year? My school teachers are knowledgeable enough.</t>
  </si>
  <si>
    <t>EC013Q07NA: Why don't you attend additional science in this school year? My parents don't want me to do it.</t>
  </si>
  <si>
    <t>EC013Q08NA: Why don't you attend additional science in this school year? It doesnt seem worth the money.</t>
  </si>
  <si>
    <t>EC013Q09NA: Why don't you attend additional science in this school year? My teachers say it is not useful.</t>
  </si>
  <si>
    <t>EC013Q10NA: Why don't you attend additional science in this school year? I have never considered add. science instruction.</t>
  </si>
  <si>
    <t>EC013Q11NA: Why don't you attend additional science in this school year? Add. science instruction not avail. where I live.</t>
  </si>
  <si>
    <t>EC013Q12NA: Why don't you attend additional science in this school year? My family helps me instead.</t>
  </si>
  <si>
    <t>EC013Q13NA: Why don't you attend additional science in this school year? My peers and friends help me instead.</t>
  </si>
  <si>
    <t>EC014Q01NA: What does additional math cover? Content covered in regular school courses</t>
  </si>
  <si>
    <t>EC014Q02NA: What does additonal math cover? New or additional content notcovered in regular school courses</t>
  </si>
  <si>
    <t>EC015Q01NA: Which math instruction do you participate? One-on-one tutoring with a person</t>
  </si>
  <si>
    <t>EC015Q02NA: Which math instruction do you participate? Internet tutoring with a person (including e.g. &lt;Skype&gt;)</t>
  </si>
  <si>
    <t>EC015Q03NA: Which math instruction do you participate? Internet or computer tutoring with a programme or application</t>
  </si>
  <si>
    <t>EC015Q04NA: Which math instruction do you participate? Live instruction by a person</t>
  </si>
  <si>
    <t>EC015Q05NA: Which math instruction do you participate? Video-recorded instruction by a person</t>
  </si>
  <si>
    <t>EC015Q06NA: Which math instruction do you participate? Small group study or practice (2 to 7 students)</t>
  </si>
  <si>
    <t>EC015Q07NA: Which math instruction do you participate? Large group study or practice (8 or more students)</t>
  </si>
  <si>
    <t>EC015Q08NA: Which math instruction do you participate? Other additional mathematics instruction</t>
  </si>
  <si>
    <t>EC017Q01NA: Where do you attend this additional mathematics instruction? In my regular school building</t>
  </si>
  <si>
    <t>EC017Q02NA: Where do you attend this additional mathematics instruction? At some other place, i.e., not in my regular school</t>
  </si>
  <si>
    <t>EC018Q01NA: The teacher is one of my regular teachers in this years school courses. (mathematics)</t>
  </si>
  <si>
    <t>EC018Q02NA: The teacher regularly teaches students my age in school but is not my teacher in any of my regular school courses. (m</t>
  </si>
  <si>
    <t>EC018Q03NA: The teacher mainly works for a business or organisation specialised in additional instruction. (mathematics)</t>
  </si>
  <si>
    <t>EC018Q04NA: The teacher is not specialised teaching personnel (e.g. a student). (mathematics)</t>
  </si>
  <si>
    <t>EC019Q03NA: My teacher does a lot to help me.</t>
  </si>
  <si>
    <t>EC019Q07NA: My teacher is pleased when I come up with new solutions to a problem.</t>
  </si>
  <si>
    <t>EC019Q10NA: My teacher gives hints or offers strategies that help me to solve a task.</t>
  </si>
  <si>
    <t>EC019Q12NA: My teacher helps me to find ways how to solve a problem.</t>
  </si>
  <si>
    <t>EC019Q13NA: Once we identify why I have a certain problem, my teacher provides me with a working strategy.</t>
  </si>
  <si>
    <t>EC019Q14NA: My teacher adapts the content and method to my needs.</t>
  </si>
  <si>
    <t>EC020Q04NA: Where do math situations occur? It takes a long time until I have gathered all the material to get started.</t>
  </si>
  <si>
    <t>EC020Q06NA: Where do math situations occur? I talk about things that don't have anything to do with our tasks\topic.</t>
  </si>
  <si>
    <t>EC020Q07NA: Where do math situations occur? My teacher summarises the learning content I have covered.</t>
  </si>
  <si>
    <t>EC020Q08NA: Where do math situations occur? My teacher points out the most important aspects of a topic.</t>
  </si>
  <si>
    <t>EC020Q09NA: Where do math situations occur? I am often bored.</t>
  </si>
  <si>
    <t>EC020Q10NA: Where do math situations occur? It takes very long until I am ready to get started.</t>
  </si>
  <si>
    <t>EC020Q11NA: Where do math situations occur? My teacher tells me what I should learn in a certain activity.</t>
  </si>
  <si>
    <t>EC020Q12NA: Where do math situations occur? My teacher points out the broader context of a learning unit.</t>
  </si>
  <si>
    <t>EC021Q01NA: I get along well with my teachers.</t>
  </si>
  <si>
    <t>EC021Q02NA: My teachers are interested in my well-being.</t>
  </si>
  <si>
    <t>EC021Q03NA: My teachers really listen to what I have to say.</t>
  </si>
  <si>
    <t>EC021Q04NA: If I need extra help, I will receive it from my teachers.</t>
  </si>
  <si>
    <t>EC021Q05NA: My teachers treat me fairly.</t>
  </si>
  <si>
    <t>EC022Q01NA: Why do you attend additional mathematics in this school year: I want to learn more.</t>
  </si>
  <si>
    <t>EC022Q02NA: Why do you attend additional mathematics in this school year: I want to prepare for exams.</t>
  </si>
  <si>
    <t>EC022Q03NA: Why do you attend additional mathematics in this school year: I was attracted by the tutoring advertis.</t>
  </si>
  <si>
    <t>EC022Q04NA: Why do you attend additional mathematics in this school year: My parents wanted me to attend.</t>
  </si>
  <si>
    <t>EC022Q05NA: Why do you attend additional mathematics in this school year: Many of my friends are doing it.</t>
  </si>
  <si>
    <t>EC022Q06NA: Why do you attend additional mathematics in this school year: My teachers recommend it.</t>
  </si>
  <si>
    <t>EC022Q07NA: Why do you attend additional mathematics in this school year: I want to improve my grades.</t>
  </si>
  <si>
    <t>EC022Q08NA: Why do you attend additional mathematics in this school year: I need to improve my grades.</t>
  </si>
  <si>
    <t>EC022Q09NA: Why do you attend additional mathematics in this school year: It is gratifying to study.</t>
  </si>
  <si>
    <t>EC022Q10NA: Why do you attend additional mathematics in this school year: It looks good on a résumé.</t>
  </si>
  <si>
    <t>EC022Q11NA: Why do you attend additional mathematics in this school year: It is necessary for a job.</t>
  </si>
  <si>
    <t>EC022Q12NA: Why do you attend additional mathematics in this school year: Other reason.</t>
  </si>
  <si>
    <t>EC023Q01NA: Why don't you attend additional mathematics in this school year: I don't need any add math instruction.</t>
  </si>
  <si>
    <t>EC023Q02NA: Why don't you attend additional mathematics in this school year: None of the offerings suit my needs.</t>
  </si>
  <si>
    <t>EC023Q03NA: Why don't you attend additional mathematics in this school year: Not many of my friends are doing it.</t>
  </si>
  <si>
    <t>EC023Q04NA: Why don't you attend additional mathematics in this school year: I don't have time.</t>
  </si>
  <si>
    <t>EC023Q05NA: Why don't you attend additional mathematics in this school year: I don't have the money.</t>
  </si>
  <si>
    <t>EC023Q06NA: Why don't you attend additional mathematics in this school year: My teachers are knowledgeable enough.</t>
  </si>
  <si>
    <t>EC023Q07NA: Why don't you attend additional mathematics in this school year: My parents don't want me to do it.</t>
  </si>
  <si>
    <t>EC023Q08NA: Why don't you attend additional mathematics in this school year: It doesnt seem worth the money.</t>
  </si>
  <si>
    <t>EC023Q09NA: Why don't you attend additional mathematics in this school year: My teachers say it is not useful.</t>
  </si>
  <si>
    <t>EC023Q10NA: Why don't you attend additional mathematics in this school year: I never considered add. math instruction.</t>
  </si>
  <si>
    <t>EC023Q11NA: Why don't you attend additional mathematics in this school year: Add. math instruc. not avail. where I live.</t>
  </si>
  <si>
    <t>EC023Q12NA: Why don't you attend additional mathematics in this school year: My family helps me instead.</t>
  </si>
  <si>
    <t>EC023Q13NA: Why don't you attend additional mathematics in this school year: My peers and friends help me instead.</t>
  </si>
  <si>
    <t>EC024Q01NA: Which type of add. &lt;test language&gt; instruct. do you participate in during this school year? One-on-one tutoring</t>
  </si>
  <si>
    <t>EC024Q02NA: Which type of add. &lt;test language&gt; instruct. do you participate in during this school year? Internet tutor.( &lt;Skype&gt;)</t>
  </si>
  <si>
    <t>EC024Q03NA: Which type of add.&lt;test language&gt; instruct. do you participate in during this school year? Internet\comp tutoring, ap</t>
  </si>
  <si>
    <t>EC024Q04NA: Which type of add.&lt;test language&gt; instruct. do you participate in during this school year? Live instruction</t>
  </si>
  <si>
    <t>EC024Q05NA: Which type of add.&lt;test language&gt; instruct. do you participate in during this school year? Video-recorded instruction</t>
  </si>
  <si>
    <t>EC024Q06NA: Which type of add. &lt;test language&gt; instruct. do you participate in during this school year? Small gp study\practice</t>
  </si>
  <si>
    <t>EC024Q07NA: Which type of add. &lt;test language&gt; instruct. do you participate in during this school year? Large group study\practic</t>
  </si>
  <si>
    <t>EC024Q08NA: Which type of add. &lt;test language&gt; instruct. do you participate in during this school year? Other add. &lt;test language</t>
  </si>
  <si>
    <t>EC026Q01NA: Where do you attend this additional &lt;test language&gt; instruction? In my regular school building</t>
  </si>
  <si>
    <t>EC026Q02NA: Where do you attend this additional &lt;test language&gt; instruction? At some other place, i.e., not regular school build</t>
  </si>
  <si>
    <t>EC027Q01NA: The Teacher is one of my regular teachers in this years school courses. (test language)</t>
  </si>
  <si>
    <t>EC027Q02NA: The teacher regularly teaches students my age in school but is not my teacher in any of my regular school courses. (t</t>
  </si>
  <si>
    <t>EC027Q03NA: The teacher mainly works for a business or organisation specialised in additional instruction. (test language)</t>
  </si>
  <si>
    <t>EC027Q04NA: The teacher is not specialised teaching personnel (e.g. a student). (test language)</t>
  </si>
  <si>
    <t>EC028Q01NA: Did you attend additional instruction earlier in your education? In &lt;ISCED 0&gt;</t>
  </si>
  <si>
    <t>EC028Q02NA: Did you attend additional instruction earlier in your education? In &lt;ISCED 1&gt;</t>
  </si>
  <si>
    <t>EC028Q03NA: Did you attend additional instruction earlier in your education? In &lt;ISCED 2&gt;</t>
  </si>
  <si>
    <t>EC029Q01NA: How many years altogether have you attended additional instruction? Years</t>
  </si>
  <si>
    <t>0</t>
  </si>
  <si>
    <t>1</t>
  </si>
  <si>
    <t>2</t>
  </si>
  <si>
    <t>3</t>
  </si>
  <si>
    <t>4</t>
  </si>
  <si>
    <t>5</t>
  </si>
  <si>
    <t>6</t>
  </si>
  <si>
    <t>7</t>
  </si>
  <si>
    <t>8</t>
  </si>
  <si>
    <t>9</t>
  </si>
  <si>
    <t>10</t>
  </si>
  <si>
    <t>11</t>
  </si>
  <si>
    <t>12</t>
  </si>
  <si>
    <t>13</t>
  </si>
  <si>
    <t>14</t>
  </si>
  <si>
    <t>15</t>
  </si>
  <si>
    <t>16</t>
  </si>
  <si>
    <t>EC030Q01NA: In your family, who helps you regularly with your homework or private study? Mother or other female guardian</t>
  </si>
  <si>
    <t>EC030Q02NA: In your family, who helps you regularly with your homework or private study? Father or other male guardian</t>
  </si>
  <si>
    <t>EC030Q03NA: In your family, who helps you regularly with your homework or private study? Sister(s)\brother(s)</t>
  </si>
  <si>
    <t>EC030Q04NA: In your family, who helps you regularly with your homework or private study? Grandparents</t>
  </si>
  <si>
    <t>EC030Q05NA: In your family, who helps you regularly with your homework or private study? Other relatives</t>
  </si>
  <si>
    <t>EC030Q06NA: In your family, who helps you regularly with your homework or private study? Nobody</t>
  </si>
  <si>
    <t>EC030Q07NA: In your family, who helps you regularly with your homework or private study? Other person</t>
  </si>
  <si>
    <t>EC031Q01TA: Did you change schools when you were attending &lt;ISCED 1&gt;?</t>
  </si>
  <si>
    <t>No, I attended all of &lt;ISCED 1&gt; at the same school.</t>
  </si>
  <si>
    <t>Yes, I changed schools once.</t>
  </si>
  <si>
    <t>Yes, I changed schools twice or more.</t>
  </si>
  <si>
    <t>EC032Q01TA: Did you change schools when you were attending &lt;ISCED 2&gt;?</t>
  </si>
  <si>
    <t>No, I attended all of &lt;ISCED 2&gt; at the same school.</t>
  </si>
  <si>
    <t>EC033Q01NA: Have you ever changed your &lt;study programme&gt;?</t>
  </si>
  <si>
    <t>Yes, I changed the &lt;study programme&gt; once.</t>
  </si>
  <si>
    <t>Yes, I changed the &lt;study programme&gt; twice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</si>
</sst>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sharedStrings.xml" Type="http://schemas.openxmlformats.org/officeDocument/2006/relationships/sharedStrings"/><Relationship Id="rId157" Target="styles.xml" Type="http://schemas.openxmlformats.org/officeDocument/2006/relationships/styles"/><Relationship Id="rId15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EC003Q01NA'!A6" TargetMode="External" Type="http://schemas.openxmlformats.org/officeDocument/2006/relationships/hyperlink"/><Relationship Id="rId2" Target="#'EC003Q02NA'!A6" TargetMode="External" Type="http://schemas.openxmlformats.org/officeDocument/2006/relationships/hyperlink"/><Relationship Id="rId3" Target="#'EC003Q03NA'!A6" TargetMode="External" Type="http://schemas.openxmlformats.org/officeDocument/2006/relationships/hyperlink"/><Relationship Id="rId4" Target="#'EC003Q04NA'!A6" TargetMode="External" Type="http://schemas.openxmlformats.org/officeDocument/2006/relationships/hyperlink"/><Relationship Id="rId5" Target="#'EC003Q05NA'!A6" TargetMode="External" Type="http://schemas.openxmlformats.org/officeDocument/2006/relationships/hyperlink"/><Relationship Id="rId6" Target="#'EC003Q06NA'!A6" TargetMode="External" Type="http://schemas.openxmlformats.org/officeDocument/2006/relationships/hyperlink"/><Relationship Id="rId7" Target="#'EC004Q01NA'!A6" TargetMode="External" Type="http://schemas.openxmlformats.org/officeDocument/2006/relationships/hyperlink"/><Relationship Id="rId8" Target="#'EC004Q02NA'!A6" TargetMode="External" Type="http://schemas.openxmlformats.org/officeDocument/2006/relationships/hyperlink"/><Relationship Id="rId9" Target="#'EC005Q01NA'!A6" TargetMode="External" Type="http://schemas.openxmlformats.org/officeDocument/2006/relationships/hyperlink"/><Relationship Id="rId10" Target="#'EC005Q02NA'!A6" TargetMode="External" Type="http://schemas.openxmlformats.org/officeDocument/2006/relationships/hyperlink"/><Relationship Id="rId11" Target="#'EC005Q03NA'!A6" TargetMode="External" Type="http://schemas.openxmlformats.org/officeDocument/2006/relationships/hyperlink"/><Relationship Id="rId12" Target="#'EC005Q04NA'!A6" TargetMode="External" Type="http://schemas.openxmlformats.org/officeDocument/2006/relationships/hyperlink"/><Relationship Id="rId13" Target="#'EC005Q05NA'!A6" TargetMode="External" Type="http://schemas.openxmlformats.org/officeDocument/2006/relationships/hyperlink"/><Relationship Id="rId14" Target="#'EC005Q06NA'!A6" TargetMode="External" Type="http://schemas.openxmlformats.org/officeDocument/2006/relationships/hyperlink"/><Relationship Id="rId15" Target="#'EC005Q07NA'!A6" TargetMode="External" Type="http://schemas.openxmlformats.org/officeDocument/2006/relationships/hyperlink"/><Relationship Id="rId16" Target="#'EC005Q08NA'!A6" TargetMode="External" Type="http://schemas.openxmlformats.org/officeDocument/2006/relationships/hyperlink"/><Relationship Id="rId17" Target="#'EC007Q01NA'!A6" TargetMode="External" Type="http://schemas.openxmlformats.org/officeDocument/2006/relationships/hyperlink"/><Relationship Id="rId18" Target="#'EC007Q02NA'!A6" TargetMode="External" Type="http://schemas.openxmlformats.org/officeDocument/2006/relationships/hyperlink"/><Relationship Id="rId19" Target="#'EC008Q01NA'!A6" TargetMode="External" Type="http://schemas.openxmlformats.org/officeDocument/2006/relationships/hyperlink"/><Relationship Id="rId20" Target="#'EC008Q02NA'!A6" TargetMode="External" Type="http://schemas.openxmlformats.org/officeDocument/2006/relationships/hyperlink"/><Relationship Id="rId21" Target="#'EC008Q03NA'!A6" TargetMode="External" Type="http://schemas.openxmlformats.org/officeDocument/2006/relationships/hyperlink"/><Relationship Id="rId22" Target="#'EC008Q04NA'!A6" TargetMode="External" Type="http://schemas.openxmlformats.org/officeDocument/2006/relationships/hyperlink"/><Relationship Id="rId23" Target="#'EC009Q03NA'!A6" TargetMode="External" Type="http://schemas.openxmlformats.org/officeDocument/2006/relationships/hyperlink"/><Relationship Id="rId24" Target="#'EC009Q07NA'!A6" TargetMode="External" Type="http://schemas.openxmlformats.org/officeDocument/2006/relationships/hyperlink"/><Relationship Id="rId25" Target="#'EC009Q10NA'!A6" TargetMode="External" Type="http://schemas.openxmlformats.org/officeDocument/2006/relationships/hyperlink"/><Relationship Id="rId26" Target="#'EC009Q12NA'!A6" TargetMode="External" Type="http://schemas.openxmlformats.org/officeDocument/2006/relationships/hyperlink"/><Relationship Id="rId27" Target="#'EC009Q13NA'!A6" TargetMode="External" Type="http://schemas.openxmlformats.org/officeDocument/2006/relationships/hyperlink"/><Relationship Id="rId28" Target="#'EC009Q14NA'!A6" TargetMode="External" Type="http://schemas.openxmlformats.org/officeDocument/2006/relationships/hyperlink"/><Relationship Id="rId29" Target="#'EC010Q04NA'!A6" TargetMode="External" Type="http://schemas.openxmlformats.org/officeDocument/2006/relationships/hyperlink"/><Relationship Id="rId30" Target="#'EC010Q06NA'!A6" TargetMode="External" Type="http://schemas.openxmlformats.org/officeDocument/2006/relationships/hyperlink"/><Relationship Id="rId31" Target="#'EC010Q07NA'!A6" TargetMode="External" Type="http://schemas.openxmlformats.org/officeDocument/2006/relationships/hyperlink"/><Relationship Id="rId32" Target="#'EC010Q08NA'!A6" TargetMode="External" Type="http://schemas.openxmlformats.org/officeDocument/2006/relationships/hyperlink"/><Relationship Id="rId33" Target="#'EC010Q09NA'!A6" TargetMode="External" Type="http://schemas.openxmlformats.org/officeDocument/2006/relationships/hyperlink"/><Relationship Id="rId34" Target="#'EC010Q10NA'!A6" TargetMode="External" Type="http://schemas.openxmlformats.org/officeDocument/2006/relationships/hyperlink"/><Relationship Id="rId35" Target="#'EC010Q11NA'!A6" TargetMode="External" Type="http://schemas.openxmlformats.org/officeDocument/2006/relationships/hyperlink"/><Relationship Id="rId36" Target="#'EC010Q12NA'!A6" TargetMode="External" Type="http://schemas.openxmlformats.org/officeDocument/2006/relationships/hyperlink"/><Relationship Id="rId37" Target="#'EC011Q01NA'!A6" TargetMode="External" Type="http://schemas.openxmlformats.org/officeDocument/2006/relationships/hyperlink"/><Relationship Id="rId38" Target="#'EC011Q02NA'!A6" TargetMode="External" Type="http://schemas.openxmlformats.org/officeDocument/2006/relationships/hyperlink"/><Relationship Id="rId39" Target="#'EC011Q03NA'!A6" TargetMode="External" Type="http://schemas.openxmlformats.org/officeDocument/2006/relationships/hyperlink"/><Relationship Id="rId40" Target="#'EC011Q04NA'!A6" TargetMode="External" Type="http://schemas.openxmlformats.org/officeDocument/2006/relationships/hyperlink"/><Relationship Id="rId41" Target="#'EC011Q05NA'!A6" TargetMode="External" Type="http://schemas.openxmlformats.org/officeDocument/2006/relationships/hyperlink"/><Relationship Id="rId42" Target="#'EC012Q01NA'!A6" TargetMode="External" Type="http://schemas.openxmlformats.org/officeDocument/2006/relationships/hyperlink"/><Relationship Id="rId43" Target="#'EC012Q02NA'!A6" TargetMode="External" Type="http://schemas.openxmlformats.org/officeDocument/2006/relationships/hyperlink"/><Relationship Id="rId44" Target="#'EC012Q03NA'!A6" TargetMode="External" Type="http://schemas.openxmlformats.org/officeDocument/2006/relationships/hyperlink"/><Relationship Id="rId45" Target="#'EC012Q04NA'!A6" TargetMode="External" Type="http://schemas.openxmlformats.org/officeDocument/2006/relationships/hyperlink"/><Relationship Id="rId46" Target="#'EC012Q05NA'!A6" TargetMode="External" Type="http://schemas.openxmlformats.org/officeDocument/2006/relationships/hyperlink"/><Relationship Id="rId47" Target="#'EC012Q06NA'!A6" TargetMode="External" Type="http://schemas.openxmlformats.org/officeDocument/2006/relationships/hyperlink"/><Relationship Id="rId48" Target="#'EC012Q07NA'!A6" TargetMode="External" Type="http://schemas.openxmlformats.org/officeDocument/2006/relationships/hyperlink"/><Relationship Id="rId49" Target="#'EC012Q08NA'!A6" TargetMode="External" Type="http://schemas.openxmlformats.org/officeDocument/2006/relationships/hyperlink"/><Relationship Id="rId50" Target="#'EC012Q09NA'!A6" TargetMode="External" Type="http://schemas.openxmlformats.org/officeDocument/2006/relationships/hyperlink"/><Relationship Id="rId51" Target="#'EC012Q10NA'!A6" TargetMode="External" Type="http://schemas.openxmlformats.org/officeDocument/2006/relationships/hyperlink"/><Relationship Id="rId52" Target="#'EC012Q11NA'!A6" TargetMode="External" Type="http://schemas.openxmlformats.org/officeDocument/2006/relationships/hyperlink"/><Relationship Id="rId53" Target="#'EC012Q12NA'!A6" TargetMode="External" Type="http://schemas.openxmlformats.org/officeDocument/2006/relationships/hyperlink"/><Relationship Id="rId54" Target="#'EC013Q01NA'!A6" TargetMode="External" Type="http://schemas.openxmlformats.org/officeDocument/2006/relationships/hyperlink"/><Relationship Id="rId55" Target="#'EC013Q02NA'!A6" TargetMode="External" Type="http://schemas.openxmlformats.org/officeDocument/2006/relationships/hyperlink"/><Relationship Id="rId56" Target="#'EC013Q03NA'!A6" TargetMode="External" Type="http://schemas.openxmlformats.org/officeDocument/2006/relationships/hyperlink"/><Relationship Id="rId57" Target="#'EC013Q04NA'!A6" TargetMode="External" Type="http://schemas.openxmlformats.org/officeDocument/2006/relationships/hyperlink"/><Relationship Id="rId58" Target="#'EC013Q05NA'!A6" TargetMode="External" Type="http://schemas.openxmlformats.org/officeDocument/2006/relationships/hyperlink"/><Relationship Id="rId59" Target="#'EC013Q06NA'!A6" TargetMode="External" Type="http://schemas.openxmlformats.org/officeDocument/2006/relationships/hyperlink"/><Relationship Id="rId60" Target="#'EC013Q07NA'!A6" TargetMode="External" Type="http://schemas.openxmlformats.org/officeDocument/2006/relationships/hyperlink"/><Relationship Id="rId61" Target="#'EC013Q08NA'!A6" TargetMode="External" Type="http://schemas.openxmlformats.org/officeDocument/2006/relationships/hyperlink"/><Relationship Id="rId62" Target="#'EC013Q09NA'!A6" TargetMode="External" Type="http://schemas.openxmlformats.org/officeDocument/2006/relationships/hyperlink"/><Relationship Id="rId63" Target="#'EC013Q10NA'!A6" TargetMode="External" Type="http://schemas.openxmlformats.org/officeDocument/2006/relationships/hyperlink"/><Relationship Id="rId64" Target="#'EC013Q11NA'!A6" TargetMode="External" Type="http://schemas.openxmlformats.org/officeDocument/2006/relationships/hyperlink"/><Relationship Id="rId65" Target="#'EC013Q12NA'!A6" TargetMode="External" Type="http://schemas.openxmlformats.org/officeDocument/2006/relationships/hyperlink"/><Relationship Id="rId66" Target="#'EC013Q13NA'!A6" TargetMode="External" Type="http://schemas.openxmlformats.org/officeDocument/2006/relationships/hyperlink"/><Relationship Id="rId67" Target="#'EC014Q01NA'!A6" TargetMode="External" Type="http://schemas.openxmlformats.org/officeDocument/2006/relationships/hyperlink"/><Relationship Id="rId68" Target="#'EC014Q02NA'!A6" TargetMode="External" Type="http://schemas.openxmlformats.org/officeDocument/2006/relationships/hyperlink"/><Relationship Id="rId69" Target="#'EC015Q01NA'!A6" TargetMode="External" Type="http://schemas.openxmlformats.org/officeDocument/2006/relationships/hyperlink"/><Relationship Id="rId70" Target="#'EC015Q02NA'!A6" TargetMode="External" Type="http://schemas.openxmlformats.org/officeDocument/2006/relationships/hyperlink"/><Relationship Id="rId71" Target="#'EC015Q03NA'!A6" TargetMode="External" Type="http://schemas.openxmlformats.org/officeDocument/2006/relationships/hyperlink"/><Relationship Id="rId72" Target="#'EC015Q04NA'!A6" TargetMode="External" Type="http://schemas.openxmlformats.org/officeDocument/2006/relationships/hyperlink"/><Relationship Id="rId73" Target="#'EC015Q05NA'!A6" TargetMode="External" Type="http://schemas.openxmlformats.org/officeDocument/2006/relationships/hyperlink"/><Relationship Id="rId74" Target="#'EC015Q06NA'!A6" TargetMode="External" Type="http://schemas.openxmlformats.org/officeDocument/2006/relationships/hyperlink"/><Relationship Id="rId75" Target="#'EC015Q07NA'!A6" TargetMode="External" Type="http://schemas.openxmlformats.org/officeDocument/2006/relationships/hyperlink"/><Relationship Id="rId76" Target="#'EC015Q08NA'!A6" TargetMode="External" Type="http://schemas.openxmlformats.org/officeDocument/2006/relationships/hyperlink"/><Relationship Id="rId77" Target="#'EC017Q01NA'!A6" TargetMode="External" Type="http://schemas.openxmlformats.org/officeDocument/2006/relationships/hyperlink"/><Relationship Id="rId78" Target="#'EC017Q02NA'!A6" TargetMode="External" Type="http://schemas.openxmlformats.org/officeDocument/2006/relationships/hyperlink"/><Relationship Id="rId79" Target="#'EC018Q01NA'!A6" TargetMode="External" Type="http://schemas.openxmlformats.org/officeDocument/2006/relationships/hyperlink"/><Relationship Id="rId80" Target="#'EC018Q02NA'!A6" TargetMode="External" Type="http://schemas.openxmlformats.org/officeDocument/2006/relationships/hyperlink"/><Relationship Id="rId81" Target="#'EC018Q03NA'!A6" TargetMode="External" Type="http://schemas.openxmlformats.org/officeDocument/2006/relationships/hyperlink"/><Relationship Id="rId82" Target="#'EC018Q04NA'!A6" TargetMode="External" Type="http://schemas.openxmlformats.org/officeDocument/2006/relationships/hyperlink"/><Relationship Id="rId83" Target="#'EC019Q03NA'!A6" TargetMode="External" Type="http://schemas.openxmlformats.org/officeDocument/2006/relationships/hyperlink"/><Relationship Id="rId84" Target="#'EC019Q07NA'!A6" TargetMode="External" Type="http://schemas.openxmlformats.org/officeDocument/2006/relationships/hyperlink"/><Relationship Id="rId85" Target="#'EC019Q10NA'!A6" TargetMode="External" Type="http://schemas.openxmlformats.org/officeDocument/2006/relationships/hyperlink"/><Relationship Id="rId86" Target="#'EC019Q12NA'!A6" TargetMode="External" Type="http://schemas.openxmlformats.org/officeDocument/2006/relationships/hyperlink"/><Relationship Id="rId87" Target="#'EC019Q13NA'!A6" TargetMode="External" Type="http://schemas.openxmlformats.org/officeDocument/2006/relationships/hyperlink"/><Relationship Id="rId88" Target="#'EC019Q14NA'!A6" TargetMode="External" Type="http://schemas.openxmlformats.org/officeDocument/2006/relationships/hyperlink"/><Relationship Id="rId89" Target="#'EC020Q04NA'!A6" TargetMode="External" Type="http://schemas.openxmlformats.org/officeDocument/2006/relationships/hyperlink"/><Relationship Id="rId90" Target="#'EC020Q06NA'!A6" TargetMode="External" Type="http://schemas.openxmlformats.org/officeDocument/2006/relationships/hyperlink"/><Relationship Id="rId91" Target="#'EC020Q07NA'!A6" TargetMode="External" Type="http://schemas.openxmlformats.org/officeDocument/2006/relationships/hyperlink"/><Relationship Id="rId92" Target="#'EC020Q08NA'!A6" TargetMode="External" Type="http://schemas.openxmlformats.org/officeDocument/2006/relationships/hyperlink"/><Relationship Id="rId93" Target="#'EC020Q09NA'!A6" TargetMode="External" Type="http://schemas.openxmlformats.org/officeDocument/2006/relationships/hyperlink"/><Relationship Id="rId94" Target="#'EC020Q10NA'!A6" TargetMode="External" Type="http://schemas.openxmlformats.org/officeDocument/2006/relationships/hyperlink"/><Relationship Id="rId95" Target="#'EC020Q11NA'!A6" TargetMode="External" Type="http://schemas.openxmlformats.org/officeDocument/2006/relationships/hyperlink"/><Relationship Id="rId96" Target="#'EC020Q12NA'!A6" TargetMode="External" Type="http://schemas.openxmlformats.org/officeDocument/2006/relationships/hyperlink"/><Relationship Id="rId97" Target="#'EC021Q01NA'!A6" TargetMode="External" Type="http://schemas.openxmlformats.org/officeDocument/2006/relationships/hyperlink"/><Relationship Id="rId98" Target="#'EC021Q02NA'!A6" TargetMode="External" Type="http://schemas.openxmlformats.org/officeDocument/2006/relationships/hyperlink"/><Relationship Id="rId99" Target="#'EC021Q03NA'!A6" TargetMode="External" Type="http://schemas.openxmlformats.org/officeDocument/2006/relationships/hyperlink"/><Relationship Id="rId100" Target="#'EC021Q04NA'!A6" TargetMode="External" Type="http://schemas.openxmlformats.org/officeDocument/2006/relationships/hyperlink"/><Relationship Id="rId101" Target="#'EC021Q05NA'!A6" TargetMode="External" Type="http://schemas.openxmlformats.org/officeDocument/2006/relationships/hyperlink"/><Relationship Id="rId102" Target="#'EC022Q01NA'!A6" TargetMode="External" Type="http://schemas.openxmlformats.org/officeDocument/2006/relationships/hyperlink"/><Relationship Id="rId103" Target="#'EC022Q02NA'!A6" TargetMode="External" Type="http://schemas.openxmlformats.org/officeDocument/2006/relationships/hyperlink"/><Relationship Id="rId104" Target="#'EC022Q03NA'!A6" TargetMode="External" Type="http://schemas.openxmlformats.org/officeDocument/2006/relationships/hyperlink"/><Relationship Id="rId105" Target="#'EC022Q04NA'!A6" TargetMode="External" Type="http://schemas.openxmlformats.org/officeDocument/2006/relationships/hyperlink"/><Relationship Id="rId106" Target="#'EC022Q05NA'!A6" TargetMode="External" Type="http://schemas.openxmlformats.org/officeDocument/2006/relationships/hyperlink"/><Relationship Id="rId107" Target="#'EC022Q06NA'!A6" TargetMode="External" Type="http://schemas.openxmlformats.org/officeDocument/2006/relationships/hyperlink"/><Relationship Id="rId108" Target="#'EC022Q07NA'!A6" TargetMode="External" Type="http://schemas.openxmlformats.org/officeDocument/2006/relationships/hyperlink"/><Relationship Id="rId109" Target="#'EC022Q08NA'!A6" TargetMode="External" Type="http://schemas.openxmlformats.org/officeDocument/2006/relationships/hyperlink"/><Relationship Id="rId110" Target="#'EC022Q09NA'!A6" TargetMode="External" Type="http://schemas.openxmlformats.org/officeDocument/2006/relationships/hyperlink"/><Relationship Id="rId111" Target="#'EC022Q10NA'!A6" TargetMode="External" Type="http://schemas.openxmlformats.org/officeDocument/2006/relationships/hyperlink"/><Relationship Id="rId112" Target="#'EC022Q11NA'!A6" TargetMode="External" Type="http://schemas.openxmlformats.org/officeDocument/2006/relationships/hyperlink"/><Relationship Id="rId113" Target="#'EC022Q12NA'!A6" TargetMode="External" Type="http://schemas.openxmlformats.org/officeDocument/2006/relationships/hyperlink"/><Relationship Id="rId114" Target="#'EC023Q01NA'!A6" TargetMode="External" Type="http://schemas.openxmlformats.org/officeDocument/2006/relationships/hyperlink"/><Relationship Id="rId115" Target="#'EC023Q02NA'!A6" TargetMode="External" Type="http://schemas.openxmlformats.org/officeDocument/2006/relationships/hyperlink"/><Relationship Id="rId116" Target="#'EC023Q03NA'!A6" TargetMode="External" Type="http://schemas.openxmlformats.org/officeDocument/2006/relationships/hyperlink"/><Relationship Id="rId117" Target="#'EC023Q04NA'!A6" TargetMode="External" Type="http://schemas.openxmlformats.org/officeDocument/2006/relationships/hyperlink"/><Relationship Id="rId118" Target="#'EC023Q05NA'!A6" TargetMode="External" Type="http://schemas.openxmlformats.org/officeDocument/2006/relationships/hyperlink"/><Relationship Id="rId119" Target="#'EC023Q06NA'!A6" TargetMode="External" Type="http://schemas.openxmlformats.org/officeDocument/2006/relationships/hyperlink"/><Relationship Id="rId120" Target="#'EC023Q07NA'!A6" TargetMode="External" Type="http://schemas.openxmlformats.org/officeDocument/2006/relationships/hyperlink"/><Relationship Id="rId121" Target="#'EC023Q08NA'!A6" TargetMode="External" Type="http://schemas.openxmlformats.org/officeDocument/2006/relationships/hyperlink"/><Relationship Id="rId122" Target="#'EC023Q09NA'!A6" TargetMode="External" Type="http://schemas.openxmlformats.org/officeDocument/2006/relationships/hyperlink"/><Relationship Id="rId123" Target="#'EC023Q10NA'!A6" TargetMode="External" Type="http://schemas.openxmlformats.org/officeDocument/2006/relationships/hyperlink"/><Relationship Id="rId124" Target="#'EC023Q11NA'!A6" TargetMode="External" Type="http://schemas.openxmlformats.org/officeDocument/2006/relationships/hyperlink"/><Relationship Id="rId125" Target="#'EC023Q12NA'!A6" TargetMode="External" Type="http://schemas.openxmlformats.org/officeDocument/2006/relationships/hyperlink"/><Relationship Id="rId126" Target="#'EC023Q13NA'!A6" TargetMode="External" Type="http://schemas.openxmlformats.org/officeDocument/2006/relationships/hyperlink"/><Relationship Id="rId127" Target="#'EC024Q01NA'!A6" TargetMode="External" Type="http://schemas.openxmlformats.org/officeDocument/2006/relationships/hyperlink"/><Relationship Id="rId128" Target="#'EC024Q02NA'!A6" TargetMode="External" Type="http://schemas.openxmlformats.org/officeDocument/2006/relationships/hyperlink"/><Relationship Id="rId129" Target="#'EC024Q03NA'!A6" TargetMode="External" Type="http://schemas.openxmlformats.org/officeDocument/2006/relationships/hyperlink"/><Relationship Id="rId130" Target="#'EC024Q04NA'!A6" TargetMode="External" Type="http://schemas.openxmlformats.org/officeDocument/2006/relationships/hyperlink"/><Relationship Id="rId131" Target="#'EC024Q05NA'!A6" TargetMode="External" Type="http://schemas.openxmlformats.org/officeDocument/2006/relationships/hyperlink"/><Relationship Id="rId132" Target="#'EC024Q06NA'!A6" TargetMode="External" Type="http://schemas.openxmlformats.org/officeDocument/2006/relationships/hyperlink"/><Relationship Id="rId133" Target="#'EC024Q07NA'!A6" TargetMode="External" Type="http://schemas.openxmlformats.org/officeDocument/2006/relationships/hyperlink"/><Relationship Id="rId134" Target="#'EC024Q08NA'!A6" TargetMode="External" Type="http://schemas.openxmlformats.org/officeDocument/2006/relationships/hyperlink"/><Relationship Id="rId135" Target="#'EC026Q01NA'!A6" TargetMode="External" Type="http://schemas.openxmlformats.org/officeDocument/2006/relationships/hyperlink"/><Relationship Id="rId136" Target="#'EC026Q02NA'!A6" TargetMode="External" Type="http://schemas.openxmlformats.org/officeDocument/2006/relationships/hyperlink"/><Relationship Id="rId137" Target="#'EC027Q01NA'!A6" TargetMode="External" Type="http://schemas.openxmlformats.org/officeDocument/2006/relationships/hyperlink"/><Relationship Id="rId138" Target="#'EC027Q02NA'!A6" TargetMode="External" Type="http://schemas.openxmlformats.org/officeDocument/2006/relationships/hyperlink"/><Relationship Id="rId139" Target="#'EC027Q03NA'!A6" TargetMode="External" Type="http://schemas.openxmlformats.org/officeDocument/2006/relationships/hyperlink"/><Relationship Id="rId140" Target="#'EC027Q04NA'!A6" TargetMode="External" Type="http://schemas.openxmlformats.org/officeDocument/2006/relationships/hyperlink"/><Relationship Id="rId141" Target="#'EC028Q01NA'!A6" TargetMode="External" Type="http://schemas.openxmlformats.org/officeDocument/2006/relationships/hyperlink"/><Relationship Id="rId142" Target="#'EC028Q02NA'!A6" TargetMode="External" Type="http://schemas.openxmlformats.org/officeDocument/2006/relationships/hyperlink"/><Relationship Id="rId143" Target="#'EC028Q03NA'!A6" TargetMode="External" Type="http://schemas.openxmlformats.org/officeDocument/2006/relationships/hyperlink"/><Relationship Id="rId144" Target="#'EC029Q01NA'!A6" TargetMode="External" Type="http://schemas.openxmlformats.org/officeDocument/2006/relationships/hyperlink"/><Relationship Id="rId145" Target="#'EC030Q01NA'!A6" TargetMode="External" Type="http://schemas.openxmlformats.org/officeDocument/2006/relationships/hyperlink"/><Relationship Id="rId146" Target="#'EC030Q02NA'!A6" TargetMode="External" Type="http://schemas.openxmlformats.org/officeDocument/2006/relationships/hyperlink"/><Relationship Id="rId147" Target="#'EC030Q03NA'!A6" TargetMode="External" Type="http://schemas.openxmlformats.org/officeDocument/2006/relationships/hyperlink"/><Relationship Id="rId148" Target="#'EC030Q04NA'!A6" TargetMode="External" Type="http://schemas.openxmlformats.org/officeDocument/2006/relationships/hyperlink"/><Relationship Id="rId149" Target="#'EC030Q05NA'!A6" TargetMode="External" Type="http://schemas.openxmlformats.org/officeDocument/2006/relationships/hyperlink"/><Relationship Id="rId150" Target="#'EC030Q06NA'!A6" TargetMode="External" Type="http://schemas.openxmlformats.org/officeDocument/2006/relationships/hyperlink"/><Relationship Id="rId151" Target="#'EC030Q07NA'!A6" TargetMode="External" Type="http://schemas.openxmlformats.org/officeDocument/2006/relationships/hyperlink"/><Relationship Id="rId152" Target="#'EC031Q01TA'!A6" TargetMode="External" Type="http://schemas.openxmlformats.org/officeDocument/2006/relationships/hyperlink"/><Relationship Id="rId153" Target="#'EC032Q01TA'!A6" TargetMode="External" Type="http://schemas.openxmlformats.org/officeDocument/2006/relationships/hyperlink"/><Relationship Id="rId154" Target="#'EC033Q01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310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473.03563343</v>
      </c>
      <c r="F7" s="20" t="n">
        <v>3.52010675</v>
      </c>
      <c r="G7" s="18" t="n">
        <v>474.72819529</v>
      </c>
      <c r="H7" s="20" t="n">
        <v>3.35245643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(8420.0/B9*100)</f>
        <v/>
      </c>
      <c r="D9" s="19" t="n">
        <v>1231</v>
      </c>
      <c r="E9" s="18" t="n">
        <v>439.3578792</v>
      </c>
      <c r="F9" s="20" t="n">
        <v>7.14275058</v>
      </c>
      <c r="G9" s="18" t="n">
        <v>473.69118532</v>
      </c>
      <c r="H9" s="20" t="n">
        <v>6.93627477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454.36226481</v>
      </c>
      <c r="F13" s="20" t="n">
        <v>5.758083</v>
      </c>
      <c r="G13" s="18" t="n">
        <v>462.38868323</v>
      </c>
      <c r="H13" s="20" t="n">
        <v>9.044354820000001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418.65552902</v>
      </c>
      <c r="F18" s="20" t="n">
        <v>5.60811169</v>
      </c>
      <c r="G18" s="18" t="n">
        <v>479.88594649</v>
      </c>
      <c r="H18" s="20" t="n">
        <v>4.10799305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436.20534158</v>
      </c>
      <c r="F19" s="20" t="n">
        <v>4.93119935</v>
      </c>
      <c r="G19" s="18" t="n">
        <v>426.80324323</v>
      </c>
      <c r="H19" s="20" t="n">
        <v>5.58231223</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423.62915688</v>
      </c>
      <c r="F20" s="20" t="n">
        <v>6.99460807</v>
      </c>
      <c r="G20" s="18" t="n">
        <v>404.01961754</v>
      </c>
      <c r="H20" s="20" t="n">
        <v>7.78210443</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443.58612369</v>
      </c>
      <c r="F23" s="20" t="n">
        <v>4.01896183</v>
      </c>
      <c r="G23" s="18" t="n">
        <v>446.73052563</v>
      </c>
      <c r="H23" s="20" t="n">
        <v>4.97904401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506.58189401</v>
      </c>
      <c r="F25" s="20" t="n">
        <v>5.10198164</v>
      </c>
      <c r="G25" s="18" t="n">
        <v>524.130721</v>
      </c>
      <c r="H25" s="20" t="n">
        <v>4.67561843</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470.23280618</v>
      </c>
      <c r="F26" s="20" t="n">
        <v>4.1302714</v>
      </c>
      <c r="G26" s="18" t="n">
        <v>463.50631918</v>
      </c>
      <c r="H26" s="20" t="n">
        <v>3.8153761</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487.82203418</v>
      </c>
      <c r="F32" s="20" t="n">
        <v>3.65082236</v>
      </c>
      <c r="G32" s="18" t="n">
        <v>496.37241646</v>
      </c>
      <c r="H32" s="20" t="n">
        <v>4.92987506</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(129.0/B34*100)</f>
        <v/>
      </c>
      <c r="D34" s="19" t="n">
        <v>6221</v>
      </c>
      <c r="E34" s="18" t="n">
        <v>438.74546841</v>
      </c>
      <c r="F34" s="20" t="n">
        <v>3.26607373</v>
      </c>
      <c r="G34" s="18" t="n">
        <v>394.62384536</v>
      </c>
      <c r="H34" s="20" t="n">
        <v>5.62542876</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500.30817059</v>
      </c>
      <c r="F35" s="20" t="n">
        <v>2.66052894</v>
      </c>
      <c r="G35" s="18" t="n">
        <v>515.42960103</v>
      </c>
      <c r="H35" s="20" t="n">
        <v>3.62370541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447.65916339</v>
      </c>
      <c r="F36" s="20" t="n">
        <v>3.86929102</v>
      </c>
      <c r="G36" s="18" t="n">
        <v>481.48182785</v>
      </c>
      <c r="H36" s="20" t="n">
        <v>3.73089124</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479.43432104</v>
      </c>
      <c r="F40" s="20" t="n">
        <v>7.54244751</v>
      </c>
      <c r="G40" s="18" t="n">
        <v>491.23352473</v>
      </c>
      <c r="H40" s="20" t="n">
        <v>3.17532042</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(185.0/B47*100)</f>
        <v/>
      </c>
      <c r="D47" s="19" t="n">
        <v>5743</v>
      </c>
      <c r="E47" s="18" t="n">
        <v>447.28043679</v>
      </c>
      <c r="F47" s="20" t="n">
        <v>4.97327771</v>
      </c>
      <c r="G47" s="18" t="n">
        <v>414.12746139</v>
      </c>
      <c r="H47" s="20" t="n">
        <v>5.93640134</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469.44258797</v>
      </c>
      <c r="F48" s="20" t="n">
        <v>8.213960930000001</v>
      </c>
      <c r="G48" s="18" t="n">
        <v>473.66277348</v>
      </c>
      <c r="H48" s="20" t="n">
        <v>5.79666839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445.01549512</v>
      </c>
      <c r="F52" s="20" t="n">
        <v>4.30552055</v>
      </c>
      <c r="G52" s="18" t="n">
        <v>477.81688815</v>
      </c>
      <c r="H52" s="20" t="n">
        <v>4.50933435</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511.78286725</v>
      </c>
      <c r="F56" s="20" t="n">
        <v>4.27187481</v>
      </c>
      <c r="G56" s="18" t="n">
        <v>523.9692545299999</v>
      </c>
      <c r="H56" s="20" t="n">
        <v>4.53942496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442.57043356</v>
      </c>
      <c r="F61" s="20" t="n">
        <v>3.5421176</v>
      </c>
      <c r="G61" s="18" t="n">
        <v>458.13645773</v>
      </c>
      <c r="H61" s="20" t="n">
        <v>6.15313972</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357.25076445</v>
      </c>
      <c r="F67" s="20" t="n">
        <v>3.14341314</v>
      </c>
      <c r="G67" s="18" t="n">
        <v>377.55584589</v>
      </c>
      <c r="H67" s="20" t="n">
        <v>3.8728011</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392.12496586</v>
      </c>
      <c r="F73" s="20" t="n">
        <v>3.13481508</v>
      </c>
      <c r="G73" s="18" t="n">
        <v>414.26324193</v>
      </c>
      <c r="H73" s="20" t="n">
        <v>4.81073552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465.36800112</v>
      </c>
      <c r="F7" s="20" t="n">
        <v>3.75236935</v>
      </c>
      <c r="G7" s="18" t="n">
        <v>479.91095724</v>
      </c>
      <c r="H7" s="20" t="n">
        <v>3.44812295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(8420.0/B9*100)</f>
        <v/>
      </c>
      <c r="D9" s="19" t="n">
        <v>1231</v>
      </c>
      <c r="E9" s="18" t="n">
        <v>432.61555467</v>
      </c>
      <c r="F9" s="20" t="n">
        <v>6.78034248</v>
      </c>
      <c r="G9" s="18" t="n">
        <v>487.6816279</v>
      </c>
      <c r="H9" s="20" t="n">
        <v>6.19408903</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452.76908608</v>
      </c>
      <c r="F13" s="20" t="n">
        <v>5.43162191</v>
      </c>
      <c r="G13" s="18" t="n">
        <v>467.41897851</v>
      </c>
      <c r="H13" s="20" t="n">
        <v>10.45200542</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458.3202698</v>
      </c>
      <c r="F18" s="20" t="n">
        <v>5.97289823</v>
      </c>
      <c r="G18" s="18" t="n">
        <v>474.18303138</v>
      </c>
      <c r="H18" s="20" t="n">
        <v>3.9613765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434.88998548</v>
      </c>
      <c r="F19" s="20" t="n">
        <v>4.88030041</v>
      </c>
      <c r="G19" s="18" t="n">
        <v>427.94404672</v>
      </c>
      <c r="H19" s="20" t="n">
        <v>5.77142991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427.78379802</v>
      </c>
      <c r="F20" s="20" t="n">
        <v>6.79413367</v>
      </c>
      <c r="G20" s="18" t="n">
        <v>395.4108451</v>
      </c>
      <c r="H20" s="20" t="n">
        <v>7.5786496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446.48698208</v>
      </c>
      <c r="F23" s="20" t="n">
        <v>4.5985311</v>
      </c>
      <c r="G23" s="18" t="n">
        <v>443.83692821</v>
      </c>
      <c r="H23" s="20" t="n">
        <v>4.2684476</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505.5225003</v>
      </c>
      <c r="F25" s="20" t="n">
        <v>4.50695213</v>
      </c>
      <c r="G25" s="18" t="n">
        <v>527.40833103</v>
      </c>
      <c r="H25" s="20" t="n">
        <v>5.17510776</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462.64078501</v>
      </c>
      <c r="F26" s="20" t="n">
        <v>3.77710928</v>
      </c>
      <c r="G26" s="18" t="n">
        <v>472.63761393</v>
      </c>
      <c r="H26" s="20" t="n">
        <v>4.31228105</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480.85027279</v>
      </c>
      <c r="F32" s="20" t="n">
        <v>4.06653726</v>
      </c>
      <c r="G32" s="18" t="n">
        <v>501.07960541</v>
      </c>
      <c r="H32" s="20" t="n">
        <v>3.9185624</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(129.0/B34*100)</f>
        <v/>
      </c>
      <c r="D34" s="19" t="n">
        <v>6221</v>
      </c>
      <c r="E34" s="18" t="n">
        <v>437.85892295</v>
      </c>
      <c r="F34" s="20" t="n">
        <v>3.41941802</v>
      </c>
      <c r="G34" s="18" t="n">
        <v>395.72261753</v>
      </c>
      <c r="H34" s="20" t="n">
        <v>5.81417243</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499.78511683</v>
      </c>
      <c r="F35" s="20" t="n">
        <v>3.2383131</v>
      </c>
      <c r="G35" s="18" t="n">
        <v>513.86800696</v>
      </c>
      <c r="H35" s="20" t="n">
        <v>3.43621829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446.68120235</v>
      </c>
      <c r="F36" s="20" t="n">
        <v>3.52969018</v>
      </c>
      <c r="G36" s="18" t="n">
        <v>484.87439575</v>
      </c>
      <c r="H36" s="20" t="n">
        <v>4.07046869</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473.09199561</v>
      </c>
      <c r="F40" s="20" t="n">
        <v>8.00065822</v>
      </c>
      <c r="G40" s="18" t="n">
        <v>492.10885239</v>
      </c>
      <c r="H40" s="20" t="n">
        <v>3.20005027</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(185.0/B47*100)</f>
        <v/>
      </c>
      <c r="D47" s="19" t="n">
        <v>5743</v>
      </c>
      <c r="E47" s="18" t="n">
        <v>440.36659179</v>
      </c>
      <c r="F47" s="20" t="n">
        <v>5.10311417</v>
      </c>
      <c r="G47" s="18" t="n">
        <v>422.78376091</v>
      </c>
      <c r="H47" s="20" t="n">
        <v>5.81042205</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466.17598668</v>
      </c>
      <c r="F48" s="20" t="n">
        <v>8.34569213</v>
      </c>
      <c r="G48" s="18" t="n">
        <v>476.08039097</v>
      </c>
      <c r="H48" s="20" t="n">
        <v>5.93559257</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454.56939341</v>
      </c>
      <c r="F52" s="20" t="n">
        <v>4.40726264</v>
      </c>
      <c r="G52" s="18" t="n">
        <v>467.42572357</v>
      </c>
      <c r="H52" s="20" t="n">
        <v>4.55174034</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506.37237155</v>
      </c>
      <c r="F56" s="20" t="n">
        <v>4.48668823</v>
      </c>
      <c r="G56" s="18" t="n">
        <v>527.32453699</v>
      </c>
      <c r="H56" s="20" t="n">
        <v>4.37544466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436.39243285</v>
      </c>
      <c r="F61" s="20" t="n">
        <v>3.57061393</v>
      </c>
      <c r="G61" s="18" t="n">
        <v>468.41332657</v>
      </c>
      <c r="H61" s="20" t="n">
        <v>5.44477683</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360.40685932</v>
      </c>
      <c r="F67" s="20" t="n">
        <v>3.36464227</v>
      </c>
      <c r="G67" s="18" t="n">
        <v>373.42459374</v>
      </c>
      <c r="H67" s="20" t="n">
        <v>3.50584339</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389.92726292</v>
      </c>
      <c r="F73" s="20" t="n">
        <v>3.42697657</v>
      </c>
      <c r="G73" s="18" t="n">
        <v>415.94319025</v>
      </c>
      <c r="H73" s="20" t="n">
        <v>4.62871229</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466.14641773</v>
      </c>
      <c r="F7" s="20" t="n">
        <v>3.55119243</v>
      </c>
      <c r="G7" s="18" t="n">
        <v>479.39858905</v>
      </c>
      <c r="H7" s="20" t="n">
        <v>3.40925868</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(8420.0/B9*100)</f>
        <v/>
      </c>
      <c r="D9" s="19" t="n">
        <v>1231</v>
      </c>
      <c r="E9" s="18" t="n">
        <v>439.87118149</v>
      </c>
      <c r="F9" s="20" t="n">
        <v>6.70500163</v>
      </c>
      <c r="G9" s="18" t="n">
        <v>480.10430301</v>
      </c>
      <c r="H9" s="20" t="n">
        <v>7.02923921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469.28832906</v>
      </c>
      <c r="F13" s="20" t="n">
        <v>6.52238296</v>
      </c>
      <c r="G13" s="18" t="n">
        <v>432.98925132</v>
      </c>
      <c r="H13" s="20" t="n">
        <v>7.81068744</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481.10683731</v>
      </c>
      <c r="F18" s="20" t="n">
        <v>5.08570185</v>
      </c>
      <c r="G18" s="18" t="n">
        <v>445.12039657</v>
      </c>
      <c r="H18" s="20" t="n">
        <v>4.12458201</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441.8518222</v>
      </c>
      <c r="F19" s="20" t="n">
        <v>4.58789648</v>
      </c>
      <c r="G19" s="18" t="n">
        <v>411.39609802</v>
      </c>
      <c r="H19" s="20" t="n">
        <v>6.3195116</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422.75897221</v>
      </c>
      <c r="F20" s="20" t="n">
        <v>7.75733553</v>
      </c>
      <c r="G20" s="18" t="n">
        <v>404.05816435</v>
      </c>
      <c r="H20" s="20" t="n">
        <v>6.98006145</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442.94348545</v>
      </c>
      <c r="F23" s="20" t="n">
        <v>4.69480245</v>
      </c>
      <c r="G23" s="18" t="n">
        <v>447.67075402</v>
      </c>
      <c r="H23" s="20" t="n">
        <v>4.50533728</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506.5013492</v>
      </c>
      <c r="F25" s="20" t="n">
        <v>5.06892579</v>
      </c>
      <c r="G25" s="18" t="n">
        <v>522.16985929</v>
      </c>
      <c r="H25" s="20" t="n">
        <v>4.84747615</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475.61134824</v>
      </c>
      <c r="F26" s="20" t="n">
        <v>4.10711007</v>
      </c>
      <c r="G26" s="18" t="n">
        <v>457.2119385</v>
      </c>
      <c r="H26" s="20" t="n">
        <v>4.03427276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492.4120851</v>
      </c>
      <c r="F32" s="20" t="n">
        <v>4.43831664</v>
      </c>
      <c r="G32" s="18" t="n">
        <v>490.83047205</v>
      </c>
      <c r="H32" s="20" t="n">
        <v>4.52923708</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(129.0/B34*100)</f>
        <v/>
      </c>
      <c r="D34" s="19" t="n">
        <v>6221</v>
      </c>
      <c r="E34" s="18" t="n">
        <v>440.74426001</v>
      </c>
      <c r="F34" s="20" t="n">
        <v>3.39197985</v>
      </c>
      <c r="G34" s="18" t="n">
        <v>388.46742554</v>
      </c>
      <c r="H34" s="20" t="n">
        <v>4.6379281</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501.80707852</v>
      </c>
      <c r="F35" s="20" t="n">
        <v>2.83562869</v>
      </c>
      <c r="G35" s="18" t="n">
        <v>513.33654999</v>
      </c>
      <c r="H35" s="20" t="n">
        <v>3.56892076</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478.44157011</v>
      </c>
      <c r="F36" s="20" t="n">
        <v>3.27339484</v>
      </c>
      <c r="G36" s="18" t="n">
        <v>452.42527061</v>
      </c>
      <c r="H36" s="20" t="n">
        <v>4.80148847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480.67514081</v>
      </c>
      <c r="F40" s="20" t="n">
        <v>6.96347292</v>
      </c>
      <c r="G40" s="18" t="n">
        <v>491.05512875</v>
      </c>
      <c r="H40" s="20" t="n">
        <v>3.32436149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(185.0/B47*100)</f>
        <v/>
      </c>
      <c r="D47" s="19" t="n">
        <v>5743</v>
      </c>
      <c r="E47" s="18" t="n">
        <v>438.74962556</v>
      </c>
      <c r="F47" s="20" t="n">
        <v>6.09690727</v>
      </c>
      <c r="G47" s="18" t="n">
        <v>427.47543813</v>
      </c>
      <c r="H47" s="20" t="n">
        <v>5.17790819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492.3574231</v>
      </c>
      <c r="F48" s="20" t="n">
        <v>6.93618031</v>
      </c>
      <c r="G48" s="18" t="n">
        <v>448.56491735</v>
      </c>
      <c r="H48" s="20" t="n">
        <v>7.49672397</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469.3194986</v>
      </c>
      <c r="F52" s="20" t="n">
        <v>4.27211563</v>
      </c>
      <c r="G52" s="18" t="n">
        <v>448.91160735</v>
      </c>
      <c r="H52" s="20" t="n">
        <v>4.46480668</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520.46903244</v>
      </c>
      <c r="F56" s="20" t="n">
        <v>4.41916562</v>
      </c>
      <c r="G56" s="18" t="n">
        <v>514.23197977</v>
      </c>
      <c r="H56" s="20" t="n">
        <v>4.86842154</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447.39952387</v>
      </c>
      <c r="F61" s="20" t="n">
        <v>4.08103163</v>
      </c>
      <c r="G61" s="18" t="n">
        <v>445.40593545</v>
      </c>
      <c r="H61" s="20" t="n">
        <v>5.48250314</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355.78489508</v>
      </c>
      <c r="F67" s="20" t="n">
        <v>3.41627144</v>
      </c>
      <c r="G67" s="18" t="n">
        <v>381.14912552</v>
      </c>
      <c r="H67" s="20" t="n">
        <v>3.79291452</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393.69048068</v>
      </c>
      <c r="F73" s="20" t="n">
        <v>3.55066215</v>
      </c>
      <c r="G73" s="18" t="n">
        <v>412.78099948</v>
      </c>
      <c r="H73" s="20" t="n">
        <v>4.3391158</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483.02898473</v>
      </c>
      <c r="F7" s="20" t="n">
        <v>3.14882002</v>
      </c>
      <c r="G7" s="18" t="n">
        <v>459.77042003</v>
      </c>
      <c r="H7" s="20" t="n">
        <v>4.23966316</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(9406.0/B9*100)</f>
        <v/>
      </c>
      <c r="D9" s="19" t="n">
        <v>245</v>
      </c>
      <c r="E9" s="18" t="s">
        <v>327</v>
      </c>
      <c r="F9" s="20" t="s">
        <v>327</v>
      </c>
      <c r="G9" s="18" t="s">
        <v>327</v>
      </c>
      <c r="H9" s="20" t="s">
        <v>327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473.66765794</v>
      </c>
      <c r="F18" s="20" t="n">
        <v>4.12600179</v>
      </c>
      <c r="G18" s="18" t="n">
        <v>413.51653525</v>
      </c>
      <c r="H18" s="20" t="n">
        <v>7.88426744</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442.3033179</v>
      </c>
      <c r="F19" s="20" t="n">
        <v>4.68141289</v>
      </c>
      <c r="G19" s="18" t="n">
        <v>408.73733401</v>
      </c>
      <c r="H19" s="20" t="n">
        <v>5.46857714</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425.36745255</v>
      </c>
      <c r="F20" s="20" t="n">
        <v>6.33522711</v>
      </c>
      <c r="G20" s="18" t="n">
        <v>393.97674147</v>
      </c>
      <c r="H20" s="20" t="n">
        <v>8.28742652</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455.89596727</v>
      </c>
      <c r="F23" s="20" t="n">
        <v>4.15872392</v>
      </c>
      <c r="G23" s="18" t="n">
        <v>425.36237545</v>
      </c>
      <c r="H23" s="20" t="n">
        <v>5.36494491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514.53944888</v>
      </c>
      <c r="F25" s="20" t="n">
        <v>5.30440797</v>
      </c>
      <c r="G25" s="18" t="n">
        <v>511.09212634</v>
      </c>
      <c r="H25" s="20" t="n">
        <v>4.56706725</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(2631.0/B34*100)</f>
        <v/>
      </c>
      <c r="D34" s="19" t="n">
        <v>3719</v>
      </c>
      <c r="E34" s="18" t="s">
        <v>327</v>
      </c>
      <c r="F34" s="20" t="s">
        <v>327</v>
      </c>
      <c r="G34" s="18" t="s">
        <v>327</v>
      </c>
      <c r="H34" s="20" t="s">
        <v>327</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507.83065102</v>
      </c>
      <c r="F35" s="20" t="n">
        <v>2.55654623</v>
      </c>
      <c r="G35" s="18" t="n">
        <v>502.226421</v>
      </c>
      <c r="H35" s="20" t="n">
        <v>5.5258458</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475.54816278</v>
      </c>
      <c r="F36" s="20" t="n">
        <v>3.06520103</v>
      </c>
      <c r="G36" s="18" t="n">
        <v>420.04064365</v>
      </c>
      <c r="H36" s="20" t="n">
        <v>6.95030564</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494.80766746</v>
      </c>
      <c r="F40" s="20" t="n">
        <v>3.48485661</v>
      </c>
      <c r="G40" s="18" t="n">
        <v>456.7008521</v>
      </c>
      <c r="H40" s="20" t="n">
        <v>6.4706646</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(185.0/B47*100)</f>
        <v/>
      </c>
      <c r="D47" s="19" t="n">
        <v>5743</v>
      </c>
      <c r="E47" s="18" t="n">
        <v>440.75134437</v>
      </c>
      <c r="F47" s="20" t="n">
        <v>4.92719791</v>
      </c>
      <c r="G47" s="18" t="n">
        <v>398.46504451</v>
      </c>
      <c r="H47" s="20" t="n">
        <v>7.26106716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482.51833651</v>
      </c>
      <c r="F48" s="20" t="n">
        <v>6.09223813</v>
      </c>
      <c r="G48" s="18" t="n">
        <v>437.01940635</v>
      </c>
      <c r="H48" s="20" t="n">
        <v>7.30665277</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465.55636046</v>
      </c>
      <c r="F52" s="20" t="n">
        <v>3.88091484</v>
      </c>
      <c r="G52" s="18" t="n">
        <v>437.24816968</v>
      </c>
      <c r="H52" s="20" t="n">
        <v>6.1047196</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520.76779746</v>
      </c>
      <c r="F56" s="20" t="n">
        <v>3.8051282</v>
      </c>
      <c r="G56" s="18" t="n">
        <v>499.2529946</v>
      </c>
      <c r="H56" s="20" t="n">
        <v>6.46215596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374.59111347</v>
      </c>
      <c r="F67" s="20" t="n">
        <v>3.1764524</v>
      </c>
      <c r="G67" s="18" t="n">
        <v>343.77319617</v>
      </c>
      <c r="H67" s="20" t="n">
        <v>4.81061302</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410.40544746</v>
      </c>
      <c r="F73" s="20" t="n">
        <v>4.00302614</v>
      </c>
      <c r="G73" s="18" t="n">
        <v>395.30575923</v>
      </c>
      <c r="H73" s="20" t="n">
        <v>4.01236522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478.73000085</v>
      </c>
      <c r="F7" s="20" t="n">
        <v>2.88319121</v>
      </c>
      <c r="G7" s="18" t="n">
        <v>462.38260933</v>
      </c>
      <c r="H7" s="20" t="n">
        <v>4.19669915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(8420.0/B9*100)</f>
        <v/>
      </c>
      <c r="D9" s="19" t="n">
        <v>1231</v>
      </c>
      <c r="E9" s="18" t="n">
        <v>465.52603795</v>
      </c>
      <c r="F9" s="20" t="n">
        <v>6.51148349</v>
      </c>
      <c r="G9" s="18" t="n">
        <v>431.81638366</v>
      </c>
      <c r="H9" s="20" t="n">
        <v>9.52211359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478.65297649</v>
      </c>
      <c r="F18" s="20" t="n">
        <v>3.78938604</v>
      </c>
      <c r="G18" s="18" t="n">
        <v>399.59941119</v>
      </c>
      <c r="H18" s="20" t="n">
        <v>6.76814469</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443.02290507</v>
      </c>
      <c r="F19" s="20" t="n">
        <v>4.39929547</v>
      </c>
      <c r="G19" s="18" t="n">
        <v>385.4764533</v>
      </c>
      <c r="H19" s="20" t="n">
        <v>7.10951796</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419.26447027</v>
      </c>
      <c r="F20" s="20" t="n">
        <v>5.8787938</v>
      </c>
      <c r="G20" s="18" t="n">
        <v>401.10532294</v>
      </c>
      <c r="H20" s="20" t="n">
        <v>9.959753600000001</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448.35178806</v>
      </c>
      <c r="F23" s="20" t="n">
        <v>3.85060095</v>
      </c>
      <c r="G23" s="18" t="n">
        <v>430.51430174</v>
      </c>
      <c r="H23" s="20" t="n">
        <v>6.17457024</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514.71149636</v>
      </c>
      <c r="F25" s="20" t="n">
        <v>4.06417532</v>
      </c>
      <c r="G25" s="18" t="n">
        <v>498.78593147</v>
      </c>
      <c r="H25" s="20" t="n">
        <v>7.75256607</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501.49561994</v>
      </c>
      <c r="F32" s="20" t="n">
        <v>3.389321</v>
      </c>
      <c r="G32" s="18" t="n">
        <v>450.3602292</v>
      </c>
      <c r="H32" s="20" t="n">
        <v>5.70584115</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(129.0/B34*100)</f>
        <v/>
      </c>
      <c r="D34" s="19" t="n">
        <v>6221</v>
      </c>
      <c r="E34" s="18" t="n">
        <v>434.82495676</v>
      </c>
      <c r="F34" s="20" t="n">
        <v>3.26643469</v>
      </c>
      <c r="G34" s="18" t="n">
        <v>378.42954684</v>
      </c>
      <c r="H34" s="20" t="n">
        <v>5.94487243</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509.2531966</v>
      </c>
      <c r="F35" s="20" t="n">
        <v>2.48194068</v>
      </c>
      <c r="G35" s="18" t="n">
        <v>490.23606879</v>
      </c>
      <c r="H35" s="20" t="n">
        <v>6.52406449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478.82027527</v>
      </c>
      <c r="F36" s="20" t="n">
        <v>3.28571258</v>
      </c>
      <c r="G36" s="18" t="n">
        <v>429.33873522</v>
      </c>
      <c r="H36" s="20" t="n">
        <v>5.18450837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494.80655428</v>
      </c>
      <c r="F40" s="20" t="n">
        <v>3.42644957</v>
      </c>
      <c r="G40" s="18" t="n">
        <v>433.49953428</v>
      </c>
      <c r="H40" s="20" t="n">
        <v>7.74695895</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(185.0/B47*100)</f>
        <v/>
      </c>
      <c r="D47" s="19" t="n">
        <v>5743</v>
      </c>
      <c r="E47" s="18" t="n">
        <v>445.44608276</v>
      </c>
      <c r="F47" s="20" t="n">
        <v>5.0929835</v>
      </c>
      <c r="G47" s="18" t="n">
        <v>385.94171796</v>
      </c>
      <c r="H47" s="20" t="n">
        <v>6.47812032</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478.08708017</v>
      </c>
      <c r="F48" s="20" t="n">
        <v>6.73250077</v>
      </c>
      <c r="G48" s="18" t="n">
        <v>460.16518769</v>
      </c>
      <c r="H48" s="20" t="n">
        <v>6.97090596</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472.25574769</v>
      </c>
      <c r="F52" s="20" t="n">
        <v>3.92029505</v>
      </c>
      <c r="G52" s="18" t="n">
        <v>433.06816096</v>
      </c>
      <c r="H52" s="20" t="n">
        <v>4.74236527</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523.97643026</v>
      </c>
      <c r="F56" s="20" t="n">
        <v>4.03924137</v>
      </c>
      <c r="G56" s="18" t="n">
        <v>494.19585421</v>
      </c>
      <c r="H56" s="20" t="n">
        <v>4.64864668</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454.56625784</v>
      </c>
      <c r="F61" s="20" t="n">
        <v>3.88886047</v>
      </c>
      <c r="G61" s="18" t="n">
        <v>415.08545519</v>
      </c>
      <c r="H61" s="20" t="n">
        <v>6.18743832</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377.75902441</v>
      </c>
      <c r="F67" s="20" t="n">
        <v>3.39319337</v>
      </c>
      <c r="G67" s="18" t="n">
        <v>350.18044255</v>
      </c>
      <c r="H67" s="20" t="n">
        <v>3.50916061</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414.04191105</v>
      </c>
      <c r="F73" s="20" t="n">
        <v>4.12896768</v>
      </c>
      <c r="G73" s="18" t="n">
        <v>392.62998659</v>
      </c>
      <c r="H73" s="20" t="n">
        <v>3.58130127</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476.3335066</v>
      </c>
      <c r="F7" s="20" t="n">
        <v>3.529296</v>
      </c>
      <c r="G7" s="18" t="n">
        <v>471.27424936</v>
      </c>
      <c r="H7" s="20" t="n">
        <v>3.59927184</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(8420.0/B9*100)</f>
        <v/>
      </c>
      <c r="D9" s="19" t="n">
        <v>1231</v>
      </c>
      <c r="E9" s="18" t="n">
        <v>464.67672802</v>
      </c>
      <c r="F9" s="20" t="n">
        <v>6.52979382</v>
      </c>
      <c r="G9" s="18" t="n">
        <v>428.54195088</v>
      </c>
      <c r="H9" s="20" t="n">
        <v>9.881087859999999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(0.0/B18*100)</f>
        <v/>
      </c>
      <c r="D18" s="19" t="n">
        <v>5532</v>
      </c>
      <c r="E18" s="18" t="s">
        <v>327</v>
      </c>
      <c r="F18" s="20" t="s">
        <v>327</v>
      </c>
      <c r="G18" s="18" t="s">
        <v>327</v>
      </c>
      <c r="H18" s="20" t="s">
        <v>327</v>
      </c>
      <c r="I18" s="18" t="s">
        <v>327</v>
      </c>
      <c r="J18" s="20" t="s">
        <v>327</v>
      </c>
      <c r="K18" s="18" t="s">
        <v>327</v>
      </c>
      <c r="L18" s="20" t="s">
        <v>327</v>
      </c>
      <c r="M18" s="18" t="n">
        <v>467.03953801</v>
      </c>
      <c r="N18" s="20" t="n">
        <v>4.33869737</v>
      </c>
      <c r="O18" s="18" t="s">
        <v>327</v>
      </c>
      <c r="P18" s="20" t="s">
        <v>327</v>
      </c>
      <c r="Q18" s="18" t="s">
        <v>327</v>
      </c>
      <c r="R18" s="20" t="s">
        <v>327</v>
      </c>
    </row>
    <row r="19" spans="1:18">
      <c r="A19" s="15" t="s">
        <v>339</v>
      </c>
      <c r="B19" s="17" t="n">
        <v>5658</v>
      </c>
      <c r="C19" s="18">
        <f>(246.0/B19*100)</f>
        <v/>
      </c>
      <c r="D19" s="19" t="n">
        <v>5412</v>
      </c>
      <c r="E19" s="18" t="n">
        <v>446.51976937</v>
      </c>
      <c r="F19" s="20" t="n">
        <v>4.26686528</v>
      </c>
      <c r="G19" s="18" t="n">
        <v>383.36764107</v>
      </c>
      <c r="H19" s="20" t="n">
        <v>6.10411002</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412.88900047</v>
      </c>
      <c r="F20" s="20" t="n">
        <v>5.99880731</v>
      </c>
      <c r="G20" s="18" t="n">
        <v>416.12051636</v>
      </c>
      <c r="H20" s="20" t="n">
        <v>8.19356915</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(671.0/B23*100)</f>
        <v/>
      </c>
      <c r="D23" s="19" t="n">
        <v>10912</v>
      </c>
      <c r="E23" s="18" t="n">
        <v>452.12156664</v>
      </c>
      <c r="F23" s="20" t="n">
        <v>3.84478774</v>
      </c>
      <c r="G23" s="18" t="n">
        <v>419.86070317</v>
      </c>
      <c r="H23" s="20" t="n">
        <v>6.12222999</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519.87897534</v>
      </c>
      <c r="F25" s="20" t="n">
        <v>5.11510888</v>
      </c>
      <c r="G25" s="18" t="n">
        <v>507.28984092</v>
      </c>
      <c r="H25" s="20" t="n">
        <v>4.5840014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473.72512314</v>
      </c>
      <c r="F26" s="20" t="n">
        <v>3.15222639</v>
      </c>
      <c r="G26" s="18" t="n">
        <v>430.23898381</v>
      </c>
      <c r="H26" s="20" t="n">
        <v>6.5506236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(129.0/B34*100)</f>
        <v/>
      </c>
      <c r="D34" s="19" t="n">
        <v>6221</v>
      </c>
      <c r="E34" s="18" t="n">
        <v>435.28167942</v>
      </c>
      <c r="F34" s="20" t="n">
        <v>3.23957689</v>
      </c>
      <c r="G34" s="18" t="n">
        <v>382.48561534</v>
      </c>
      <c r="H34" s="20" t="n">
        <v>5.59922719</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506.88708414</v>
      </c>
      <c r="F35" s="20" t="n">
        <v>2.45631097</v>
      </c>
      <c r="G35" s="18" t="n">
        <v>506.32749269</v>
      </c>
      <c r="H35" s="20" t="n">
        <v>5.76762884</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(116.0/B36*100)</f>
        <v/>
      </c>
      <c r="D36" s="19" t="n">
        <v>6620</v>
      </c>
      <c r="E36" s="18" t="n">
        <v>478.43261619</v>
      </c>
      <c r="F36" s="20" t="n">
        <v>3.22827934</v>
      </c>
      <c r="G36" s="18" t="n">
        <v>421.80436332</v>
      </c>
      <c r="H36" s="20" t="n">
        <v>5.87894044</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(5806.0/B40*100)</f>
        <v/>
      </c>
      <c r="D40" s="19" t="n">
        <v>8351</v>
      </c>
      <c r="E40" s="18" t="n">
        <v>492.15010467</v>
      </c>
      <c r="F40" s="20" t="n">
        <v>3.37352635</v>
      </c>
      <c r="G40" s="18" t="n">
        <v>467.92646728</v>
      </c>
      <c r="H40" s="20" t="n">
        <v>6.94883277</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(3741.0/B47*100)</f>
        <v/>
      </c>
      <c r="D47" s="19" t="n">
        <v>2187</v>
      </c>
      <c r="E47" s="18" t="s">
        <v>327</v>
      </c>
      <c r="F47" s="20" t="s">
        <v>327</v>
      </c>
      <c r="G47" s="18" t="s">
        <v>327</v>
      </c>
      <c r="H47" s="20" t="s">
        <v>327</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479.194222</v>
      </c>
      <c r="F48" s="20" t="n">
        <v>6.44528248</v>
      </c>
      <c r="G48" s="18" t="n">
        <v>460.54797043</v>
      </c>
      <c r="H48" s="20" t="n">
        <v>6.50817289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(1771.0/B52*100)</f>
        <v/>
      </c>
      <c r="D52" s="19" t="n">
        <v>4038</v>
      </c>
      <c r="E52" s="18" t="s">
        <v>327</v>
      </c>
      <c r="F52" s="20" t="s">
        <v>327</v>
      </c>
      <c r="G52" s="18" t="s">
        <v>327</v>
      </c>
      <c r="H52" s="20" t="s">
        <v>327</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528.1101618599999</v>
      </c>
      <c r="F56" s="20" t="n">
        <v>3.94021012</v>
      </c>
      <c r="G56" s="18" t="n">
        <v>478.68682056</v>
      </c>
      <c r="H56" s="20" t="n">
        <v>5.52932384</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394.81069173</v>
      </c>
      <c r="F67" s="20" t="n">
        <v>4.09699727</v>
      </c>
      <c r="G67" s="18" t="n">
        <v>357.53414645</v>
      </c>
      <c r="H67" s="20" t="n">
        <v>3.18931486</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414.83873916</v>
      </c>
      <c r="F73" s="20" t="n">
        <v>4.50077279</v>
      </c>
      <c r="G73" s="18" t="n">
        <v>397.1179544</v>
      </c>
      <c r="H73" s="20" t="n">
        <v>3.5357946</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480.60432534</v>
      </c>
      <c r="F7" s="20" t="n">
        <v>2.66316912</v>
      </c>
      <c r="G7" s="18" t="n">
        <v>456.31368006</v>
      </c>
      <c r="H7" s="20" t="n">
        <v>6.90855177</v>
      </c>
      <c r="I7" s="18" t="n">
        <v>522.49154702</v>
      </c>
      <c r="J7" s="20" t="n">
        <v>2.1548347</v>
      </c>
      <c r="K7" s="18" t="s">
        <v>327</v>
      </c>
      <c r="L7" s="20" t="s">
        <v>327</v>
      </c>
      <c r="M7" s="18" t="s">
        <v>327</v>
      </c>
      <c r="N7" s="20" t="s">
        <v>327</v>
      </c>
      <c r="O7" s="18" t="s">
        <v>327</v>
      </c>
      <c r="P7" s="20" t="s">
        <v>327</v>
      </c>
      <c r="Q7" s="18" t="n">
        <v>442.49961517</v>
      </c>
      <c r="R7" s="20" t="n">
        <v>6.50002884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(8421.0/B9*100)</f>
        <v/>
      </c>
      <c r="D9" s="19" t="n">
        <v>1230</v>
      </c>
      <c r="E9" s="18" t="n">
        <v>463.79991949</v>
      </c>
      <c r="F9" s="20" t="n">
        <v>6.81527354</v>
      </c>
      <c r="G9" s="18" t="n">
        <v>447.14062545</v>
      </c>
      <c r="H9" s="20" t="n">
        <v>11.47950104</v>
      </c>
      <c r="I9" s="18" t="s">
        <v>327</v>
      </c>
      <c r="J9" s="20" t="s">
        <v>327</v>
      </c>
      <c r="K9" s="18" t="s">
        <v>327</v>
      </c>
      <c r="L9" s="20" t="s">
        <v>327</v>
      </c>
      <c r="M9" s="18" t="n">
        <v>347.7815185</v>
      </c>
      <c r="N9" s="20" t="n">
        <v>11.20716786</v>
      </c>
      <c r="O9" s="18" t="s">
        <v>327</v>
      </c>
      <c r="P9" s="20" t="s">
        <v>327</v>
      </c>
      <c r="Q9" s="18" t="n">
        <v>453.8399928</v>
      </c>
      <c r="R9" s="20" t="n">
        <v>8.68864905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447.99344122</v>
      </c>
      <c r="F13" s="20" t="n">
        <v>7.52100128</v>
      </c>
      <c r="G13" s="18" t="n">
        <v>484.49094854</v>
      </c>
      <c r="H13" s="20" t="n">
        <v>10.18584195</v>
      </c>
      <c r="I13" s="18" t="n">
        <v>509.88980922</v>
      </c>
      <c r="J13" s="20" t="n">
        <v>2.65896313</v>
      </c>
      <c r="K13" s="18" t="s">
        <v>327</v>
      </c>
      <c r="L13" s="20" t="s">
        <v>327</v>
      </c>
      <c r="M13" s="18" t="n">
        <v>407.4699787</v>
      </c>
      <c r="N13" s="20" t="n">
        <v>6.79601306</v>
      </c>
      <c r="O13" s="18" t="s">
        <v>327</v>
      </c>
      <c r="P13" s="20" t="s">
        <v>327</v>
      </c>
      <c r="Q13" s="18" t="n">
        <v>457.8764072</v>
      </c>
      <c r="R13" s="20" t="n">
        <v>12.76342988</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476.4659841</v>
      </c>
      <c r="F18" s="20" t="n">
        <v>3.98211252</v>
      </c>
      <c r="G18" s="18" t="n">
        <v>418.39907619</v>
      </c>
      <c r="H18" s="20" t="n">
        <v>9.463218400000001</v>
      </c>
      <c r="I18" s="18" t="n">
        <v>464.42581903</v>
      </c>
      <c r="J18" s="20" t="n">
        <v>5.60907256</v>
      </c>
      <c r="K18" s="18" t="s">
        <v>327</v>
      </c>
      <c r="L18" s="20" t="s">
        <v>327</v>
      </c>
      <c r="M18" s="18" t="s">
        <v>327</v>
      </c>
      <c r="N18" s="20" t="s">
        <v>327</v>
      </c>
      <c r="O18" s="18" t="s">
        <v>327</v>
      </c>
      <c r="P18" s="20" t="s">
        <v>327</v>
      </c>
      <c r="Q18" s="18" t="n">
        <v>421.81264102</v>
      </c>
      <c r="R18" s="20" t="n">
        <v>11.20372073</v>
      </c>
    </row>
    <row r="19" spans="1:18">
      <c r="A19" s="15" t="s">
        <v>339</v>
      </c>
      <c r="B19" s="17" t="n">
        <v>5658</v>
      </c>
      <c r="C19" s="18">
        <f>(247.0/B19*100)</f>
        <v/>
      </c>
      <c r="D19" s="19" t="n">
        <v>5411</v>
      </c>
      <c r="E19" s="18" t="n">
        <v>423.85388958</v>
      </c>
      <c r="F19" s="20" t="n">
        <v>4.81827404</v>
      </c>
      <c r="G19" s="18" t="n">
        <v>460.97880692</v>
      </c>
      <c r="H19" s="20" t="n">
        <v>8.02979798</v>
      </c>
      <c r="I19" s="18" t="n">
        <v>483.85722981</v>
      </c>
      <c r="J19" s="20" t="n">
        <v>2.75939402</v>
      </c>
      <c r="K19" s="18" t="s">
        <v>327</v>
      </c>
      <c r="L19" s="20" t="s">
        <v>327</v>
      </c>
      <c r="M19" s="18" t="s">
        <v>327</v>
      </c>
      <c r="N19" s="20" t="s">
        <v>327</v>
      </c>
      <c r="O19" s="18" t="s">
        <v>327</v>
      </c>
      <c r="P19" s="20" t="s">
        <v>327</v>
      </c>
      <c r="Q19" s="18" t="n">
        <v>445.59163728</v>
      </c>
      <c r="R19" s="20" t="n">
        <v>9.59102302</v>
      </c>
    </row>
    <row r="20" spans="1:18">
      <c r="A20" s="15" t="s">
        <v>340</v>
      </c>
      <c r="B20" s="17" t="n">
        <v>3371</v>
      </c>
      <c r="C20" s="18">
        <f>(82.0/B20*100)</f>
        <v/>
      </c>
      <c r="D20" s="19" t="n">
        <v>3289</v>
      </c>
      <c r="E20" s="18" t="n">
        <v>408.94248651</v>
      </c>
      <c r="F20" s="20" t="n">
        <v>6.18123787</v>
      </c>
      <c r="G20" s="18" t="n">
        <v>421.66436918</v>
      </c>
      <c r="H20" s="20" t="n">
        <v>12.96482662</v>
      </c>
      <c r="I20" s="18" t="n">
        <v>495.3427007</v>
      </c>
      <c r="J20" s="20" t="n">
        <v>2.05121274</v>
      </c>
      <c r="K20" s="18" t="s">
        <v>327</v>
      </c>
      <c r="L20" s="20" t="s">
        <v>327</v>
      </c>
      <c r="M20" s="18" t="s">
        <v>327</v>
      </c>
      <c r="N20" s="20" t="s">
        <v>327</v>
      </c>
      <c r="O20" s="18" t="s">
        <v>327</v>
      </c>
      <c r="P20" s="20" t="s">
        <v>327</v>
      </c>
      <c r="Q20" s="18" t="n">
        <v>426.40310956</v>
      </c>
      <c r="R20" s="20" t="n">
        <v>11.19737145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(676.0/B23*100)</f>
        <v/>
      </c>
      <c r="D23" s="19" t="n">
        <v>10907</v>
      </c>
      <c r="E23" s="18" t="n">
        <v>446.06406216</v>
      </c>
      <c r="F23" s="20" t="n">
        <v>3.95843748</v>
      </c>
      <c r="G23" s="18" t="n">
        <v>448.51090695</v>
      </c>
      <c r="H23" s="20" t="n">
        <v>7.70470689</v>
      </c>
      <c r="I23" s="18" t="n">
        <v>507.14719284</v>
      </c>
      <c r="J23" s="20" t="n">
        <v>2.86723762</v>
      </c>
      <c r="K23" s="18" t="s">
        <v>327</v>
      </c>
      <c r="L23" s="20" t="s">
        <v>327</v>
      </c>
      <c r="M23" s="18" t="s">
        <v>327</v>
      </c>
      <c r="N23" s="20" t="s">
        <v>327</v>
      </c>
      <c r="O23" s="18" t="s">
        <v>327</v>
      </c>
      <c r="P23" s="20" t="s">
        <v>327</v>
      </c>
      <c r="Q23" s="18" t="n">
        <v>432.68066229</v>
      </c>
      <c r="R23" s="20" t="n">
        <v>10.06644896</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516.13165421</v>
      </c>
      <c r="F25" s="20" t="n">
        <v>3.79077991</v>
      </c>
      <c r="G25" s="18" t="n">
        <v>490.12438943</v>
      </c>
      <c r="H25" s="20" t="n">
        <v>8.721078090000001</v>
      </c>
      <c r="I25" s="18" t="n">
        <v>522.51701349</v>
      </c>
      <c r="J25" s="20" t="n">
        <v>3.9717277</v>
      </c>
      <c r="K25" s="18" t="s">
        <v>327</v>
      </c>
      <c r="L25" s="20" t="s">
        <v>327</v>
      </c>
      <c r="M25" s="18" t="s">
        <v>327</v>
      </c>
      <c r="N25" s="20" t="s">
        <v>327</v>
      </c>
      <c r="O25" s="18" t="s">
        <v>327</v>
      </c>
      <c r="P25" s="20" t="s">
        <v>327</v>
      </c>
      <c r="Q25" s="18" t="n">
        <v>511.16089417</v>
      </c>
      <c r="R25" s="20" t="n">
        <v>12.31863387</v>
      </c>
    </row>
    <row r="26" spans="1:18">
      <c r="A26" s="15" t="s">
        <v>346</v>
      </c>
      <c r="B26" s="17" t="n">
        <v>4869</v>
      </c>
      <c r="C26" s="18">
        <f>(185.0/B26*100)</f>
        <v/>
      </c>
      <c r="D26" s="19" t="n">
        <v>4684</v>
      </c>
      <c r="E26" s="18" t="n">
        <v>464.85287762</v>
      </c>
      <c r="F26" s="20" t="n">
        <v>3.18947376</v>
      </c>
      <c r="G26" s="18" t="n">
        <v>470.43724196</v>
      </c>
      <c r="H26" s="20" t="n">
        <v>6.24338824</v>
      </c>
      <c r="I26" s="18" t="n">
        <v>502.36543609</v>
      </c>
      <c r="J26" s="20" t="n">
        <v>2.17826874</v>
      </c>
      <c r="K26" s="18" t="s">
        <v>327</v>
      </c>
      <c r="L26" s="20" t="s">
        <v>327</v>
      </c>
      <c r="M26" s="18" t="s">
        <v>327</v>
      </c>
      <c r="N26" s="20" t="s">
        <v>327</v>
      </c>
      <c r="O26" s="18" t="s">
        <v>327</v>
      </c>
      <c r="P26" s="20" t="s">
        <v>327</v>
      </c>
      <c r="Q26" s="18" t="n">
        <v>477.21979341</v>
      </c>
      <c r="R26" s="20" t="n">
        <v>9.121787469999999</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493.65432195</v>
      </c>
      <c r="F32" s="20" t="n">
        <v>3.69570597</v>
      </c>
      <c r="G32" s="18" t="n">
        <v>482.04385382</v>
      </c>
      <c r="H32" s="20" t="n">
        <v>7.50435427</v>
      </c>
      <c r="I32" s="18" t="n">
        <v>519.08622213</v>
      </c>
      <c r="J32" s="20" t="n">
        <v>2.87466158</v>
      </c>
      <c r="K32" s="18" t="s">
        <v>327</v>
      </c>
      <c r="L32" s="20" t="s">
        <v>327</v>
      </c>
      <c r="M32" s="18" t="s">
        <v>327</v>
      </c>
      <c r="N32" s="20" t="s">
        <v>327</v>
      </c>
      <c r="O32" s="18" t="s">
        <v>327</v>
      </c>
      <c r="P32" s="20" t="s">
        <v>327</v>
      </c>
      <c r="Q32" s="18" t="n">
        <v>480.33810569</v>
      </c>
      <c r="R32" s="20" t="n">
        <v>9.815987959999999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412.31075891</v>
      </c>
      <c r="F34" s="20" t="n">
        <v>3.36706377</v>
      </c>
      <c r="G34" s="18" t="n">
        <v>442.33782794</v>
      </c>
      <c r="H34" s="20" t="n">
        <v>5.68286743</v>
      </c>
      <c r="I34" s="18" t="n">
        <v>480.33191855</v>
      </c>
      <c r="J34" s="20" t="n">
        <v>3.15908505</v>
      </c>
      <c r="K34" s="18" t="s">
        <v>327</v>
      </c>
      <c r="L34" s="20" t="s">
        <v>327</v>
      </c>
      <c r="M34" s="18" t="n">
        <v>263.37193708</v>
      </c>
      <c r="N34" s="20" t="n">
        <v>13.61114927</v>
      </c>
      <c r="O34" s="18" t="s">
        <v>327</v>
      </c>
      <c r="P34" s="20" t="s">
        <v>327</v>
      </c>
      <c r="Q34" s="18" t="n">
        <v>457.25324278</v>
      </c>
      <c r="R34" s="20" t="n">
        <v>7.22167543</v>
      </c>
    </row>
    <row r="35" spans="1:18">
      <c r="A35" s="15" t="s">
        <v>355</v>
      </c>
      <c r="B35" s="17" t="n">
        <v>6406</v>
      </c>
      <c r="C35" s="18">
        <f>(95.0/B35*100)</f>
        <v/>
      </c>
      <c r="D35" s="19" t="n">
        <v>6311</v>
      </c>
      <c r="E35" s="18" t="n">
        <v>509.71533693</v>
      </c>
      <c r="F35" s="20" t="n">
        <v>2.62731212</v>
      </c>
      <c r="G35" s="18" t="n">
        <v>507.20142085</v>
      </c>
      <c r="H35" s="20" t="n">
        <v>4.39029457</v>
      </c>
      <c r="I35" s="18" t="n">
        <v>508.12968381</v>
      </c>
      <c r="J35" s="20" t="n">
        <v>2.28568354</v>
      </c>
      <c r="K35" s="18" t="s">
        <v>327</v>
      </c>
      <c r="L35" s="20" t="s">
        <v>327</v>
      </c>
      <c r="M35" s="18" t="n">
        <v>337.32521215</v>
      </c>
      <c r="N35" s="20" t="n">
        <v>11.65794297</v>
      </c>
      <c r="O35" s="18" t="s">
        <v>327</v>
      </c>
      <c r="P35" s="20" t="s">
        <v>327</v>
      </c>
      <c r="Q35" s="18" t="n">
        <v>476.83101705</v>
      </c>
      <c r="R35" s="20" t="n">
        <v>8.616671269999999</v>
      </c>
    </row>
    <row r="36" spans="1:18">
      <c r="A36" s="15" t="s">
        <v>356</v>
      </c>
      <c r="B36" s="17" t="n">
        <v>6736</v>
      </c>
      <c r="C36" s="18">
        <f>(116.0/B36*100)</f>
        <v/>
      </c>
      <c r="D36" s="19" t="n">
        <v>6620</v>
      </c>
      <c r="E36" s="18" t="n">
        <v>476.63004136</v>
      </c>
      <c r="F36" s="20" t="n">
        <v>3.51292316</v>
      </c>
      <c r="G36" s="18" t="n">
        <v>446.95375141</v>
      </c>
      <c r="H36" s="20" t="n">
        <v>5.91869349</v>
      </c>
      <c r="I36" s="18" t="n">
        <v>508.20557632</v>
      </c>
      <c r="J36" s="20" t="n">
        <v>2.43514598</v>
      </c>
      <c r="K36" s="18" t="s">
        <v>327</v>
      </c>
      <c r="L36" s="20" t="s">
        <v>327</v>
      </c>
      <c r="M36" s="18" t="s">
        <v>327</v>
      </c>
      <c r="N36" s="20" t="s">
        <v>327</v>
      </c>
      <c r="O36" s="18" t="s">
        <v>327</v>
      </c>
      <c r="P36" s="20" t="s">
        <v>327</v>
      </c>
      <c r="Q36" s="18" t="n">
        <v>457.55035139</v>
      </c>
      <c r="R36" s="20" t="n">
        <v>7.00539465</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497.61766301</v>
      </c>
      <c r="F40" s="20" t="n">
        <v>3.09413779</v>
      </c>
      <c r="G40" s="18" t="n">
        <v>452.79539151</v>
      </c>
      <c r="H40" s="20" t="n">
        <v>9.16863208</v>
      </c>
      <c r="I40" s="18" t="n">
        <v>513.24502789</v>
      </c>
      <c r="J40" s="20" t="n">
        <v>4.43035527</v>
      </c>
      <c r="K40" s="18" t="s">
        <v>327</v>
      </c>
      <c r="L40" s="20" t="s">
        <v>327</v>
      </c>
      <c r="M40" s="18" t="n">
        <v>493.18465857</v>
      </c>
      <c r="N40" s="20" t="n">
        <v>2.25147869</v>
      </c>
      <c r="O40" s="18" t="s">
        <v>327</v>
      </c>
      <c r="P40" s="20" t="s">
        <v>327</v>
      </c>
      <c r="Q40" s="18" t="n">
        <v>446.2402684</v>
      </c>
      <c r="R40" s="20" t="n">
        <v>7.59503993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(189.0/B47*100)</f>
        <v/>
      </c>
      <c r="D47" s="19" t="n">
        <v>5739</v>
      </c>
      <c r="E47" s="18" t="n">
        <v>428.02113319</v>
      </c>
      <c r="F47" s="20" t="n">
        <v>5.10333461</v>
      </c>
      <c r="G47" s="18" t="n">
        <v>459.51283258</v>
      </c>
      <c r="H47" s="20" t="n">
        <v>8.1061452</v>
      </c>
      <c r="I47" s="18" t="n">
        <v>434.79456093</v>
      </c>
      <c r="J47" s="20" t="n">
        <v>6.25016962</v>
      </c>
      <c r="K47" s="18" t="s">
        <v>327</v>
      </c>
      <c r="L47" s="20" t="s">
        <v>327</v>
      </c>
      <c r="M47" s="18" t="s">
        <v>327</v>
      </c>
      <c r="N47" s="20" t="s">
        <v>327</v>
      </c>
      <c r="O47" s="18" t="s">
        <v>327</v>
      </c>
      <c r="P47" s="20" t="s">
        <v>327</v>
      </c>
      <c r="Q47" s="18" t="n">
        <v>431.62684866</v>
      </c>
      <c r="R47" s="20" t="n">
        <v>8.660673729999999</v>
      </c>
    </row>
    <row r="48" spans="1:18">
      <c r="A48" s="15" t="s">
        <v>368</v>
      </c>
      <c r="B48" s="17" t="n">
        <v>9841</v>
      </c>
      <c r="C48" s="18">
        <f>(29.0/B48*100)</f>
        <v/>
      </c>
      <c r="D48" s="19" t="n">
        <v>9812</v>
      </c>
      <c r="E48" s="18" t="n">
        <v>473.51155048</v>
      </c>
      <c r="F48" s="20" t="n">
        <v>5.86981208</v>
      </c>
      <c r="G48" s="18" t="n">
        <v>469.34056441</v>
      </c>
      <c r="H48" s="20" t="n">
        <v>10.34631298</v>
      </c>
      <c r="I48" s="18" t="n">
        <v>514.9150429</v>
      </c>
      <c r="J48" s="20" t="n">
        <v>5.1573977</v>
      </c>
      <c r="K48" s="18" t="s">
        <v>327</v>
      </c>
      <c r="L48" s="20" t="s">
        <v>327</v>
      </c>
      <c r="M48" s="18" t="s">
        <v>327</v>
      </c>
      <c r="N48" s="20" t="s">
        <v>327</v>
      </c>
      <c r="O48" s="18" t="s">
        <v>327</v>
      </c>
      <c r="P48" s="20" t="s">
        <v>327</v>
      </c>
      <c r="Q48" s="18" t="n">
        <v>442.37781917</v>
      </c>
      <c r="R48" s="20" t="n">
        <v>21.6021007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463.07703511</v>
      </c>
      <c r="F52" s="20" t="n">
        <v>3.83082006</v>
      </c>
      <c r="G52" s="18" t="n">
        <v>458.8518156</v>
      </c>
      <c r="H52" s="20" t="n">
        <v>7.84138844</v>
      </c>
      <c r="I52" s="18" t="n">
        <v>498.64108008</v>
      </c>
      <c r="J52" s="20" t="n">
        <v>2.83964208</v>
      </c>
      <c r="K52" s="18" t="s">
        <v>327</v>
      </c>
      <c r="L52" s="20" t="s">
        <v>327</v>
      </c>
      <c r="M52" s="18" t="s">
        <v>327</v>
      </c>
      <c r="N52" s="20" t="s">
        <v>327</v>
      </c>
      <c r="O52" s="18" t="s">
        <v>327</v>
      </c>
      <c r="P52" s="20" t="s">
        <v>327</v>
      </c>
      <c r="Q52" s="18" t="n">
        <v>430.96973519</v>
      </c>
      <c r="R52" s="20" t="n">
        <v>12.67147673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521.00897916</v>
      </c>
      <c r="F56" s="20" t="n">
        <v>3.56451488</v>
      </c>
      <c r="G56" s="18" t="n">
        <v>501.17366046</v>
      </c>
      <c r="H56" s="20" t="n">
        <v>8.08297022</v>
      </c>
      <c r="I56" s="18" t="n">
        <v>533.10808893</v>
      </c>
      <c r="J56" s="20" t="n">
        <v>2.84657561</v>
      </c>
      <c r="K56" s="18" t="s">
        <v>327</v>
      </c>
      <c r="L56" s="20" t="s">
        <v>327</v>
      </c>
      <c r="M56" s="18" t="s">
        <v>327</v>
      </c>
      <c r="N56" s="20" t="s">
        <v>327</v>
      </c>
      <c r="O56" s="18" t="s">
        <v>327</v>
      </c>
      <c r="P56" s="20" t="s">
        <v>327</v>
      </c>
      <c r="Q56" s="18" t="n">
        <v>495.18985604</v>
      </c>
      <c r="R56" s="20" t="n">
        <v>11.15968645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450.89184054</v>
      </c>
      <c r="F61" s="20" t="n">
        <v>3.7223097</v>
      </c>
      <c r="G61" s="18" t="n">
        <v>443.91757858</v>
      </c>
      <c r="H61" s="20" t="n">
        <v>6.30132503</v>
      </c>
      <c r="I61" s="18" t="n">
        <v>492.53811445</v>
      </c>
      <c r="J61" s="20" t="n">
        <v>3.07629927</v>
      </c>
      <c r="K61" s="18" t="s">
        <v>327</v>
      </c>
      <c r="L61" s="20" t="s">
        <v>327</v>
      </c>
      <c r="M61" s="18" t="s">
        <v>327</v>
      </c>
      <c r="N61" s="20" t="s">
        <v>327</v>
      </c>
      <c r="O61" s="18" t="s">
        <v>327</v>
      </c>
      <c r="P61" s="20" t="s">
        <v>327</v>
      </c>
      <c r="Q61" s="18" t="n">
        <v>420.70103944</v>
      </c>
      <c r="R61" s="20" t="n">
        <v>9.19737357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371.84825482</v>
      </c>
      <c r="F67" s="20" t="n">
        <v>3.19276554</v>
      </c>
      <c r="G67" s="18" t="n">
        <v>353.58019591</v>
      </c>
      <c r="H67" s="20" t="n">
        <v>4.96008057</v>
      </c>
      <c r="I67" s="18" t="n">
        <v>429.42994905</v>
      </c>
      <c r="J67" s="20" t="n">
        <v>3.60206155</v>
      </c>
      <c r="K67" s="18" t="s">
        <v>327</v>
      </c>
      <c r="L67" s="20" t="s">
        <v>327</v>
      </c>
      <c r="M67" s="18" t="s">
        <v>327</v>
      </c>
      <c r="N67" s="20" t="s">
        <v>327</v>
      </c>
      <c r="O67" s="18" t="s">
        <v>327</v>
      </c>
      <c r="P67" s="20" t="s">
        <v>327</v>
      </c>
      <c r="Q67" s="18" t="n">
        <v>338.55129896</v>
      </c>
      <c r="R67" s="20" t="n">
        <v>13.09376887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(374.0/B73*100)</f>
        <v/>
      </c>
      <c r="D73" s="19" t="n">
        <v>7875</v>
      </c>
      <c r="E73" s="18" t="n">
        <v>404.65848065</v>
      </c>
      <c r="F73" s="20" t="n">
        <v>3.62125451</v>
      </c>
      <c r="G73" s="18" t="n">
        <v>398.30878669</v>
      </c>
      <c r="H73" s="20" t="n">
        <v>6.73075352</v>
      </c>
      <c r="I73" s="18" t="n">
        <v>429.86394038</v>
      </c>
      <c r="J73" s="20" t="n">
        <v>3.98883053</v>
      </c>
      <c r="K73" s="18" t="s">
        <v>327</v>
      </c>
      <c r="L73" s="20" t="s">
        <v>327</v>
      </c>
      <c r="M73" s="18" t="s">
        <v>327</v>
      </c>
      <c r="N73" s="20" t="s">
        <v>327</v>
      </c>
      <c r="O73" s="18" t="s">
        <v>327</v>
      </c>
      <c r="P73" s="20" t="s">
        <v>327</v>
      </c>
      <c r="Q73" s="18" t="n">
        <v>357.6962063</v>
      </c>
      <c r="R73" s="20" t="n">
        <v>10.45267623</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472.527162</v>
      </c>
      <c r="F7" s="20" t="n">
        <v>4.27504821</v>
      </c>
      <c r="G7" s="18" t="n">
        <v>480.95908436</v>
      </c>
      <c r="H7" s="20" t="n">
        <v>3.35587421</v>
      </c>
      <c r="I7" s="18" t="n">
        <v>522.49154702</v>
      </c>
      <c r="J7" s="20" t="n">
        <v>2.1548347</v>
      </c>
      <c r="K7" s="18" t="s">
        <v>327</v>
      </c>
      <c r="L7" s="20" t="s">
        <v>327</v>
      </c>
      <c r="M7" s="18" t="s">
        <v>327</v>
      </c>
      <c r="N7" s="20" t="s">
        <v>327</v>
      </c>
      <c r="O7" s="18" t="s">
        <v>327</v>
      </c>
      <c r="P7" s="20" t="s">
        <v>327</v>
      </c>
      <c r="Q7" s="18" t="n">
        <v>457.09430247</v>
      </c>
      <c r="R7" s="20" t="n">
        <v>5.37233859</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(8421.0/B9*100)</f>
        <v/>
      </c>
      <c r="D9" s="19" t="n">
        <v>1230</v>
      </c>
      <c r="E9" s="18" t="n">
        <v>458.4110645</v>
      </c>
      <c r="F9" s="20" t="n">
        <v>8.14239014</v>
      </c>
      <c r="G9" s="18" t="n">
        <v>464.74372163</v>
      </c>
      <c r="H9" s="20" t="n">
        <v>6.76773579</v>
      </c>
      <c r="I9" s="18" t="s">
        <v>327</v>
      </c>
      <c r="J9" s="20" t="s">
        <v>327</v>
      </c>
      <c r="K9" s="18" t="s">
        <v>327</v>
      </c>
      <c r="L9" s="20" t="s">
        <v>327</v>
      </c>
      <c r="M9" s="18" t="n">
        <v>347.7815185</v>
      </c>
      <c r="N9" s="20" t="n">
        <v>11.20716786</v>
      </c>
      <c r="O9" s="18" t="s">
        <v>327</v>
      </c>
      <c r="P9" s="20" t="s">
        <v>327</v>
      </c>
      <c r="Q9" s="18" t="n">
        <v>451.35252179</v>
      </c>
      <c r="R9" s="20" t="n">
        <v>7.73330619</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468.96169305</v>
      </c>
      <c r="F13" s="20" t="n">
        <v>9.123701219999999</v>
      </c>
      <c r="G13" s="18" t="n">
        <v>446.87373672</v>
      </c>
      <c r="H13" s="20" t="n">
        <v>6.71872386</v>
      </c>
      <c r="I13" s="18" t="n">
        <v>509.88980922</v>
      </c>
      <c r="J13" s="20" t="n">
        <v>2.65896313</v>
      </c>
      <c r="K13" s="18" t="s">
        <v>327</v>
      </c>
      <c r="L13" s="20" t="s">
        <v>327</v>
      </c>
      <c r="M13" s="18" t="n">
        <v>407.4699787</v>
      </c>
      <c r="N13" s="20" t="n">
        <v>6.79601306</v>
      </c>
      <c r="O13" s="18" t="s">
        <v>327</v>
      </c>
      <c r="P13" s="20" t="s">
        <v>327</v>
      </c>
      <c r="Q13" s="18" t="n">
        <v>458.40894433</v>
      </c>
      <c r="R13" s="20" t="n">
        <v>11.13524322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474.73362642</v>
      </c>
      <c r="F18" s="20" t="n">
        <v>5.1480486</v>
      </c>
      <c r="G18" s="18" t="n">
        <v>471.5728273</v>
      </c>
      <c r="H18" s="20" t="n">
        <v>4.18086849</v>
      </c>
      <c r="I18" s="18" t="n">
        <v>464.42581903</v>
      </c>
      <c r="J18" s="20" t="n">
        <v>5.60907256</v>
      </c>
      <c r="K18" s="18" t="s">
        <v>327</v>
      </c>
      <c r="L18" s="20" t="s">
        <v>327</v>
      </c>
      <c r="M18" s="18" t="s">
        <v>327</v>
      </c>
      <c r="N18" s="20" t="s">
        <v>327</v>
      </c>
      <c r="O18" s="18" t="s">
        <v>327</v>
      </c>
      <c r="P18" s="20" t="s">
        <v>327</v>
      </c>
      <c r="Q18" s="18" t="n">
        <v>432.3365405</v>
      </c>
      <c r="R18" s="20" t="n">
        <v>8.380707640000001</v>
      </c>
    </row>
    <row r="19" spans="1:18">
      <c r="A19" s="15" t="s">
        <v>339</v>
      </c>
      <c r="B19" s="17" t="n">
        <v>5658</v>
      </c>
      <c r="C19" s="18">
        <f>(247.0/B19*100)</f>
        <v/>
      </c>
      <c r="D19" s="19" t="n">
        <v>5411</v>
      </c>
      <c r="E19" s="18" t="n">
        <v>440.73324669</v>
      </c>
      <c r="F19" s="20" t="n">
        <v>6.00736587</v>
      </c>
      <c r="G19" s="18" t="n">
        <v>423.37967355</v>
      </c>
      <c r="H19" s="20" t="n">
        <v>5.46250065</v>
      </c>
      <c r="I19" s="18" t="n">
        <v>483.85722981</v>
      </c>
      <c r="J19" s="20" t="n">
        <v>2.75939402</v>
      </c>
      <c r="K19" s="18" t="s">
        <v>327</v>
      </c>
      <c r="L19" s="20" t="s">
        <v>327</v>
      </c>
      <c r="M19" s="18" t="s">
        <v>327</v>
      </c>
      <c r="N19" s="20" t="s">
        <v>327</v>
      </c>
      <c r="O19" s="18" t="s">
        <v>327</v>
      </c>
      <c r="P19" s="20" t="s">
        <v>327</v>
      </c>
      <c r="Q19" s="18" t="n">
        <v>433.69056194</v>
      </c>
      <c r="R19" s="20" t="n">
        <v>6.69372656</v>
      </c>
    </row>
    <row r="20" spans="1:18">
      <c r="A20" s="15" t="s">
        <v>340</v>
      </c>
      <c r="B20" s="17" t="n">
        <v>3371</v>
      </c>
      <c r="C20" s="18">
        <f>(82.0/B20*100)</f>
        <v/>
      </c>
      <c r="D20" s="19" t="n">
        <v>3289</v>
      </c>
      <c r="E20" s="18" t="n">
        <v>415.95078253</v>
      </c>
      <c r="F20" s="20" t="n">
        <v>7.78790943</v>
      </c>
      <c r="G20" s="18" t="n">
        <v>409.64712226</v>
      </c>
      <c r="H20" s="20" t="n">
        <v>7.5745803</v>
      </c>
      <c r="I20" s="18" t="n">
        <v>495.3427007</v>
      </c>
      <c r="J20" s="20" t="n">
        <v>2.05121274</v>
      </c>
      <c r="K20" s="18" t="s">
        <v>327</v>
      </c>
      <c r="L20" s="20" t="s">
        <v>327</v>
      </c>
      <c r="M20" s="18" t="s">
        <v>327</v>
      </c>
      <c r="N20" s="20" t="s">
        <v>327</v>
      </c>
      <c r="O20" s="18" t="s">
        <v>327</v>
      </c>
      <c r="P20" s="20" t="s">
        <v>327</v>
      </c>
      <c r="Q20" s="18" t="n">
        <v>419.56397821</v>
      </c>
      <c r="R20" s="20" t="n">
        <v>10.37093665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(676.0/B23*100)</f>
        <v/>
      </c>
      <c r="D23" s="19" t="n">
        <v>10907</v>
      </c>
      <c r="E23" s="18" t="n">
        <v>457.45212474</v>
      </c>
      <c r="F23" s="20" t="n">
        <v>4.75532975</v>
      </c>
      <c r="G23" s="18" t="n">
        <v>440.3504458</v>
      </c>
      <c r="H23" s="20" t="n">
        <v>4.36527492</v>
      </c>
      <c r="I23" s="18" t="n">
        <v>507.14719284</v>
      </c>
      <c r="J23" s="20" t="n">
        <v>2.86723762</v>
      </c>
      <c r="K23" s="18" t="s">
        <v>327</v>
      </c>
      <c r="L23" s="20" t="s">
        <v>327</v>
      </c>
      <c r="M23" s="18" t="s">
        <v>327</v>
      </c>
      <c r="N23" s="20" t="s">
        <v>327</v>
      </c>
      <c r="O23" s="18" t="s">
        <v>327</v>
      </c>
      <c r="P23" s="20" t="s">
        <v>327</v>
      </c>
      <c r="Q23" s="18" t="n">
        <v>439.70848877</v>
      </c>
      <c r="R23" s="20" t="n">
        <v>8.00842409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514.58229522</v>
      </c>
      <c r="F25" s="20" t="n">
        <v>5.758963</v>
      </c>
      <c r="G25" s="18" t="n">
        <v>514.42485593</v>
      </c>
      <c r="H25" s="20" t="n">
        <v>3.97891638</v>
      </c>
      <c r="I25" s="18" t="n">
        <v>522.51701349</v>
      </c>
      <c r="J25" s="20" t="n">
        <v>3.9717277</v>
      </c>
      <c r="K25" s="18" t="s">
        <v>327</v>
      </c>
      <c r="L25" s="20" t="s">
        <v>327</v>
      </c>
      <c r="M25" s="18" t="s">
        <v>327</v>
      </c>
      <c r="N25" s="20" t="s">
        <v>327</v>
      </c>
      <c r="O25" s="18" t="s">
        <v>327</v>
      </c>
      <c r="P25" s="20" t="s">
        <v>327</v>
      </c>
      <c r="Q25" s="18" t="n">
        <v>493.76822523</v>
      </c>
      <c r="R25" s="20" t="n">
        <v>9.73238289</v>
      </c>
    </row>
    <row r="26" spans="1:18">
      <c r="A26" s="15" t="s">
        <v>346</v>
      </c>
      <c r="B26" s="17" t="n">
        <v>4869</v>
      </c>
      <c r="C26" s="18">
        <f>(185.0/B26*100)</f>
        <v/>
      </c>
      <c r="D26" s="19" t="n">
        <v>4684</v>
      </c>
      <c r="E26" s="18" t="n">
        <v>481.65237133</v>
      </c>
      <c r="F26" s="20" t="n">
        <v>4.01778642</v>
      </c>
      <c r="G26" s="18" t="n">
        <v>450.26205193</v>
      </c>
      <c r="H26" s="20" t="n">
        <v>4.61230598</v>
      </c>
      <c r="I26" s="18" t="n">
        <v>502.36543609</v>
      </c>
      <c r="J26" s="20" t="n">
        <v>2.17826874</v>
      </c>
      <c r="K26" s="18" t="s">
        <v>327</v>
      </c>
      <c r="L26" s="20" t="s">
        <v>327</v>
      </c>
      <c r="M26" s="18" t="s">
        <v>327</v>
      </c>
      <c r="N26" s="20" t="s">
        <v>327</v>
      </c>
      <c r="O26" s="18" t="s">
        <v>327</v>
      </c>
      <c r="P26" s="20" t="s">
        <v>327</v>
      </c>
      <c r="Q26" s="18" t="n">
        <v>461.82413203</v>
      </c>
      <c r="R26" s="20" t="n">
        <v>7.42764034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(30.0/B32*100)</f>
        <v/>
      </c>
      <c r="D32" s="19" t="n">
        <v>4448</v>
      </c>
      <c r="E32" s="18" t="n">
        <v>500.86543812</v>
      </c>
      <c r="F32" s="20" t="n">
        <v>3.71201702</v>
      </c>
      <c r="G32" s="18" t="n">
        <v>484.34003102</v>
      </c>
      <c r="H32" s="20" t="n">
        <v>4.79387438</v>
      </c>
      <c r="I32" s="18" t="n">
        <v>519.08622213</v>
      </c>
      <c r="J32" s="20" t="n">
        <v>2.87466158</v>
      </c>
      <c r="K32" s="18" t="s">
        <v>327</v>
      </c>
      <c r="L32" s="20" t="s">
        <v>327</v>
      </c>
      <c r="M32" s="18" t="s">
        <v>327</v>
      </c>
      <c r="N32" s="20" t="s">
        <v>327</v>
      </c>
      <c r="O32" s="18" t="s">
        <v>327</v>
      </c>
      <c r="P32" s="20" t="s">
        <v>327</v>
      </c>
      <c r="Q32" s="18" t="n">
        <v>456.9233815</v>
      </c>
      <c r="R32" s="20" t="n">
        <v>9.311790630000001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428.41107202</v>
      </c>
      <c r="F34" s="20" t="n">
        <v>4.28272493</v>
      </c>
      <c r="G34" s="18" t="n">
        <v>420.70291439</v>
      </c>
      <c r="H34" s="20" t="n">
        <v>4.16648362</v>
      </c>
      <c r="I34" s="18" t="n">
        <v>480.33191855</v>
      </c>
      <c r="J34" s="20" t="n">
        <v>3.15908505</v>
      </c>
      <c r="K34" s="18" t="s">
        <v>327</v>
      </c>
      <c r="L34" s="20" t="s">
        <v>327</v>
      </c>
      <c r="M34" s="18" t="n">
        <v>263.37193708</v>
      </c>
      <c r="N34" s="20" t="n">
        <v>13.61114927</v>
      </c>
      <c r="O34" s="18" t="s">
        <v>327</v>
      </c>
      <c r="P34" s="20" t="s">
        <v>327</v>
      </c>
      <c r="Q34" s="18" t="n">
        <v>429.14918702</v>
      </c>
      <c r="R34" s="20" t="n">
        <v>5.09579055</v>
      </c>
    </row>
    <row r="35" spans="1:18">
      <c r="A35" s="15" t="s">
        <v>355</v>
      </c>
      <c r="B35" s="17" t="n">
        <v>6406</v>
      </c>
      <c r="C35" s="18">
        <f>(95.0/B35*100)</f>
        <v/>
      </c>
      <c r="D35" s="19" t="n">
        <v>6311</v>
      </c>
      <c r="E35" s="18" t="n">
        <v>523.66287994</v>
      </c>
      <c r="F35" s="20" t="n">
        <v>3.21263451</v>
      </c>
      <c r="G35" s="18" t="n">
        <v>497.80167713</v>
      </c>
      <c r="H35" s="20" t="n">
        <v>3.44726158</v>
      </c>
      <c r="I35" s="18" t="n">
        <v>508.12968381</v>
      </c>
      <c r="J35" s="20" t="n">
        <v>2.28568354</v>
      </c>
      <c r="K35" s="18" t="s">
        <v>327</v>
      </c>
      <c r="L35" s="20" t="s">
        <v>327</v>
      </c>
      <c r="M35" s="18" t="n">
        <v>337.32521215</v>
      </c>
      <c r="N35" s="20" t="n">
        <v>11.65794297</v>
      </c>
      <c r="O35" s="18" t="s">
        <v>327</v>
      </c>
      <c r="P35" s="20" t="s">
        <v>327</v>
      </c>
      <c r="Q35" s="18" t="n">
        <v>468.43686488</v>
      </c>
      <c r="R35" s="20" t="n">
        <v>8.606724160000001</v>
      </c>
    </row>
    <row r="36" spans="1:18">
      <c r="A36" s="15" t="s">
        <v>356</v>
      </c>
      <c r="B36" s="17" t="n">
        <v>6736</v>
      </c>
      <c r="C36" s="18">
        <f>(116.0/B36*100)</f>
        <v/>
      </c>
      <c r="D36" s="19" t="n">
        <v>6620</v>
      </c>
      <c r="E36" s="18" t="n">
        <v>473.86655808</v>
      </c>
      <c r="F36" s="20" t="n">
        <v>4.75900361</v>
      </c>
      <c r="G36" s="18" t="n">
        <v>470.17580981</v>
      </c>
      <c r="H36" s="20" t="n">
        <v>3.47683206</v>
      </c>
      <c r="I36" s="18" t="n">
        <v>508.20557632</v>
      </c>
      <c r="J36" s="20" t="n">
        <v>2.43514598</v>
      </c>
      <c r="K36" s="18" t="s">
        <v>327</v>
      </c>
      <c r="L36" s="20" t="s">
        <v>327</v>
      </c>
      <c r="M36" s="18" t="s">
        <v>327</v>
      </c>
      <c r="N36" s="20" t="s">
        <v>327</v>
      </c>
      <c r="O36" s="18" t="s">
        <v>327</v>
      </c>
      <c r="P36" s="20" t="s">
        <v>327</v>
      </c>
      <c r="Q36" s="18" t="n">
        <v>458.0248847</v>
      </c>
      <c r="R36" s="20" t="n">
        <v>6.48053443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489.17409759</v>
      </c>
      <c r="F40" s="20" t="n">
        <v>3.99846828</v>
      </c>
      <c r="G40" s="18" t="n">
        <v>501.51116691</v>
      </c>
      <c r="H40" s="20" t="n">
        <v>4.29235248</v>
      </c>
      <c r="I40" s="18" t="n">
        <v>513.24502789</v>
      </c>
      <c r="J40" s="20" t="n">
        <v>4.43035527</v>
      </c>
      <c r="K40" s="18" t="s">
        <v>327</v>
      </c>
      <c r="L40" s="20" t="s">
        <v>327</v>
      </c>
      <c r="M40" s="18" t="n">
        <v>493.18465857</v>
      </c>
      <c r="N40" s="20" t="n">
        <v>2.25147869</v>
      </c>
      <c r="O40" s="18" t="s">
        <v>327</v>
      </c>
      <c r="P40" s="20" t="s">
        <v>327</v>
      </c>
      <c r="Q40" s="18" t="n">
        <v>459.86588783</v>
      </c>
      <c r="R40" s="20" t="n">
        <v>5.99948227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(189.0/B47*100)</f>
        <v/>
      </c>
      <c r="D47" s="19" t="n">
        <v>5739</v>
      </c>
      <c r="E47" s="18" t="n">
        <v>436.9568053</v>
      </c>
      <c r="F47" s="20" t="n">
        <v>5.50751663</v>
      </c>
      <c r="G47" s="18" t="n">
        <v>433.18296692</v>
      </c>
      <c r="H47" s="20" t="n">
        <v>5.82763387</v>
      </c>
      <c r="I47" s="18" t="n">
        <v>434.79456093</v>
      </c>
      <c r="J47" s="20" t="n">
        <v>6.25016962</v>
      </c>
      <c r="K47" s="18" t="s">
        <v>327</v>
      </c>
      <c r="L47" s="20" t="s">
        <v>327</v>
      </c>
      <c r="M47" s="18" t="s">
        <v>327</v>
      </c>
      <c r="N47" s="20" t="s">
        <v>327</v>
      </c>
      <c r="O47" s="18" t="s">
        <v>327</v>
      </c>
      <c r="P47" s="20" t="s">
        <v>327</v>
      </c>
      <c r="Q47" s="18" t="n">
        <v>412.35202428</v>
      </c>
      <c r="R47" s="20" t="n">
        <v>8.24098472</v>
      </c>
    </row>
    <row r="48" spans="1:18">
      <c r="A48" s="15" t="s">
        <v>368</v>
      </c>
      <c r="B48" s="17" t="n">
        <v>9841</v>
      </c>
      <c r="C48" s="18">
        <f>(29.0/B48*100)</f>
        <v/>
      </c>
      <c r="D48" s="19" t="n">
        <v>9812</v>
      </c>
      <c r="E48" s="18" t="n">
        <v>474.96904223</v>
      </c>
      <c r="F48" s="20" t="n">
        <v>7.05201602</v>
      </c>
      <c r="G48" s="18" t="n">
        <v>472.82100433</v>
      </c>
      <c r="H48" s="20" t="n">
        <v>5.89020556</v>
      </c>
      <c r="I48" s="18" t="n">
        <v>514.9150429</v>
      </c>
      <c r="J48" s="20" t="n">
        <v>5.1573977</v>
      </c>
      <c r="K48" s="18" t="s">
        <v>327</v>
      </c>
      <c r="L48" s="20" t="s">
        <v>327</v>
      </c>
      <c r="M48" s="18" t="s">
        <v>327</v>
      </c>
      <c r="N48" s="20" t="s">
        <v>327</v>
      </c>
      <c r="O48" s="18" t="s">
        <v>327</v>
      </c>
      <c r="P48" s="20" t="s">
        <v>327</v>
      </c>
      <c r="Q48" s="18" t="n">
        <v>436.0422644</v>
      </c>
      <c r="R48" s="20" t="n">
        <v>13.79629706</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459.14914768</v>
      </c>
      <c r="F52" s="20" t="n">
        <v>5.14788002</v>
      </c>
      <c r="G52" s="18" t="n">
        <v>464.69258028</v>
      </c>
      <c r="H52" s="20" t="n">
        <v>4.83600029</v>
      </c>
      <c r="I52" s="18" t="n">
        <v>498.64108008</v>
      </c>
      <c r="J52" s="20" t="n">
        <v>2.83964208</v>
      </c>
      <c r="K52" s="18" t="s">
        <v>327</v>
      </c>
      <c r="L52" s="20" t="s">
        <v>327</v>
      </c>
      <c r="M52" s="18" t="s">
        <v>327</v>
      </c>
      <c r="N52" s="20" t="s">
        <v>327</v>
      </c>
      <c r="O52" s="18" t="s">
        <v>327</v>
      </c>
      <c r="P52" s="20" t="s">
        <v>327</v>
      </c>
      <c r="Q52" s="18" t="n">
        <v>448.46699767</v>
      </c>
      <c r="R52" s="20" t="n">
        <v>7.65206384</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515.79938402</v>
      </c>
      <c r="F56" s="20" t="n">
        <v>3.69083423</v>
      </c>
      <c r="G56" s="18" t="n">
        <v>523.23039552</v>
      </c>
      <c r="H56" s="20" t="n">
        <v>4.80039936</v>
      </c>
      <c r="I56" s="18" t="n">
        <v>533.10808893</v>
      </c>
      <c r="J56" s="20" t="n">
        <v>2.84657561</v>
      </c>
      <c r="K56" s="18" t="s">
        <v>327</v>
      </c>
      <c r="L56" s="20" t="s">
        <v>327</v>
      </c>
      <c r="M56" s="18" t="s">
        <v>327</v>
      </c>
      <c r="N56" s="20" t="s">
        <v>327</v>
      </c>
      <c r="O56" s="18" t="s">
        <v>327</v>
      </c>
      <c r="P56" s="20" t="s">
        <v>327</v>
      </c>
      <c r="Q56" s="18" t="n">
        <v>486.15806619</v>
      </c>
      <c r="R56" s="20" t="n">
        <v>10.19268616</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(330.0/B61*100)</f>
        <v/>
      </c>
      <c r="D61" s="19" t="n">
        <v>6195</v>
      </c>
      <c r="E61" s="18" t="n">
        <v>456.69903298</v>
      </c>
      <c r="F61" s="20" t="n">
        <v>4.71183839</v>
      </c>
      <c r="G61" s="18" t="n">
        <v>449.24378523</v>
      </c>
      <c r="H61" s="20" t="n">
        <v>4.32442672</v>
      </c>
      <c r="I61" s="18" t="n">
        <v>492.53811445</v>
      </c>
      <c r="J61" s="20" t="n">
        <v>3.07629927</v>
      </c>
      <c r="K61" s="18" t="s">
        <v>327</v>
      </c>
      <c r="L61" s="20" t="s">
        <v>327</v>
      </c>
      <c r="M61" s="18" t="s">
        <v>327</v>
      </c>
      <c r="N61" s="20" t="s">
        <v>327</v>
      </c>
      <c r="O61" s="18" t="s">
        <v>327</v>
      </c>
      <c r="P61" s="20" t="s">
        <v>327</v>
      </c>
      <c r="Q61" s="18" t="n">
        <v>412.50652154</v>
      </c>
      <c r="R61" s="20" t="n">
        <v>7.82405077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(20.0/B67*100)</f>
        <v/>
      </c>
      <c r="D67" s="19" t="n">
        <v>6951</v>
      </c>
      <c r="E67" s="18" t="n">
        <v>378.44809633</v>
      </c>
      <c r="F67" s="20" t="n">
        <v>4.12666033</v>
      </c>
      <c r="G67" s="18" t="n">
        <v>363.31217271</v>
      </c>
      <c r="H67" s="20" t="n">
        <v>3.12931948</v>
      </c>
      <c r="I67" s="18" t="n">
        <v>429.42994905</v>
      </c>
      <c r="J67" s="20" t="n">
        <v>3.60206155</v>
      </c>
      <c r="K67" s="18" t="s">
        <v>327</v>
      </c>
      <c r="L67" s="20" t="s">
        <v>327</v>
      </c>
      <c r="M67" s="18" t="s">
        <v>327</v>
      </c>
      <c r="N67" s="20" t="s">
        <v>327</v>
      </c>
      <c r="O67" s="18" t="s">
        <v>327</v>
      </c>
      <c r="P67" s="20" t="s">
        <v>327</v>
      </c>
      <c r="Q67" s="18" t="n">
        <v>333.50670299</v>
      </c>
      <c r="R67" s="20" t="n">
        <v>9.9967536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(374.0/B73*100)</f>
        <v/>
      </c>
      <c r="D73" s="19" t="n">
        <v>7875</v>
      </c>
      <c r="E73" s="18" t="n">
        <v>393.54561673</v>
      </c>
      <c r="F73" s="20" t="n">
        <v>4.11945367</v>
      </c>
      <c r="G73" s="18" t="n">
        <v>418.06540223</v>
      </c>
      <c r="H73" s="20" t="n">
        <v>3.60385463</v>
      </c>
      <c r="I73" s="18" t="n">
        <v>429.86394038</v>
      </c>
      <c r="J73" s="20" t="n">
        <v>3.98883053</v>
      </c>
      <c r="K73" s="18" t="s">
        <v>327</v>
      </c>
      <c r="L73" s="20" t="s">
        <v>327</v>
      </c>
      <c r="M73" s="18" t="s">
        <v>327</v>
      </c>
      <c r="N73" s="20" t="s">
        <v>327</v>
      </c>
      <c r="O73" s="18" t="s">
        <v>327</v>
      </c>
      <c r="P73" s="20" t="s">
        <v>327</v>
      </c>
      <c r="Q73" s="18" t="n">
        <v>374.52074481</v>
      </c>
      <c r="R73" s="20" t="n">
        <v>8.655145729999999</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478.59436307</v>
      </c>
      <c r="F7" s="20" t="n">
        <v>2.82767105</v>
      </c>
      <c r="G7" s="18" t="n">
        <v>458.43916023</v>
      </c>
      <c r="H7" s="20" t="n">
        <v>5.67491718</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461.43947909</v>
      </c>
      <c r="F9" s="20" t="n">
        <v>6.22180592</v>
      </c>
      <c r="G9" s="18" t="n">
        <v>453.89132539</v>
      </c>
      <c r="H9" s="20" t="n">
        <v>9.41581964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468.50414395</v>
      </c>
      <c r="F13" s="20" t="n">
        <v>6.01612817</v>
      </c>
      <c r="G13" s="18" t="n">
        <v>414.46192473</v>
      </c>
      <c r="H13" s="20" t="n">
        <v>10.78966921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472.00338375</v>
      </c>
      <c r="F18" s="20" t="n">
        <v>4.97740739</v>
      </c>
      <c r="G18" s="18" t="n">
        <v>467.12593522</v>
      </c>
      <c r="H18" s="20" t="n">
        <v>4.51940181</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434.7570061</v>
      </c>
      <c r="F19" s="20" t="n">
        <v>4.57672907</v>
      </c>
      <c r="G19" s="18" t="n">
        <v>427.67261254</v>
      </c>
      <c r="H19" s="20" t="n">
        <v>6.84153474</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426.86560894</v>
      </c>
      <c r="F20" s="20" t="n">
        <v>5.19880878</v>
      </c>
      <c r="G20" s="18" t="n">
        <v>363.74827188</v>
      </c>
      <c r="H20" s="20" t="n">
        <v>10.83904729</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446.05949899</v>
      </c>
      <c r="F23" s="20" t="n">
        <v>4.44676484</v>
      </c>
      <c r="G23" s="18" t="n">
        <v>443.76569933</v>
      </c>
      <c r="H23" s="20" t="n">
        <v>4.51986424</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516.60112631</v>
      </c>
      <c r="F25" s="20" t="n">
        <v>3.98804125</v>
      </c>
      <c r="G25" s="18" t="n">
        <v>464.89577896</v>
      </c>
      <c r="H25" s="20" t="n">
        <v>10.09442556</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470.66674043</v>
      </c>
      <c r="F26" s="20" t="n">
        <v>3.9817515</v>
      </c>
      <c r="G26" s="18" t="n">
        <v>464.18256665</v>
      </c>
      <c r="H26" s="20" t="n">
        <v>3.60947633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496.84864282</v>
      </c>
      <c r="F32" s="20" t="n">
        <v>3.74745541</v>
      </c>
      <c r="G32" s="18" t="n">
        <v>482.40676646</v>
      </c>
      <c r="H32" s="20" t="n">
        <v>5.22256282</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437.21631873</v>
      </c>
      <c r="F34" s="20" t="n">
        <v>3.71224154</v>
      </c>
      <c r="G34" s="18" t="n">
        <v>408.32006916</v>
      </c>
      <c r="H34" s="20" t="n">
        <v>3.89006363</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514.47528177</v>
      </c>
      <c r="F35" s="20" t="n">
        <v>2.6078655</v>
      </c>
      <c r="G35" s="18" t="n">
        <v>479.98222414</v>
      </c>
      <c r="H35" s="20" t="n">
        <v>5.5303524</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467.41212256</v>
      </c>
      <c r="F36" s="20" t="n">
        <v>3.5908313</v>
      </c>
      <c r="G36" s="18" t="n">
        <v>471.84703547</v>
      </c>
      <c r="H36" s="20" t="n">
        <v>4.36345009</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495.03258147</v>
      </c>
      <c r="F40" s="20" t="n">
        <v>3.50483817</v>
      </c>
      <c r="G40" s="18" t="n">
        <v>476.45095962</v>
      </c>
      <c r="H40" s="20" t="n">
        <v>5.3145058</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447.28380972</v>
      </c>
      <c r="F47" s="20" t="n">
        <v>5.11196886</v>
      </c>
      <c r="G47" s="18" t="n">
        <v>399.26749999</v>
      </c>
      <c r="H47" s="20" t="n">
        <v>5.88229645</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478.85046637</v>
      </c>
      <c r="F48" s="20" t="n">
        <v>5.52766347</v>
      </c>
      <c r="G48" s="18" t="n">
        <v>457.98019235</v>
      </c>
      <c r="H48" s="20" t="n">
        <v>9.210529319999999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455.49205394</v>
      </c>
      <c r="F52" s="20" t="n">
        <v>3.86116195</v>
      </c>
      <c r="G52" s="18" t="n">
        <v>468.12125967</v>
      </c>
      <c r="H52" s="20" t="n">
        <v>5.30308109</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513.6637483</v>
      </c>
      <c r="F56" s="20" t="n">
        <v>4.63301463</v>
      </c>
      <c r="G56" s="18" t="n">
        <v>523.4199777</v>
      </c>
      <c r="H56" s="20" t="n">
        <v>3.87883936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451.9981402</v>
      </c>
      <c r="F61" s="20" t="n">
        <v>3.91034397</v>
      </c>
      <c r="G61" s="18" t="n">
        <v>431.24733597</v>
      </c>
      <c r="H61" s="20" t="n">
        <v>5.16002767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386.11992524</v>
      </c>
      <c r="F67" s="20" t="n">
        <v>3.66668607</v>
      </c>
      <c r="G67" s="18" t="n">
        <v>348.50039718</v>
      </c>
      <c r="H67" s="20" t="n">
        <v>3.31231988</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412.31976613</v>
      </c>
      <c r="F73" s="20" t="n">
        <v>3.52268559</v>
      </c>
      <c r="G73" s="18" t="n">
        <v>387.46608525</v>
      </c>
      <c r="H73" s="20" t="n">
        <v>4.28823927</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481.54954959</v>
      </c>
      <c r="F7" s="20" t="n">
        <v>2.70604257</v>
      </c>
      <c r="G7" s="18" t="n">
        <v>410.66108648</v>
      </c>
      <c r="H7" s="20" t="n">
        <v>8.098883130000001</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464.75687913</v>
      </c>
      <c r="F9" s="20" t="n">
        <v>6.21392255</v>
      </c>
      <c r="G9" s="18" t="n">
        <v>416.06643277</v>
      </c>
      <c r="H9" s="20" t="n">
        <v>9.974403629999999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463.41919079</v>
      </c>
      <c r="F13" s="20" t="n">
        <v>5.73703492</v>
      </c>
      <c r="G13" s="18" t="n">
        <v>411.87356013</v>
      </c>
      <c r="H13" s="20" t="n">
        <v>15.92785344</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478.77768901</v>
      </c>
      <c r="F18" s="20" t="n">
        <v>3.85613963</v>
      </c>
      <c r="G18" s="18" t="n">
        <v>391.67103026</v>
      </c>
      <c r="H18" s="20" t="n">
        <v>6.24272097</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443.95544489</v>
      </c>
      <c r="F19" s="20" t="n">
        <v>4.4244936</v>
      </c>
      <c r="G19" s="18" t="n">
        <v>380.03585098</v>
      </c>
      <c r="H19" s="20" t="n">
        <v>6.90433257</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423.02938282</v>
      </c>
      <c r="F20" s="20" t="n">
        <v>4.97185839</v>
      </c>
      <c r="G20" s="18" t="n">
        <v>340.93343329</v>
      </c>
      <c r="H20" s="20" t="n">
        <v>14.30653557</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451.36918506</v>
      </c>
      <c r="F23" s="20" t="n">
        <v>3.75776777</v>
      </c>
      <c r="G23" s="18" t="n">
        <v>414.12732148</v>
      </c>
      <c r="H23" s="20" t="n">
        <v>7.49775197</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514.60775285</v>
      </c>
      <c r="F25" s="20" t="n">
        <v>4.00750544</v>
      </c>
      <c r="G25" s="18" t="n">
        <v>485.59083555</v>
      </c>
      <c r="H25" s="20" t="n">
        <v>11.42380304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476.81416492</v>
      </c>
      <c r="F26" s="20" t="n">
        <v>3.21663305</v>
      </c>
      <c r="G26" s="18" t="n">
        <v>409.04829896</v>
      </c>
      <c r="H26" s="20" t="n">
        <v>5.89052149</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501.91126655</v>
      </c>
      <c r="F32" s="20" t="n">
        <v>3.25536437</v>
      </c>
      <c r="G32" s="18" t="n">
        <v>417.96794127</v>
      </c>
      <c r="H32" s="20" t="n">
        <v>6.76784233</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439.25375228</v>
      </c>
      <c r="F34" s="20" t="n">
        <v>3.48249966</v>
      </c>
      <c r="G34" s="18" t="n">
        <v>387.25333232</v>
      </c>
      <c r="H34" s="20" t="n">
        <v>3.93048253</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511.32338333</v>
      </c>
      <c r="F35" s="20" t="n">
        <v>2.22408189</v>
      </c>
      <c r="G35" s="18" t="n">
        <v>466.32794132</v>
      </c>
      <c r="H35" s="20" t="n">
        <v>7.24127118</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476.4311283</v>
      </c>
      <c r="F36" s="20" t="n">
        <v>2.88905361</v>
      </c>
      <c r="G36" s="18" t="n">
        <v>388.5697623</v>
      </c>
      <c r="H36" s="20" t="n">
        <v>8.31347564</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495.8930865</v>
      </c>
      <c r="F40" s="20" t="n">
        <v>3.22155198</v>
      </c>
      <c r="G40" s="18" t="n">
        <v>421.34056804</v>
      </c>
      <c r="H40" s="20" t="n">
        <v>8.16220946</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449.95730925</v>
      </c>
      <c r="F47" s="20" t="n">
        <v>4.81420487</v>
      </c>
      <c r="G47" s="18" t="n">
        <v>375.55181523</v>
      </c>
      <c r="H47" s="20" t="n">
        <v>6.54907972</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489.78857412</v>
      </c>
      <c r="F48" s="20" t="n">
        <v>5.72576331</v>
      </c>
      <c r="G48" s="18" t="n">
        <v>413.50626479</v>
      </c>
      <c r="H48" s="20" t="n">
        <v>7.54406881</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471.51624136</v>
      </c>
      <c r="F52" s="20" t="n">
        <v>3.65700051</v>
      </c>
      <c r="G52" s="18" t="n">
        <v>422.37467549</v>
      </c>
      <c r="H52" s="20" t="n">
        <v>5.10530285</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520.36512694</v>
      </c>
      <c r="F56" s="20" t="n">
        <v>3.83689308</v>
      </c>
      <c r="G56" s="18" t="n">
        <v>482.98598405</v>
      </c>
      <c r="H56" s="20" t="n">
        <v>8.23990435</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456.36302998</v>
      </c>
      <c r="F61" s="20" t="n">
        <v>3.85584691</v>
      </c>
      <c r="G61" s="18" t="n">
        <v>388.10136896</v>
      </c>
      <c r="H61" s="20" t="n">
        <v>5.84354699</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374.75720736</v>
      </c>
      <c r="F67" s="20" t="n">
        <v>3.00219121</v>
      </c>
      <c r="G67" s="18" t="n">
        <v>333.1284733</v>
      </c>
      <c r="H67" s="20" t="n">
        <v>5.47275647</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414.91220633</v>
      </c>
      <c r="F73" s="20" t="n">
        <v>3.57400883</v>
      </c>
      <c r="G73" s="18" t="n">
        <v>369.60813429</v>
      </c>
      <c r="H73" s="20" t="n">
        <v>4.16208677</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481.422252</v>
      </c>
      <c r="F7" s="20" t="n">
        <v>2.87763593</v>
      </c>
      <c r="G7" s="18" t="n">
        <v>437.85349652</v>
      </c>
      <c r="H7" s="20" t="n">
        <v>6.28996957</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466.16130361</v>
      </c>
      <c r="F9" s="20" t="n">
        <v>6.06373129</v>
      </c>
      <c r="G9" s="18" t="n">
        <v>407.20892533</v>
      </c>
      <c r="H9" s="20" t="n">
        <v>9.069503770000001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465.72383236</v>
      </c>
      <c r="F13" s="20" t="n">
        <v>5.79411072</v>
      </c>
      <c r="G13" s="18" t="n">
        <v>425.46698854</v>
      </c>
      <c r="H13" s="20" t="n">
        <v>9.379019660000001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479.69765233</v>
      </c>
      <c r="F18" s="20" t="n">
        <v>3.76439531</v>
      </c>
      <c r="G18" s="18" t="n">
        <v>402.75842893</v>
      </c>
      <c r="H18" s="20" t="n">
        <v>5.95203691</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446.76086848</v>
      </c>
      <c r="F19" s="20" t="n">
        <v>4.44561608</v>
      </c>
      <c r="G19" s="18" t="n">
        <v>382.56835583</v>
      </c>
      <c r="H19" s="20" t="n">
        <v>6.68442106</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420.34716742</v>
      </c>
      <c r="F20" s="20" t="n">
        <v>5.5069526</v>
      </c>
      <c r="G20" s="18" t="n">
        <v>385.06661316</v>
      </c>
      <c r="H20" s="20" t="n">
        <v>12.07879552</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450.92350027</v>
      </c>
      <c r="F23" s="20" t="n">
        <v>3.8973016</v>
      </c>
      <c r="G23" s="18" t="n">
        <v>423.23084754</v>
      </c>
      <c r="H23" s="20" t="n">
        <v>7.27108491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510.45225237</v>
      </c>
      <c r="F25" s="20" t="n">
        <v>4.51436284</v>
      </c>
      <c r="G25" s="18" t="n">
        <v>525.4993604</v>
      </c>
      <c r="H25" s="20" t="n">
        <v>5.63565888</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474.63415676</v>
      </c>
      <c r="F26" s="20" t="n">
        <v>3.72301044</v>
      </c>
      <c r="G26" s="18" t="n">
        <v>453.02649649</v>
      </c>
      <c r="H26" s="20" t="n">
        <v>4.321072</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502.48283759</v>
      </c>
      <c r="F32" s="20" t="n">
        <v>3.70752533</v>
      </c>
      <c r="G32" s="18" t="n">
        <v>472.25624079</v>
      </c>
      <c r="H32" s="20" t="n">
        <v>4.55018248</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439.1062588</v>
      </c>
      <c r="F34" s="20" t="n">
        <v>3.42243598</v>
      </c>
      <c r="G34" s="18" t="n">
        <v>394.17657812</v>
      </c>
      <c r="H34" s="20" t="n">
        <v>4.37307946</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510.59533094</v>
      </c>
      <c r="F35" s="20" t="n">
        <v>2.51445945</v>
      </c>
      <c r="G35" s="18" t="n">
        <v>490.01637338</v>
      </c>
      <c r="H35" s="20" t="n">
        <v>5.04018556</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476.06350444</v>
      </c>
      <c r="F36" s="20" t="n">
        <v>2.86718201</v>
      </c>
      <c r="G36" s="18" t="n">
        <v>396.41341434</v>
      </c>
      <c r="H36" s="20" t="n">
        <v>8.07184576</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496.05702908</v>
      </c>
      <c r="F40" s="20" t="n">
        <v>3.26050356</v>
      </c>
      <c r="G40" s="18" t="n">
        <v>453.07890815</v>
      </c>
      <c r="H40" s="20" t="n">
        <v>6.53550079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444.44119539</v>
      </c>
      <c r="F47" s="20" t="n">
        <v>4.95243121</v>
      </c>
      <c r="G47" s="18" t="n">
        <v>402.66361644</v>
      </c>
      <c r="H47" s="20" t="n">
        <v>6.26427019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483.20801288</v>
      </c>
      <c r="F48" s="20" t="n">
        <v>5.93292894</v>
      </c>
      <c r="G48" s="18" t="n">
        <v>430.10261231</v>
      </c>
      <c r="H48" s="20" t="n">
        <v>8.58719318</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466.84132122</v>
      </c>
      <c r="F52" s="20" t="n">
        <v>3.73597316</v>
      </c>
      <c r="G52" s="18" t="n">
        <v>447.50476201</v>
      </c>
      <c r="H52" s="20" t="n">
        <v>5.22000704</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519.3053324700001</v>
      </c>
      <c r="F56" s="20" t="n">
        <v>4.08715968</v>
      </c>
      <c r="G56" s="18" t="n">
        <v>512.40000131</v>
      </c>
      <c r="H56" s="20" t="n">
        <v>4.38148826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453.97103743</v>
      </c>
      <c r="F61" s="20" t="n">
        <v>3.9709196</v>
      </c>
      <c r="G61" s="18" t="n">
        <v>426.9165465</v>
      </c>
      <c r="H61" s="20" t="n">
        <v>4.9810981</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373.42463977</v>
      </c>
      <c r="F67" s="20" t="n">
        <v>3.07731978</v>
      </c>
      <c r="G67" s="18" t="n">
        <v>350.10692469</v>
      </c>
      <c r="H67" s="20" t="n">
        <v>4.7719637</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408.38713165</v>
      </c>
      <c r="F73" s="20" t="n">
        <v>3.58590803</v>
      </c>
      <c r="G73" s="18" t="n">
        <v>394.98539546</v>
      </c>
      <c r="H73" s="20" t="n">
        <v>4.51426451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477.52396888</v>
      </c>
      <c r="F7" s="20" t="n">
        <v>2.93306738</v>
      </c>
      <c r="G7" s="18" t="n">
        <v>462.05130754</v>
      </c>
      <c r="H7" s="20" t="n">
        <v>5.11539775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458.93688723</v>
      </c>
      <c r="F9" s="20" t="n">
        <v>6.51249097</v>
      </c>
      <c r="G9" s="18" t="n">
        <v>460.95471443</v>
      </c>
      <c r="H9" s="20" t="n">
        <v>8.319022260000001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462.74718289</v>
      </c>
      <c r="F13" s="20" t="n">
        <v>5.3576635</v>
      </c>
      <c r="G13" s="18" t="n">
        <v>423.72199644</v>
      </c>
      <c r="H13" s="20" t="n">
        <v>15.01731157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460.6387799</v>
      </c>
      <c r="F18" s="20" t="n">
        <v>5.3127067</v>
      </c>
      <c r="G18" s="18" t="n">
        <v>478.07220063</v>
      </c>
      <c r="H18" s="20" t="n">
        <v>3.89735185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436.20170378</v>
      </c>
      <c r="F19" s="20" t="n">
        <v>4.52963061</v>
      </c>
      <c r="G19" s="18" t="n">
        <v>419.5583931</v>
      </c>
      <c r="H19" s="20" t="n">
        <v>6.5135735</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413.35292815</v>
      </c>
      <c r="F20" s="20" t="n">
        <v>6.12212939</v>
      </c>
      <c r="G20" s="18" t="n">
        <v>415.92092476</v>
      </c>
      <c r="H20" s="20" t="n">
        <v>9.79815496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446.79585509</v>
      </c>
      <c r="F23" s="20" t="n">
        <v>3.95803525</v>
      </c>
      <c r="G23" s="18" t="n">
        <v>441.20789132</v>
      </c>
      <c r="H23" s="20" t="n">
        <v>5.77673964</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505.04893976</v>
      </c>
      <c r="F25" s="20" t="n">
        <v>4.45172164</v>
      </c>
      <c r="G25" s="18" t="n">
        <v>520.01642202</v>
      </c>
      <c r="H25" s="20" t="n">
        <v>4.55974348</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469.42003537</v>
      </c>
      <c r="F26" s="20" t="n">
        <v>3.79602983</v>
      </c>
      <c r="G26" s="18" t="n">
        <v>462.58640671</v>
      </c>
      <c r="H26" s="20" t="n">
        <v>4.47768734</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477.85969903</v>
      </c>
      <c r="F32" s="20" t="n">
        <v>3.70402103</v>
      </c>
      <c r="G32" s="18" t="n">
        <v>510.48911605</v>
      </c>
      <c r="H32" s="20" t="n">
        <v>4.64625618</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435.69171134</v>
      </c>
      <c r="F34" s="20" t="n">
        <v>3.41876685</v>
      </c>
      <c r="G34" s="18" t="n">
        <v>395.68697142</v>
      </c>
      <c r="H34" s="20" t="n">
        <v>5.02799499</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512.1160241</v>
      </c>
      <c r="F35" s="20" t="n">
        <v>2.3733929</v>
      </c>
      <c r="G35" s="18" t="n">
        <v>468.48241812</v>
      </c>
      <c r="H35" s="20" t="n">
        <v>6.86131205</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467.12762994</v>
      </c>
      <c r="F36" s="20" t="n">
        <v>3.22566069</v>
      </c>
      <c r="G36" s="18" t="n">
        <v>474.40651394</v>
      </c>
      <c r="H36" s="20" t="n">
        <v>4.63680445</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491.12048187</v>
      </c>
      <c r="F40" s="20" t="n">
        <v>3.54146004</v>
      </c>
      <c r="G40" s="18" t="n">
        <v>482.64839739</v>
      </c>
      <c r="H40" s="20" t="n">
        <v>5.04960848</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433.82042453</v>
      </c>
      <c r="F47" s="20" t="n">
        <v>5.53137502</v>
      </c>
      <c r="G47" s="18" t="n">
        <v>430.20190209</v>
      </c>
      <c r="H47" s="20" t="n">
        <v>5.3860811</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466.70966875</v>
      </c>
      <c r="F48" s="20" t="n">
        <v>5.67113644</v>
      </c>
      <c r="G48" s="18" t="n">
        <v>481.45730181</v>
      </c>
      <c r="H48" s="20" t="n">
        <v>7.57897715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454.84333146</v>
      </c>
      <c r="F52" s="20" t="n">
        <v>3.89988234</v>
      </c>
      <c r="G52" s="18" t="n">
        <v>467.32397732</v>
      </c>
      <c r="H52" s="20" t="n">
        <v>4.61934707</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513.194747</v>
      </c>
      <c r="F56" s="20" t="n">
        <v>4.68283562</v>
      </c>
      <c r="G56" s="18" t="n">
        <v>522.76115035</v>
      </c>
      <c r="H56" s="20" t="n">
        <v>3.91756541</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449.17783628</v>
      </c>
      <c r="F61" s="20" t="n">
        <v>3.998093</v>
      </c>
      <c r="G61" s="18" t="n">
        <v>440.20367156</v>
      </c>
      <c r="H61" s="20" t="n">
        <v>6.00582767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373.32715801</v>
      </c>
      <c r="F67" s="20" t="n">
        <v>3.14727409</v>
      </c>
      <c r="G67" s="18" t="n">
        <v>361.3413334</v>
      </c>
      <c r="H67" s="20" t="n">
        <v>4.19829592</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415.63780551</v>
      </c>
      <c r="F73" s="20" t="n">
        <v>3.81460812</v>
      </c>
      <c r="G73" s="18" t="n">
        <v>385.61033722</v>
      </c>
      <c r="H73" s="20" t="n">
        <v>3.87870698</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478.58887451</v>
      </c>
      <c r="F7" s="20" t="n">
        <v>2.82510388</v>
      </c>
      <c r="G7" s="18" t="n">
        <v>441.40681734</v>
      </c>
      <c r="H7" s="20" t="n">
        <v>7.02405745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464.53787798</v>
      </c>
      <c r="F9" s="20" t="n">
        <v>6.16825244</v>
      </c>
      <c r="G9" s="18" t="n">
        <v>410.13616254</v>
      </c>
      <c r="H9" s="20" t="n">
        <v>10.81356707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461.42109858</v>
      </c>
      <c r="F13" s="20" t="n">
        <v>5.54567198</v>
      </c>
      <c r="G13" s="18" t="n">
        <v>425.74564592</v>
      </c>
      <c r="H13" s="20" t="n">
        <v>16.46360559</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477.73119239</v>
      </c>
      <c r="F18" s="20" t="n">
        <v>3.89148119</v>
      </c>
      <c r="G18" s="18" t="n">
        <v>394.63188045</v>
      </c>
      <c r="H18" s="20" t="n">
        <v>7.11357109</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445.25051064</v>
      </c>
      <c r="F19" s="20" t="n">
        <v>4.13449744</v>
      </c>
      <c r="G19" s="18" t="n">
        <v>372.36435008</v>
      </c>
      <c r="H19" s="20" t="n">
        <v>6.95162709</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421.91495061</v>
      </c>
      <c r="F20" s="20" t="n">
        <v>5.50365909</v>
      </c>
      <c r="G20" s="18" t="n">
        <v>379.69735763</v>
      </c>
      <c r="H20" s="20" t="n">
        <v>11.14213073</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449.13734016</v>
      </c>
      <c r="F23" s="20" t="n">
        <v>3.75195003</v>
      </c>
      <c r="G23" s="18" t="n">
        <v>424.54777407</v>
      </c>
      <c r="H23" s="20" t="n">
        <v>7.75286351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512.02536485</v>
      </c>
      <c r="F25" s="20" t="n">
        <v>4.07674275</v>
      </c>
      <c r="G25" s="18" t="n">
        <v>523.37949</v>
      </c>
      <c r="H25" s="20" t="n">
        <v>7.90624316</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473.89306028</v>
      </c>
      <c r="F26" s="20" t="n">
        <v>3.30066232</v>
      </c>
      <c r="G26" s="18" t="n">
        <v>423.8085882</v>
      </c>
      <c r="H26" s="20" t="n">
        <v>6.68517542</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498.53872701</v>
      </c>
      <c r="F32" s="20" t="n">
        <v>3.36670822</v>
      </c>
      <c r="G32" s="18" t="n">
        <v>440.6631336</v>
      </c>
      <c r="H32" s="20" t="n">
        <v>8.04448365</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434.07888861</v>
      </c>
      <c r="F34" s="20" t="n">
        <v>3.34221315</v>
      </c>
      <c r="G34" s="18" t="n">
        <v>395.95389205</v>
      </c>
      <c r="H34" s="20" t="n">
        <v>5.14661142</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511.40773381</v>
      </c>
      <c r="F35" s="20" t="n">
        <v>2.32536667</v>
      </c>
      <c r="G35" s="18" t="n">
        <v>443.26419132</v>
      </c>
      <c r="H35" s="20" t="n">
        <v>8.17351571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474.4644239</v>
      </c>
      <c r="F36" s="20" t="n">
        <v>2.87682666</v>
      </c>
      <c r="G36" s="18" t="n">
        <v>401.93836046</v>
      </c>
      <c r="H36" s="20" t="n">
        <v>9.62908431</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493.49706604</v>
      </c>
      <c r="F40" s="20" t="n">
        <v>3.3233886</v>
      </c>
      <c r="G40" s="18" t="n">
        <v>452.8018773</v>
      </c>
      <c r="H40" s="20" t="n">
        <v>8.131678239999999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445.57095007</v>
      </c>
      <c r="F47" s="20" t="n">
        <v>4.97987441</v>
      </c>
      <c r="G47" s="18" t="n">
        <v>371.82551638</v>
      </c>
      <c r="H47" s="20" t="n">
        <v>6.49365297</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480.17334972</v>
      </c>
      <c r="F48" s="20" t="n">
        <v>5.79491676</v>
      </c>
      <c r="G48" s="18" t="n">
        <v>427.6419253</v>
      </c>
      <c r="H48" s="20" t="n">
        <v>10.15612484</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465.00998874</v>
      </c>
      <c r="F52" s="20" t="n">
        <v>3.74254306</v>
      </c>
      <c r="G52" s="18" t="n">
        <v>442.82879229</v>
      </c>
      <c r="H52" s="20" t="n">
        <v>6.31775568</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513.62765587</v>
      </c>
      <c r="F56" s="20" t="n">
        <v>4.10418645</v>
      </c>
      <c r="G56" s="18" t="n">
        <v>530.20158429</v>
      </c>
      <c r="H56" s="20" t="n">
        <v>5.03647778</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451.65751377</v>
      </c>
      <c r="F61" s="20" t="n">
        <v>3.98262586</v>
      </c>
      <c r="G61" s="18" t="n">
        <v>432.74182528</v>
      </c>
      <c r="H61" s="20" t="n">
        <v>5.06091955</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369.79743457</v>
      </c>
      <c r="F67" s="20" t="n">
        <v>3.22693895</v>
      </c>
      <c r="G67" s="18" t="n">
        <v>365.99101179</v>
      </c>
      <c r="H67" s="20" t="n">
        <v>4.31084539</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405.77036663</v>
      </c>
      <c r="F73" s="20" t="n">
        <v>3.03429927</v>
      </c>
      <c r="G73" s="18" t="n">
        <v>400.15092165</v>
      </c>
      <c r="H73" s="20" t="n">
        <v>5.52287092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472.2551337</v>
      </c>
      <c r="F7" s="20" t="n">
        <v>3.12805869</v>
      </c>
      <c r="G7" s="18" t="n">
        <v>477.39280282</v>
      </c>
      <c r="H7" s="20" t="n">
        <v>4.20177097</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460.62048962</v>
      </c>
      <c r="F9" s="20" t="n">
        <v>6.63548462</v>
      </c>
      <c r="G9" s="18" t="n">
        <v>452.33618254</v>
      </c>
      <c r="H9" s="20" t="n">
        <v>9.28814903</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463.39723374</v>
      </c>
      <c r="F13" s="20" t="n">
        <v>5.6426442</v>
      </c>
      <c r="G13" s="18" t="n">
        <v>419.55320891</v>
      </c>
      <c r="H13" s="20" t="n">
        <v>15.99632602</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464.32392451</v>
      </c>
      <c r="F18" s="20" t="n">
        <v>4.38000235</v>
      </c>
      <c r="G18" s="18" t="n">
        <v>482.53961535</v>
      </c>
      <c r="H18" s="20" t="n">
        <v>4.93472095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439.10174836</v>
      </c>
      <c r="F19" s="20" t="n">
        <v>4.07451606</v>
      </c>
      <c r="G19" s="18" t="n">
        <v>406.0047751</v>
      </c>
      <c r="H19" s="20" t="n">
        <v>7.30804181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419.61284599</v>
      </c>
      <c r="F20" s="20" t="n">
        <v>5.38742518</v>
      </c>
      <c r="G20" s="18" t="n">
        <v>388.89683871</v>
      </c>
      <c r="H20" s="20" t="n">
        <v>11.38129409</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445.31995435</v>
      </c>
      <c r="F23" s="20" t="n">
        <v>3.66268659</v>
      </c>
      <c r="G23" s="18" t="n">
        <v>444.41474565</v>
      </c>
      <c r="H23" s="20" t="n">
        <v>6.1427625</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513.09099294</v>
      </c>
      <c r="F25" s="20" t="n">
        <v>3.99193307</v>
      </c>
      <c r="G25" s="18" t="n">
        <v>512.14406089</v>
      </c>
      <c r="H25" s="20" t="n">
        <v>8.77724211</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466.14740634</v>
      </c>
      <c r="F26" s="20" t="n">
        <v>3.50428946</v>
      </c>
      <c r="G26" s="18" t="n">
        <v>468.99416902</v>
      </c>
      <c r="H26" s="20" t="n">
        <v>4.41714896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487.80170894</v>
      </c>
      <c r="F32" s="20" t="n">
        <v>4.04496921</v>
      </c>
      <c r="G32" s="18" t="n">
        <v>497.60334841</v>
      </c>
      <c r="H32" s="20" t="n">
        <v>5.0813301</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434.15740159</v>
      </c>
      <c r="F34" s="20" t="n">
        <v>3.32710286</v>
      </c>
      <c r="G34" s="18" t="n">
        <v>396.7063138</v>
      </c>
      <c r="H34" s="20" t="n">
        <v>5.41586726</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506.30976626</v>
      </c>
      <c r="F35" s="20" t="n">
        <v>2.38831799</v>
      </c>
      <c r="G35" s="18" t="n">
        <v>509.37162133</v>
      </c>
      <c r="H35" s="20" t="n">
        <v>6.12109881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467.05690283</v>
      </c>
      <c r="F36" s="20" t="n">
        <v>3.38926188</v>
      </c>
      <c r="G36" s="18" t="n">
        <v>475.51061729</v>
      </c>
      <c r="H36" s="20" t="n">
        <v>4.89074561</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482.22018166</v>
      </c>
      <c r="F40" s="20" t="n">
        <v>4.03345922</v>
      </c>
      <c r="G40" s="18" t="n">
        <v>500.61395088</v>
      </c>
      <c r="H40" s="20" t="n">
        <v>3.91283567</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440.68406804</v>
      </c>
      <c r="F47" s="20" t="n">
        <v>5.24783543</v>
      </c>
      <c r="G47" s="18" t="n">
        <v>406.06463991</v>
      </c>
      <c r="H47" s="20" t="n">
        <v>6.45605298</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483.35101854</v>
      </c>
      <c r="F48" s="20" t="n">
        <v>6.77084887</v>
      </c>
      <c r="G48" s="18" t="n">
        <v>458.5744038</v>
      </c>
      <c r="H48" s="20" t="n">
        <v>6.1262472</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464.69667663</v>
      </c>
      <c r="F52" s="20" t="n">
        <v>3.6947442</v>
      </c>
      <c r="G52" s="18" t="n">
        <v>451.96691963</v>
      </c>
      <c r="H52" s="20" t="n">
        <v>6.04524592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517.88920874</v>
      </c>
      <c r="F56" s="20" t="n">
        <v>3.79449462</v>
      </c>
      <c r="G56" s="18" t="n">
        <v>516.82915126</v>
      </c>
      <c r="H56" s="20" t="n">
        <v>4.98932483</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445.85928519</v>
      </c>
      <c r="F61" s="20" t="n">
        <v>3.66275549</v>
      </c>
      <c r="G61" s="18" t="n">
        <v>450.20480474</v>
      </c>
      <c r="H61" s="20" t="n">
        <v>6.19798484</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373.95161459</v>
      </c>
      <c r="F67" s="20" t="n">
        <v>3.53212795</v>
      </c>
      <c r="G67" s="18" t="n">
        <v>361.74643907</v>
      </c>
      <c r="H67" s="20" t="n">
        <v>3.53328622</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414.54499566</v>
      </c>
      <c r="F73" s="20" t="n">
        <v>3.84982135</v>
      </c>
      <c r="G73" s="18" t="n">
        <v>389.83572995</v>
      </c>
      <c r="H73" s="20" t="n">
        <v>3.66226633</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477.27383394</v>
      </c>
      <c r="F7" s="20" t="n">
        <v>2.74826974</v>
      </c>
      <c r="G7" s="18" t="n">
        <v>459.32705142</v>
      </c>
      <c r="H7" s="20" t="n">
        <v>5.15475234</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462.39446885</v>
      </c>
      <c r="F9" s="20" t="n">
        <v>6.19756146</v>
      </c>
      <c r="G9" s="18" t="n">
        <v>438.39090245</v>
      </c>
      <c r="H9" s="20" t="n">
        <v>10.85288757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456.3129706</v>
      </c>
      <c r="F13" s="20" t="n">
        <v>4.54149566</v>
      </c>
      <c r="G13" s="18" t="n">
        <v>465.12404103</v>
      </c>
      <c r="H13" s="20" t="n">
        <v>16.1603991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476.28421404</v>
      </c>
      <c r="F18" s="20" t="n">
        <v>3.83317146</v>
      </c>
      <c r="G18" s="18" t="n">
        <v>431.61207192</v>
      </c>
      <c r="H18" s="20" t="n">
        <v>7.7815167</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442.20851999</v>
      </c>
      <c r="F19" s="20" t="n">
        <v>4.16742297</v>
      </c>
      <c r="G19" s="18" t="n">
        <v>391.36363957</v>
      </c>
      <c r="H19" s="20" t="n">
        <v>7.21123993</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417.03942966</v>
      </c>
      <c r="F20" s="20" t="n">
        <v>5.87444231</v>
      </c>
      <c r="G20" s="18" t="n">
        <v>399.73205265</v>
      </c>
      <c r="H20" s="20" t="n">
        <v>14.13272816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448.42215713</v>
      </c>
      <c r="F23" s="20" t="n">
        <v>3.89786004</v>
      </c>
      <c r="G23" s="18" t="n">
        <v>429.25599075</v>
      </c>
      <c r="H23" s="20" t="n">
        <v>7.41964185</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512.6951941999999</v>
      </c>
      <c r="F25" s="20" t="n">
        <v>3.88080484</v>
      </c>
      <c r="G25" s="18" t="n">
        <v>517.49332701</v>
      </c>
      <c r="H25" s="20" t="n">
        <v>10.10357298</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472.69753425</v>
      </c>
      <c r="F26" s="20" t="n">
        <v>3.40873357</v>
      </c>
      <c r="G26" s="18" t="n">
        <v>448.03615356</v>
      </c>
      <c r="H26" s="20" t="n">
        <v>6.08992936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490.82444623</v>
      </c>
      <c r="F32" s="20" t="n">
        <v>3.22775269</v>
      </c>
      <c r="G32" s="18" t="n">
        <v>493.51620246</v>
      </c>
      <c r="H32" s="20" t="n">
        <v>5.76112929</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435.98548066</v>
      </c>
      <c r="F34" s="20" t="n">
        <v>3.42557071</v>
      </c>
      <c r="G34" s="18" t="n">
        <v>389.87256497</v>
      </c>
      <c r="H34" s="20" t="n">
        <v>4.82828526</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510.7523249</v>
      </c>
      <c r="F35" s="20" t="n">
        <v>2.2514928</v>
      </c>
      <c r="G35" s="18" t="n">
        <v>467.22602658</v>
      </c>
      <c r="H35" s="20" t="n">
        <v>8.716321260000001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473.23934223</v>
      </c>
      <c r="F36" s="20" t="n">
        <v>3.01407191</v>
      </c>
      <c r="G36" s="18" t="n">
        <v>438.78254216</v>
      </c>
      <c r="H36" s="20" t="n">
        <v>7.65372707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480.73888791</v>
      </c>
      <c r="F40" s="20" t="n">
        <v>4.03399567</v>
      </c>
      <c r="G40" s="18" t="n">
        <v>504.58636178</v>
      </c>
      <c r="H40" s="20" t="n">
        <v>3.9245045</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442.38497851</v>
      </c>
      <c r="F47" s="20" t="n">
        <v>4.98535582</v>
      </c>
      <c r="G47" s="18" t="n">
        <v>395.20582899</v>
      </c>
      <c r="H47" s="20" t="n">
        <v>7.47043459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478.31333214</v>
      </c>
      <c r="F48" s="20" t="n">
        <v>5.55635514</v>
      </c>
      <c r="G48" s="18" t="n">
        <v>460.72066516</v>
      </c>
      <c r="H48" s="20" t="n">
        <v>8.31290605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467.40995141</v>
      </c>
      <c r="F52" s="20" t="n">
        <v>3.59908655</v>
      </c>
      <c r="G52" s="18" t="n">
        <v>434.16945262</v>
      </c>
      <c r="H52" s="20" t="n">
        <v>6.7087467</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517.82175187</v>
      </c>
      <c r="F56" s="20" t="n">
        <v>3.90376856</v>
      </c>
      <c r="G56" s="18" t="n">
        <v>516.13475083</v>
      </c>
      <c r="H56" s="20" t="n">
        <v>5.74345975</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452.04968399</v>
      </c>
      <c r="F61" s="20" t="n">
        <v>3.79150339</v>
      </c>
      <c r="G61" s="18" t="n">
        <v>422.08234044</v>
      </c>
      <c r="H61" s="20" t="n">
        <v>6.64024752</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374.2942847</v>
      </c>
      <c r="F67" s="20" t="n">
        <v>3.36361328</v>
      </c>
      <c r="G67" s="18" t="n">
        <v>354.44826772</v>
      </c>
      <c r="H67" s="20" t="n">
        <v>3.89919276</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412.27936766</v>
      </c>
      <c r="F73" s="20" t="n">
        <v>3.8226932</v>
      </c>
      <c r="G73" s="18" t="n">
        <v>390.45070796</v>
      </c>
      <c r="H73" s="20" t="n">
        <v>3.80567445</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479.57356107</v>
      </c>
      <c r="F7" s="20" t="n">
        <v>2.92706287</v>
      </c>
      <c r="G7" s="18" t="n">
        <v>451.46684927</v>
      </c>
      <c r="H7" s="20" t="n">
        <v>5.64910618</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(8424.0/B9*100)</f>
        <v/>
      </c>
      <c r="D9" s="19" t="n">
        <v>1227</v>
      </c>
      <c r="E9" s="18" t="n">
        <v>460.15959056</v>
      </c>
      <c r="F9" s="20" t="n">
        <v>6.21144693</v>
      </c>
      <c r="G9" s="18" t="n">
        <v>454.17224716</v>
      </c>
      <c r="H9" s="20" t="n">
        <v>11.13672761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459.36616777</v>
      </c>
      <c r="F13" s="20" t="n">
        <v>5.80713482</v>
      </c>
      <c r="G13" s="18" t="n">
        <v>449.75602318</v>
      </c>
      <c r="H13" s="20" t="n">
        <v>13.97767377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478.24672626</v>
      </c>
      <c r="F18" s="20" t="n">
        <v>3.92914402</v>
      </c>
      <c r="G18" s="18" t="n">
        <v>421.1158107</v>
      </c>
      <c r="H18" s="20" t="n">
        <v>6.33882413</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443.16272376</v>
      </c>
      <c r="F19" s="20" t="n">
        <v>4.39165674</v>
      </c>
      <c r="G19" s="18" t="n">
        <v>392.46730284</v>
      </c>
      <c r="H19" s="20" t="n">
        <v>6.01434635</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413.03851496</v>
      </c>
      <c r="F20" s="20" t="n">
        <v>5.60078715</v>
      </c>
      <c r="G20" s="18" t="n">
        <v>419.36391471</v>
      </c>
      <c r="H20" s="20" t="n">
        <v>13.41175365</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(677.0/B23*100)</f>
        <v/>
      </c>
      <c r="D23" s="19" t="n">
        <v>10906</v>
      </c>
      <c r="E23" s="18" t="n">
        <v>450.53869741</v>
      </c>
      <c r="F23" s="20" t="n">
        <v>3.88215421</v>
      </c>
      <c r="G23" s="18" t="n">
        <v>423.01902362</v>
      </c>
      <c r="H23" s="20" t="n">
        <v>7.07702818</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515.82220382</v>
      </c>
      <c r="F25" s="20" t="n">
        <v>4.16288504</v>
      </c>
      <c r="G25" s="18" t="n">
        <v>495.71899224</v>
      </c>
      <c r="H25" s="20" t="n">
        <v>6.00846425</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475.26701515</v>
      </c>
      <c r="F26" s="20" t="n">
        <v>3.35080564</v>
      </c>
      <c r="G26" s="18" t="n">
        <v>448.0674035</v>
      </c>
      <c r="H26" s="20" t="n">
        <v>4.60180983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500.57377502</v>
      </c>
      <c r="F32" s="20" t="n">
        <v>3.60519466</v>
      </c>
      <c r="G32" s="18" t="n">
        <v>466.22100775</v>
      </c>
      <c r="H32" s="20" t="n">
        <v>4.79821948</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(130.0/B34*100)</f>
        <v/>
      </c>
      <c r="D34" s="19" t="n">
        <v>6220</v>
      </c>
      <c r="E34" s="18" t="n">
        <v>436.84630124</v>
      </c>
      <c r="F34" s="20" t="n">
        <v>3.45840654</v>
      </c>
      <c r="G34" s="18" t="n">
        <v>394.02641153</v>
      </c>
      <c r="H34" s="20" t="n">
        <v>4.75663025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500.60758614</v>
      </c>
      <c r="F35" s="20" t="n">
        <v>2.62385095</v>
      </c>
      <c r="G35" s="18" t="n">
        <v>524.12518364</v>
      </c>
      <c r="H35" s="20" t="n">
        <v>4.32344277</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475.22754845</v>
      </c>
      <c r="F36" s="20" t="n">
        <v>3.12264328</v>
      </c>
      <c r="G36" s="18" t="n">
        <v>422.61216146</v>
      </c>
      <c r="H36" s="20" t="n">
        <v>6.56200369</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493.69230496</v>
      </c>
      <c r="F40" s="20" t="n">
        <v>3.42182205</v>
      </c>
      <c r="G40" s="18" t="n">
        <v>468.49896563</v>
      </c>
      <c r="H40" s="20" t="n">
        <v>5.95587154</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(191.0/B47*100)</f>
        <v/>
      </c>
      <c r="D47" s="19" t="n">
        <v>5737</v>
      </c>
      <c r="E47" s="18" t="n">
        <v>437.35057714</v>
      </c>
      <c r="F47" s="20" t="n">
        <v>5.11816216</v>
      </c>
      <c r="G47" s="18" t="n">
        <v>419.20189614</v>
      </c>
      <c r="H47" s="20" t="n">
        <v>6.57071464</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489.26625774</v>
      </c>
      <c r="F48" s="20" t="n">
        <v>6.30591395</v>
      </c>
      <c r="G48" s="18" t="n">
        <v>443.30427051</v>
      </c>
      <c r="H48" s="20" t="n">
        <v>6.41630661</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466.19373565</v>
      </c>
      <c r="F52" s="20" t="n">
        <v>3.63431563</v>
      </c>
      <c r="G52" s="18" t="n">
        <v>442.93308686</v>
      </c>
      <c r="H52" s="20" t="n">
        <v>6.1596609</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520.98940405</v>
      </c>
      <c r="F56" s="20" t="n">
        <v>3.99439201</v>
      </c>
      <c r="G56" s="18" t="n">
        <v>498.34577673</v>
      </c>
      <c r="H56" s="20" t="n">
        <v>5.90162377</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447.26578624</v>
      </c>
      <c r="F61" s="20" t="n">
        <v>3.65310712</v>
      </c>
      <c r="G61" s="18" t="n">
        <v>445.92361842</v>
      </c>
      <c r="H61" s="20" t="n">
        <v>5.96365911</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(21.0/B67*100)</f>
        <v/>
      </c>
      <c r="D67" s="19" t="n">
        <v>6950</v>
      </c>
      <c r="E67" s="18" t="n">
        <v>375.83483183</v>
      </c>
      <c r="F67" s="20" t="n">
        <v>3.47529352</v>
      </c>
      <c r="G67" s="18" t="n">
        <v>360.19778893</v>
      </c>
      <c r="H67" s="20" t="n">
        <v>3.10058896</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(378.0/B73*100)</f>
        <v/>
      </c>
      <c r="D73" s="19" t="n">
        <v>7871</v>
      </c>
      <c r="E73" s="18" t="n">
        <v>415.4141416</v>
      </c>
      <c r="F73" s="20" t="n">
        <v>4.47354053</v>
      </c>
      <c r="G73" s="18" t="n">
        <v>393.63072939</v>
      </c>
      <c r="H73" s="20" t="n">
        <v>3.51832225</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493.66647073</v>
      </c>
      <c r="F7" s="20" t="n">
        <v>3.87926655</v>
      </c>
      <c r="G7" s="18" t="n">
        <v>461.7406822</v>
      </c>
      <c r="H7" s="20" t="n">
        <v>3.10798385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(8429.0/B9*100)</f>
        <v/>
      </c>
      <c r="D9" s="19" t="n">
        <v>1222</v>
      </c>
      <c r="E9" s="18" t="n">
        <v>469.24985114</v>
      </c>
      <c r="F9" s="20" t="n">
        <v>7.54626437</v>
      </c>
      <c r="G9" s="18" t="n">
        <v>447.89844063</v>
      </c>
      <c r="H9" s="20" t="n">
        <v>6.74168156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460.8930265</v>
      </c>
      <c r="F13" s="20" t="n">
        <v>5.29154167</v>
      </c>
      <c r="G13" s="18" t="n">
        <v>452.84937535</v>
      </c>
      <c r="H13" s="20" t="n">
        <v>9.59179542</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492.30088505</v>
      </c>
      <c r="F18" s="20" t="n">
        <v>3.26911883</v>
      </c>
      <c r="G18" s="18" t="n">
        <v>414.29501052</v>
      </c>
      <c r="H18" s="20" t="n">
        <v>5.44053534</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446.56140959</v>
      </c>
      <c r="F19" s="20" t="n">
        <v>4.79042344</v>
      </c>
      <c r="G19" s="18" t="n">
        <v>412.06918413</v>
      </c>
      <c r="H19" s="20" t="n">
        <v>5.46988611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420.14172248</v>
      </c>
      <c r="F20" s="20" t="n">
        <v>7.12881943</v>
      </c>
      <c r="G20" s="18" t="n">
        <v>407.42643368</v>
      </c>
      <c r="H20" s="20" t="n">
        <v>7.50642208</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(679.0/B23*100)</f>
        <v/>
      </c>
      <c r="D23" s="19" t="n">
        <v>10904</v>
      </c>
      <c r="E23" s="18" t="n">
        <v>464.11580373</v>
      </c>
      <c r="F23" s="20" t="n">
        <v>4.37063656</v>
      </c>
      <c r="G23" s="18" t="n">
        <v>426.99401383</v>
      </c>
      <c r="H23" s="20" t="n">
        <v>4.37333681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521.6094074600001</v>
      </c>
      <c r="F25" s="20" t="n">
        <v>4.20344345</v>
      </c>
      <c r="G25" s="18" t="n">
        <v>506.52925518</v>
      </c>
      <c r="H25" s="20" t="n">
        <v>5.30779184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469.80137452</v>
      </c>
      <c r="F26" s="20" t="n">
        <v>4.33034378</v>
      </c>
      <c r="G26" s="18" t="n">
        <v>465.37784479</v>
      </c>
      <c r="H26" s="20" t="n">
        <v>3.67369694</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495.78865439</v>
      </c>
      <c r="F32" s="20" t="n">
        <v>5.20288441</v>
      </c>
      <c r="G32" s="18" t="n">
        <v>490.55048477</v>
      </c>
      <c r="H32" s="20" t="n">
        <v>3.73133201</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448.16374236</v>
      </c>
      <c r="F34" s="20" t="n">
        <v>3.63489406</v>
      </c>
      <c r="G34" s="18" t="n">
        <v>396.62660252</v>
      </c>
      <c r="H34" s="20" t="n">
        <v>3.80930857</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508.16521501</v>
      </c>
      <c r="F35" s="20" t="n">
        <v>2.92858435</v>
      </c>
      <c r="G35" s="18" t="n">
        <v>504.12972642</v>
      </c>
      <c r="H35" s="20" t="n">
        <v>4.17705608</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(119.0/B36*100)</f>
        <v/>
      </c>
      <c r="D36" s="19" t="n">
        <v>6617</v>
      </c>
      <c r="E36" s="18" t="n">
        <v>482.70481511</v>
      </c>
      <c r="F36" s="20" t="n">
        <v>3.08288167</v>
      </c>
      <c r="G36" s="18" t="n">
        <v>416.39087854</v>
      </c>
      <c r="H36" s="20" t="n">
        <v>6.58818002</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478.81182804</v>
      </c>
      <c r="F40" s="20" t="n">
        <v>6.78780974</v>
      </c>
      <c r="G40" s="18" t="n">
        <v>491.86863967</v>
      </c>
      <c r="H40" s="20" t="n">
        <v>3.2599721</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(195.0/B47*100)</f>
        <v/>
      </c>
      <c r="D47" s="19" t="n">
        <v>5733</v>
      </c>
      <c r="E47" s="18" t="n">
        <v>455.0775533</v>
      </c>
      <c r="F47" s="20" t="n">
        <v>5.02080142</v>
      </c>
      <c r="G47" s="18" t="n">
        <v>417.26361688</v>
      </c>
      <c r="H47" s="20" t="n">
        <v>5.61488159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496.92473961</v>
      </c>
      <c r="F48" s="20" t="n">
        <v>5.60607314</v>
      </c>
      <c r="G48" s="18" t="n">
        <v>453.5898721</v>
      </c>
      <c r="H48" s="20" t="n">
        <v>7.30032015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477.92467892</v>
      </c>
      <c r="F52" s="20" t="n">
        <v>4.29969514</v>
      </c>
      <c r="G52" s="18" t="n">
        <v>444.20832425</v>
      </c>
      <c r="H52" s="20" t="n">
        <v>5.01373289</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(95.0/B56*100)</f>
        <v/>
      </c>
      <c r="D56" s="19" t="n">
        <v>5264</v>
      </c>
      <c r="E56" s="18" t="n">
        <v>538.22362661</v>
      </c>
      <c r="F56" s="20" t="n">
        <v>4.94402946</v>
      </c>
      <c r="G56" s="18" t="n">
        <v>501.41873014</v>
      </c>
      <c r="H56" s="20" t="n">
        <v>3.70950134</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444.06930004</v>
      </c>
      <c r="F61" s="20" t="n">
        <v>4.80021171</v>
      </c>
      <c r="G61" s="18" t="n">
        <v>448.93406699</v>
      </c>
      <c r="H61" s="20" t="n">
        <v>3.76777619</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416.92823952</v>
      </c>
      <c r="F67" s="20" t="n">
        <v>5.0287652</v>
      </c>
      <c r="G67" s="18" t="n">
        <v>355.71892272</v>
      </c>
      <c r="H67" s="20" t="n">
        <v>2.90526328</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(380.0/B73*100)</f>
        <v/>
      </c>
      <c r="D73" s="19" t="n">
        <v>7869</v>
      </c>
      <c r="E73" s="18" t="n">
        <v>442.54526598</v>
      </c>
      <c r="F73" s="20" t="n">
        <v>5.95455262</v>
      </c>
      <c r="G73" s="18" t="n">
        <v>396.06703531</v>
      </c>
      <c r="H73" s="20" t="n">
        <v>3.3350731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470.46433581</v>
      </c>
      <c r="F7" s="20" t="n">
        <v>3.16227109</v>
      </c>
      <c r="G7" s="18" t="n">
        <v>483.20565323</v>
      </c>
      <c r="H7" s="20" t="n">
        <v>4.92983721</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(8429.0/B9*100)</f>
        <v/>
      </c>
      <c r="D9" s="19" t="n">
        <v>1222</v>
      </c>
      <c r="E9" s="18" t="n">
        <v>454.4400357</v>
      </c>
      <c r="F9" s="20" t="n">
        <v>5.90184526</v>
      </c>
      <c r="G9" s="18" t="n">
        <v>472.88308167</v>
      </c>
      <c r="H9" s="20" t="n">
        <v>9.44483999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455.95476711</v>
      </c>
      <c r="F13" s="20" t="n">
        <v>6.22719778</v>
      </c>
      <c r="G13" s="18" t="n">
        <v>466.54579994</v>
      </c>
      <c r="H13" s="20" t="n">
        <v>12.13746081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411.83092096</v>
      </c>
      <c r="F18" s="20" t="n">
        <v>5.91266586</v>
      </c>
      <c r="G18" s="18" t="n">
        <v>490.6712531</v>
      </c>
      <c r="H18" s="20" t="n">
        <v>3.42301044</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424.88442025</v>
      </c>
      <c r="F19" s="20" t="n">
        <v>4.94666881</v>
      </c>
      <c r="G19" s="18" t="n">
        <v>440.82164981</v>
      </c>
      <c r="H19" s="20" t="n">
        <v>6.39695839</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416.81921145</v>
      </c>
      <c r="F20" s="20" t="n">
        <v>5.20705294</v>
      </c>
      <c r="G20" s="18" t="n">
        <v>404.93383659</v>
      </c>
      <c r="H20" s="20" t="n">
        <v>11.41493377</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(679.0/B23*100)</f>
        <v/>
      </c>
      <c r="D23" s="19" t="n">
        <v>10904</v>
      </c>
      <c r="E23" s="18" t="n">
        <v>432.47157415</v>
      </c>
      <c r="F23" s="20" t="n">
        <v>4.73111282</v>
      </c>
      <c r="G23" s="18" t="n">
        <v>466.66622842</v>
      </c>
      <c r="H23" s="20" t="n">
        <v>5.03468797</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499.74531019</v>
      </c>
      <c r="F25" s="20" t="n">
        <v>5.12479669</v>
      </c>
      <c r="G25" s="18" t="n">
        <v>533.2652493099999</v>
      </c>
      <c r="H25" s="20" t="n">
        <v>4.14666824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464.99356927</v>
      </c>
      <c r="F26" s="20" t="n">
        <v>3.47403954</v>
      </c>
      <c r="G26" s="18" t="n">
        <v>470.63505379</v>
      </c>
      <c r="H26" s="20" t="n">
        <v>4.32395574</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489.34626058</v>
      </c>
      <c r="F32" s="20" t="n">
        <v>3.63602609</v>
      </c>
      <c r="G32" s="18" t="n">
        <v>498.40645238</v>
      </c>
      <c r="H32" s="20" t="n">
        <v>5.09514486</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425.95118816</v>
      </c>
      <c r="F34" s="20" t="n">
        <v>3.51196188</v>
      </c>
      <c r="G34" s="18" t="n">
        <v>424.31341655</v>
      </c>
      <c r="H34" s="20" t="n">
        <v>5.05986458</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508.70937892</v>
      </c>
      <c r="F35" s="20" t="n">
        <v>2.79837776</v>
      </c>
      <c r="G35" s="18" t="n">
        <v>504.03399773</v>
      </c>
      <c r="H35" s="20" t="n">
        <v>3.62651821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(119.0/B36*100)</f>
        <v/>
      </c>
      <c r="D36" s="19" t="n">
        <v>6617</v>
      </c>
      <c r="E36" s="18" t="n">
        <v>442.12238849</v>
      </c>
      <c r="F36" s="20" t="n">
        <v>4.39362102</v>
      </c>
      <c r="G36" s="18" t="n">
        <v>485.08174803</v>
      </c>
      <c r="H36" s="20" t="n">
        <v>3.64320693</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490.08998586</v>
      </c>
      <c r="F40" s="20" t="n">
        <v>3.43258992</v>
      </c>
      <c r="G40" s="18" t="n">
        <v>485.51185356</v>
      </c>
      <c r="H40" s="20" t="n">
        <v>6.26286421</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(195.0/B47*100)</f>
        <v/>
      </c>
      <c r="D47" s="19" t="n">
        <v>5733</v>
      </c>
      <c r="E47" s="18" t="n">
        <v>428.05892499</v>
      </c>
      <c r="F47" s="20" t="n">
        <v>5.26797134</v>
      </c>
      <c r="G47" s="18" t="n">
        <v>439.2624333</v>
      </c>
      <c r="H47" s="20" t="n">
        <v>5.92331375</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451.2060751</v>
      </c>
      <c r="F48" s="20" t="n">
        <v>6.6382341</v>
      </c>
      <c r="G48" s="18" t="n">
        <v>490.92865017</v>
      </c>
      <c r="H48" s="20" t="n">
        <v>6.76965414</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445.44329271</v>
      </c>
      <c r="F52" s="20" t="n">
        <v>4.57787726</v>
      </c>
      <c r="G52" s="18" t="n">
        <v>476.90632652</v>
      </c>
      <c r="H52" s="20" t="n">
        <v>5.08160415</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(95.0/B56*100)</f>
        <v/>
      </c>
      <c r="D56" s="19" t="n">
        <v>5264</v>
      </c>
      <c r="E56" s="18" t="n">
        <v>485.85355001</v>
      </c>
      <c r="F56" s="20" t="n">
        <v>4.93567052</v>
      </c>
      <c r="G56" s="18" t="n">
        <v>538.7061452299999</v>
      </c>
      <c r="H56" s="20" t="n">
        <v>3.77346722</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443.68552838</v>
      </c>
      <c r="F61" s="20" t="n">
        <v>3.76092213</v>
      </c>
      <c r="G61" s="18" t="n">
        <v>455.77782608</v>
      </c>
      <c r="H61" s="20" t="n">
        <v>5.80155206</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356.83028638</v>
      </c>
      <c r="F67" s="20" t="n">
        <v>2.93698012</v>
      </c>
      <c r="G67" s="18" t="n">
        <v>396.83288775</v>
      </c>
      <c r="H67" s="20" t="n">
        <v>4.81447615</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(380.0/B73*100)</f>
        <v/>
      </c>
      <c r="D73" s="19" t="n">
        <v>7869</v>
      </c>
      <c r="E73" s="18" t="n">
        <v>398.84285824</v>
      </c>
      <c r="F73" s="20" t="n">
        <v>3.58365948</v>
      </c>
      <c r="G73" s="18" t="n">
        <v>408.32737571</v>
      </c>
      <c r="H73" s="20" t="n">
        <v>4.40597439</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485.84867514</v>
      </c>
      <c r="F7" s="20" t="n">
        <v>3.43851887</v>
      </c>
      <c r="G7" s="18" t="n">
        <v>464.48170101</v>
      </c>
      <c r="H7" s="20" t="n">
        <v>3.20083741</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(8431.0/B9*100)</f>
        <v/>
      </c>
      <c r="D9" s="19" t="n">
        <v>1220</v>
      </c>
      <c r="E9" s="18" t="n">
        <v>464.00058496</v>
      </c>
      <c r="F9" s="20" t="n">
        <v>6.53563281</v>
      </c>
      <c r="G9" s="18" t="n">
        <v>449.7252338</v>
      </c>
      <c r="H9" s="20" t="n">
        <v>7.9818175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469.89855819</v>
      </c>
      <c r="F13" s="20" t="n">
        <v>6.23443234</v>
      </c>
      <c r="G13" s="18" t="n">
        <v>443.38282666</v>
      </c>
      <c r="H13" s="20" t="n">
        <v>7.90644328</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492.93256329</v>
      </c>
      <c r="F18" s="20" t="n">
        <v>3.69387758</v>
      </c>
      <c r="G18" s="18" t="n">
        <v>421.10090991</v>
      </c>
      <c r="H18" s="20" t="n">
        <v>5.01170898</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441.0563298</v>
      </c>
      <c r="F19" s="20" t="n">
        <v>4.96814112</v>
      </c>
      <c r="G19" s="18" t="n">
        <v>417.4540093</v>
      </c>
      <c r="H19" s="20" t="n">
        <v>5.82067696</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418.98475746</v>
      </c>
      <c r="F20" s="20" t="n">
        <v>7.5527361</v>
      </c>
      <c r="G20" s="18" t="n">
        <v>408.22148347</v>
      </c>
      <c r="H20" s="20" t="n">
        <v>7.75596186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(681.0/B23*100)</f>
        <v/>
      </c>
      <c r="D23" s="19" t="n">
        <v>10902</v>
      </c>
      <c r="E23" s="18" t="n">
        <v>456.83246786</v>
      </c>
      <c r="F23" s="20" t="n">
        <v>4.06483183</v>
      </c>
      <c r="G23" s="18" t="n">
        <v>427.56903969</v>
      </c>
      <c r="H23" s="20" t="n">
        <v>4.79499983</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516.40395641</v>
      </c>
      <c r="F25" s="20" t="n">
        <v>4.55400291</v>
      </c>
      <c r="G25" s="18" t="n">
        <v>510.13771766</v>
      </c>
      <c r="H25" s="20" t="n">
        <v>5.03912089</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465.26637871</v>
      </c>
      <c r="F26" s="20" t="n">
        <v>4.48058372</v>
      </c>
      <c r="G26" s="18" t="n">
        <v>468.39924698</v>
      </c>
      <c r="H26" s="20" t="n">
        <v>3.71991731</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473.55612715</v>
      </c>
      <c r="F32" s="20" t="n">
        <v>4.75730886</v>
      </c>
      <c r="G32" s="18" t="n">
        <v>500.1367306</v>
      </c>
      <c r="H32" s="20" t="n">
        <v>3.86162883</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440.46815429</v>
      </c>
      <c r="F34" s="20" t="n">
        <v>4.02383932</v>
      </c>
      <c r="G34" s="18" t="n">
        <v>406.69126282</v>
      </c>
      <c r="H34" s="20" t="n">
        <v>3.75323508</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508.65357261</v>
      </c>
      <c r="F35" s="20" t="n">
        <v>2.59396307</v>
      </c>
      <c r="G35" s="18" t="n">
        <v>503.95689991</v>
      </c>
      <c r="H35" s="20" t="n">
        <v>3.85740203</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(120.0/B36*100)</f>
        <v/>
      </c>
      <c r="D36" s="19" t="n">
        <v>6616</v>
      </c>
      <c r="E36" s="18" t="n">
        <v>482.84450098</v>
      </c>
      <c r="F36" s="20" t="n">
        <v>3.56368017</v>
      </c>
      <c r="G36" s="18" t="n">
        <v>435.14031474</v>
      </c>
      <c r="H36" s="20" t="n">
        <v>4.55007912</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(5809.0/B40*100)</f>
        <v/>
      </c>
      <c r="D40" s="19" t="n">
        <v>8348</v>
      </c>
      <c r="E40" s="18" t="n">
        <v>479.8467462</v>
      </c>
      <c r="F40" s="20" t="n">
        <v>5.58072614</v>
      </c>
      <c r="G40" s="18" t="n">
        <v>493.1815081</v>
      </c>
      <c r="H40" s="20" t="n">
        <v>3.18798371</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(199.0/B47*100)</f>
        <v/>
      </c>
      <c r="D47" s="19" t="n">
        <v>5729</v>
      </c>
      <c r="E47" s="18" t="n">
        <v>442.67096523</v>
      </c>
      <c r="F47" s="20" t="n">
        <v>5.38401722</v>
      </c>
      <c r="G47" s="18" t="n">
        <v>424.06623044</v>
      </c>
      <c r="H47" s="20" t="n">
        <v>5.61596887</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496.47015721</v>
      </c>
      <c r="F48" s="20" t="n">
        <v>7.49303868</v>
      </c>
      <c r="G48" s="18" t="n">
        <v>455.76751094</v>
      </c>
      <c r="H48" s="20" t="n">
        <v>5.85903359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469.64294864</v>
      </c>
      <c r="F52" s="20" t="n">
        <v>4.94776687</v>
      </c>
      <c r="G52" s="18" t="n">
        <v>452.90738031</v>
      </c>
      <c r="H52" s="20" t="n">
        <v>4.26690978</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(96.0/B56*100)</f>
        <v/>
      </c>
      <c r="D56" s="19" t="n">
        <v>5263</v>
      </c>
      <c r="E56" s="18" t="n">
        <v>535.57973295</v>
      </c>
      <c r="F56" s="20" t="n">
        <v>4.33516012</v>
      </c>
      <c r="G56" s="18" t="n">
        <v>495.78004387</v>
      </c>
      <c r="H56" s="20" t="n">
        <v>4.32080943</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436.08122008</v>
      </c>
      <c r="F61" s="20" t="n">
        <v>4.33932287</v>
      </c>
      <c r="G61" s="18" t="n">
        <v>457.04358211</v>
      </c>
      <c r="H61" s="20" t="n">
        <v>4.33614064</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390.93199957</v>
      </c>
      <c r="F67" s="20" t="n">
        <v>4.81443865</v>
      </c>
      <c r="G67" s="18" t="n">
        <v>361.08268151</v>
      </c>
      <c r="H67" s="20" t="n">
        <v>3.0706019</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(385.0/B73*100)</f>
        <v/>
      </c>
      <c r="D73" s="19" t="n">
        <v>7864</v>
      </c>
      <c r="E73" s="18" t="n">
        <v>424.03291511</v>
      </c>
      <c r="F73" s="20" t="n">
        <v>6.41824857</v>
      </c>
      <c r="G73" s="18" t="n">
        <v>398.26891313</v>
      </c>
      <c r="H73" s="20" t="n">
        <v>3.27489988</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481.18267984</v>
      </c>
      <c r="F7" s="20" t="n">
        <v>3.08732508</v>
      </c>
      <c r="G7" s="18" t="n">
        <v>453.50394296</v>
      </c>
      <c r="H7" s="20" t="n">
        <v>4.66711319</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(8431.0/B9*100)</f>
        <v/>
      </c>
      <c r="D9" s="19" t="n">
        <v>1220</v>
      </c>
      <c r="E9" s="18" t="n">
        <v>460.36173056</v>
      </c>
      <c r="F9" s="20" t="n">
        <v>6.21885613</v>
      </c>
      <c r="G9" s="18" t="n">
        <v>454.63965076</v>
      </c>
      <c r="H9" s="20" t="n">
        <v>10.9576869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461.59379489</v>
      </c>
      <c r="F13" s="20" t="n">
        <v>5.68541858</v>
      </c>
      <c r="G13" s="18" t="n">
        <v>443.64992117</v>
      </c>
      <c r="H13" s="20" t="n">
        <v>11.06229987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479.22620801</v>
      </c>
      <c r="F18" s="20" t="n">
        <v>3.93838</v>
      </c>
      <c r="G18" s="18" t="n">
        <v>439.77533187</v>
      </c>
      <c r="H18" s="20" t="n">
        <v>5.89960741</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440.65127247</v>
      </c>
      <c r="F19" s="20" t="n">
        <v>4.3835717</v>
      </c>
      <c r="G19" s="18" t="n">
        <v>409.40238757</v>
      </c>
      <c r="H19" s="20" t="n">
        <v>7.04265988</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421.3002979</v>
      </c>
      <c r="F20" s="20" t="n">
        <v>5.41785288</v>
      </c>
      <c r="G20" s="18" t="n">
        <v>389.59705446</v>
      </c>
      <c r="H20" s="20" t="n">
        <v>11.03880627</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(681.0/B23*100)</f>
        <v/>
      </c>
      <c r="D23" s="19" t="n">
        <v>10902</v>
      </c>
      <c r="E23" s="18" t="n">
        <v>445.11078967</v>
      </c>
      <c r="F23" s="20" t="n">
        <v>4.20250463</v>
      </c>
      <c r="G23" s="18" t="n">
        <v>445.56458783</v>
      </c>
      <c r="H23" s="20" t="n">
        <v>5.57231371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515.87537516</v>
      </c>
      <c r="F25" s="20" t="n">
        <v>3.99735069</v>
      </c>
      <c r="G25" s="18" t="n">
        <v>489.78581581</v>
      </c>
      <c r="H25" s="20" t="n">
        <v>8.55061824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474.34066156</v>
      </c>
      <c r="F26" s="20" t="n">
        <v>3.17584834</v>
      </c>
      <c r="G26" s="18" t="n">
        <v>449.14267543</v>
      </c>
      <c r="H26" s="20" t="n">
        <v>4.94954743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502.56529108</v>
      </c>
      <c r="F32" s="20" t="n">
        <v>3.51873359</v>
      </c>
      <c r="G32" s="18" t="n">
        <v>459.3124912</v>
      </c>
      <c r="H32" s="20" t="n">
        <v>5.22648045</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438.31829447</v>
      </c>
      <c r="F34" s="20" t="n">
        <v>3.30391911</v>
      </c>
      <c r="G34" s="18" t="n">
        <v>394.24847721</v>
      </c>
      <c r="H34" s="20" t="n">
        <v>4.49337375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513.6776092699999</v>
      </c>
      <c r="F35" s="20" t="n">
        <v>2.49508222</v>
      </c>
      <c r="G35" s="18" t="n">
        <v>482.26364347</v>
      </c>
      <c r="H35" s="20" t="n">
        <v>4.74232</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(120.0/B36*100)</f>
        <v/>
      </c>
      <c r="D36" s="19" t="n">
        <v>6616</v>
      </c>
      <c r="E36" s="18" t="n">
        <v>469.76210945</v>
      </c>
      <c r="F36" s="20" t="n">
        <v>3.22623916</v>
      </c>
      <c r="G36" s="18" t="n">
        <v>468.47949942</v>
      </c>
      <c r="H36" s="20" t="n">
        <v>5.84275957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(5809.0/B40*100)</f>
        <v/>
      </c>
      <c r="D40" s="19" t="n">
        <v>8348</v>
      </c>
      <c r="E40" s="18" t="n">
        <v>494.12015261</v>
      </c>
      <c r="F40" s="20" t="n">
        <v>3.43901806</v>
      </c>
      <c r="G40" s="18" t="n">
        <v>475.10814931</v>
      </c>
      <c r="H40" s="20" t="n">
        <v>5.68773345</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(199.0/B47*100)</f>
        <v/>
      </c>
      <c r="D47" s="19" t="n">
        <v>5729</v>
      </c>
      <c r="E47" s="18" t="n">
        <v>450.25140731</v>
      </c>
      <c r="F47" s="20" t="n">
        <v>4.91080533</v>
      </c>
      <c r="G47" s="18" t="n">
        <v>381.15904791</v>
      </c>
      <c r="H47" s="20" t="n">
        <v>6.29946695</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481.37266192</v>
      </c>
      <c r="F48" s="20" t="n">
        <v>5.39084208</v>
      </c>
      <c r="G48" s="18" t="n">
        <v>457.56491091</v>
      </c>
      <c r="H48" s="20" t="n">
        <v>7.81046935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467.09882618</v>
      </c>
      <c r="F52" s="20" t="n">
        <v>3.66827395</v>
      </c>
      <c r="G52" s="18" t="n">
        <v>445.57057235</v>
      </c>
      <c r="H52" s="20" t="n">
        <v>5.51810406</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(96.0/B56*100)</f>
        <v/>
      </c>
      <c r="D56" s="19" t="n">
        <v>5263</v>
      </c>
      <c r="E56" s="18" t="n">
        <v>524.60681377</v>
      </c>
      <c r="F56" s="20" t="n">
        <v>3.7133258</v>
      </c>
      <c r="G56" s="18" t="n">
        <v>486.98777187</v>
      </c>
      <c r="H56" s="20" t="n">
        <v>6.23712376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455.45589799</v>
      </c>
      <c r="F61" s="20" t="n">
        <v>3.89564965</v>
      </c>
      <c r="G61" s="18" t="n">
        <v>417.3736826</v>
      </c>
      <c r="H61" s="20" t="n">
        <v>5.53533555</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378.3508076</v>
      </c>
      <c r="F67" s="20" t="n">
        <v>3.37958047</v>
      </c>
      <c r="G67" s="18" t="n">
        <v>350.10639081</v>
      </c>
      <c r="H67" s="20" t="n">
        <v>3.769383</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(385.0/B73*100)</f>
        <v/>
      </c>
      <c r="D73" s="19" t="n">
        <v>7864</v>
      </c>
      <c r="E73" s="18" t="n">
        <v>420.72080424</v>
      </c>
      <c r="F73" s="20" t="n">
        <v>3.7258186</v>
      </c>
      <c r="G73" s="18" t="n">
        <v>381.70093647</v>
      </c>
      <c r="H73" s="20" t="n">
        <v>3.70569665</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483.21457288</v>
      </c>
      <c r="F7" s="20" t="n">
        <v>2.92074548</v>
      </c>
      <c r="G7" s="18" t="n">
        <v>428.208506</v>
      </c>
      <c r="H7" s="20" t="n">
        <v>5.99439088</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(8431.0/B9*100)</f>
        <v/>
      </c>
      <c r="D9" s="19" t="n">
        <v>1220</v>
      </c>
      <c r="E9" s="18" t="n">
        <v>463.66100343</v>
      </c>
      <c r="F9" s="20" t="n">
        <v>5.9879737</v>
      </c>
      <c r="G9" s="18" t="n">
        <v>433.670615</v>
      </c>
      <c r="H9" s="20" t="n">
        <v>11.42718884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462.3839135</v>
      </c>
      <c r="F13" s="20" t="n">
        <v>5.5397577</v>
      </c>
      <c r="G13" s="18" t="n">
        <v>422.13829667</v>
      </c>
      <c r="H13" s="20" t="n">
        <v>14.78852559</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450.00886719</v>
      </c>
      <c r="F18" s="20" t="n">
        <v>4.67145227</v>
      </c>
      <c r="G18" s="18" t="n">
        <v>488.54251766</v>
      </c>
      <c r="H18" s="20" t="n">
        <v>4.54610056</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442.44625087</v>
      </c>
      <c r="F19" s="20" t="n">
        <v>4.1624081</v>
      </c>
      <c r="G19" s="18" t="n">
        <v>403.82002123</v>
      </c>
      <c r="H19" s="20" t="n">
        <v>7.18700491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428.98378305</v>
      </c>
      <c r="F20" s="20" t="n">
        <v>5.42432607</v>
      </c>
      <c r="G20" s="18" t="n">
        <v>361.0716835</v>
      </c>
      <c r="H20" s="20" t="n">
        <v>10.61015963</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(681.0/B23*100)</f>
        <v/>
      </c>
      <c r="D23" s="19" t="n">
        <v>10902</v>
      </c>
      <c r="E23" s="18" t="n">
        <v>452.88529553</v>
      </c>
      <c r="F23" s="20" t="n">
        <v>3.94184112</v>
      </c>
      <c r="G23" s="18" t="n">
        <v>419.41159731</v>
      </c>
      <c r="H23" s="20" t="n">
        <v>6.31739863</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503.76877961</v>
      </c>
      <c r="F25" s="20" t="n">
        <v>4.48370984</v>
      </c>
      <c r="G25" s="18" t="n">
        <v>534.26026245</v>
      </c>
      <c r="H25" s="20" t="n">
        <v>4.85631802</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477.75397688</v>
      </c>
      <c r="F26" s="20" t="n">
        <v>3.39986153</v>
      </c>
      <c r="G26" s="18" t="n">
        <v>437.288235</v>
      </c>
      <c r="H26" s="20" t="n">
        <v>4.76182678</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502.56063302</v>
      </c>
      <c r="F32" s="20" t="n">
        <v>3.27166189</v>
      </c>
      <c r="G32" s="18" t="n">
        <v>441.58005111</v>
      </c>
      <c r="H32" s="20" t="n">
        <v>6.45296666</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438.43507987</v>
      </c>
      <c r="F34" s="20" t="n">
        <v>3.4612699</v>
      </c>
      <c r="G34" s="18" t="n">
        <v>384.99459297</v>
      </c>
      <c r="H34" s="20" t="n">
        <v>3.94440791</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517.05470954</v>
      </c>
      <c r="F35" s="20" t="n">
        <v>2.54874932</v>
      </c>
      <c r="G35" s="18" t="n">
        <v>458.03477066</v>
      </c>
      <c r="H35" s="20" t="n">
        <v>5.01601535</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(120.0/B36*100)</f>
        <v/>
      </c>
      <c r="D36" s="19" t="n">
        <v>6616</v>
      </c>
      <c r="E36" s="18" t="n">
        <v>469.34998498</v>
      </c>
      <c r="F36" s="20" t="n">
        <v>3.16960493</v>
      </c>
      <c r="G36" s="18" t="n">
        <v>469.56581118</v>
      </c>
      <c r="H36" s="20" t="n">
        <v>5.16878705</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(5809.0/B40*100)</f>
        <v/>
      </c>
      <c r="D40" s="19" t="n">
        <v>8348</v>
      </c>
      <c r="E40" s="18" t="n">
        <v>495.22478513</v>
      </c>
      <c r="F40" s="20" t="n">
        <v>3.3241308</v>
      </c>
      <c r="G40" s="18" t="n">
        <v>444.33522872</v>
      </c>
      <c r="H40" s="20" t="n">
        <v>6.8769222</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(199.0/B47*100)</f>
        <v/>
      </c>
      <c r="D47" s="19" t="n">
        <v>5729</v>
      </c>
      <c r="E47" s="18" t="n">
        <v>444.60294575</v>
      </c>
      <c r="F47" s="20" t="n">
        <v>5.3390797</v>
      </c>
      <c r="G47" s="18" t="n">
        <v>405.99538462</v>
      </c>
      <c r="H47" s="20" t="n">
        <v>5.87879296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478.93240174</v>
      </c>
      <c r="F48" s="20" t="n">
        <v>5.09506845</v>
      </c>
      <c r="G48" s="18" t="n">
        <v>462.90023377</v>
      </c>
      <c r="H48" s="20" t="n">
        <v>9.07130854</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467.4211358</v>
      </c>
      <c r="F52" s="20" t="n">
        <v>3.63960352</v>
      </c>
      <c r="G52" s="18" t="n">
        <v>434.10325025</v>
      </c>
      <c r="H52" s="20" t="n">
        <v>6.17280934</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(96.0/B56*100)</f>
        <v/>
      </c>
      <c r="D56" s="19" t="n">
        <v>5263</v>
      </c>
      <c r="E56" s="18" t="n">
        <v>508.49878207</v>
      </c>
      <c r="F56" s="20" t="n">
        <v>4.36311281</v>
      </c>
      <c r="G56" s="18" t="n">
        <v>531.54546347</v>
      </c>
      <c r="H56" s="20" t="n">
        <v>4.77568015</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456.83753088</v>
      </c>
      <c r="F61" s="20" t="n">
        <v>3.78759375</v>
      </c>
      <c r="G61" s="18" t="n">
        <v>412.7882199</v>
      </c>
      <c r="H61" s="20" t="n">
        <v>5.05147699</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372.74350504</v>
      </c>
      <c r="F67" s="20" t="n">
        <v>2.89792871</v>
      </c>
      <c r="G67" s="18" t="n">
        <v>356.93816452</v>
      </c>
      <c r="H67" s="20" t="n">
        <v>4.77590641</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(385.0/B73*100)</f>
        <v/>
      </c>
      <c r="D73" s="19" t="n">
        <v>7864</v>
      </c>
      <c r="E73" s="18" t="n">
        <v>415.13526601</v>
      </c>
      <c r="F73" s="20" t="n">
        <v>3.31096605</v>
      </c>
      <c r="G73" s="18" t="n">
        <v>390.0989029</v>
      </c>
      <c r="H73" s="20" t="n">
        <v>4.29331761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477.23050189</v>
      </c>
      <c r="F7" s="20" t="n">
        <v>2.98816305</v>
      </c>
      <c r="G7" s="18" t="n">
        <v>456.90701226</v>
      </c>
      <c r="H7" s="20" t="n">
        <v>5.87328749</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(8431.0/B9*100)</f>
        <v/>
      </c>
      <c r="D9" s="19" t="n">
        <v>1220</v>
      </c>
      <c r="E9" s="18" t="n">
        <v>459.32035332</v>
      </c>
      <c r="F9" s="20" t="n">
        <v>6.49639447</v>
      </c>
      <c r="G9" s="18" t="n">
        <v>458.67019323</v>
      </c>
      <c r="H9" s="20" t="n">
        <v>9.653461439999999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(191.0/B13*100)</f>
        <v/>
      </c>
      <c r="D13" s="19" t="n">
        <v>6970</v>
      </c>
      <c r="E13" s="18" t="n">
        <v>461.75028626</v>
      </c>
      <c r="F13" s="20" t="n">
        <v>5.78965636</v>
      </c>
      <c r="G13" s="18" t="n">
        <v>423.81112141</v>
      </c>
      <c r="H13" s="20" t="n">
        <v>15.70753603</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(47.0/B18*100)</f>
        <v/>
      </c>
      <c r="D18" s="19" t="n">
        <v>5485</v>
      </c>
      <c r="E18" s="18" t="n">
        <v>476.42643217</v>
      </c>
      <c r="F18" s="20" t="n">
        <v>3.97579749</v>
      </c>
      <c r="G18" s="18" t="n">
        <v>444.47577154</v>
      </c>
      <c r="H18" s="20" t="n">
        <v>6.07747436</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438.89186474</v>
      </c>
      <c r="F19" s="20" t="n">
        <v>4.14090507</v>
      </c>
      <c r="G19" s="18" t="n">
        <v>400.82904853</v>
      </c>
      <c r="H19" s="20" t="n">
        <v>7.45331872</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418.10065235</v>
      </c>
      <c r="F20" s="20" t="n">
        <v>5.45966483</v>
      </c>
      <c r="G20" s="18" t="n">
        <v>394.3226399</v>
      </c>
      <c r="H20" s="20" t="n">
        <v>12.16472769</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(681.0/B23*100)</f>
        <v/>
      </c>
      <c r="D23" s="19" t="n">
        <v>10902</v>
      </c>
      <c r="E23" s="18" t="n">
        <v>443.40934258</v>
      </c>
      <c r="F23" s="20" t="n">
        <v>4.05270753</v>
      </c>
      <c r="G23" s="18" t="n">
        <v>452.01663394</v>
      </c>
      <c r="H23" s="20" t="n">
        <v>6.40307662</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514.17983625</v>
      </c>
      <c r="F25" s="20" t="n">
        <v>4.13593599</v>
      </c>
      <c r="G25" s="18" t="n">
        <v>498.67808072</v>
      </c>
      <c r="H25" s="20" t="n">
        <v>7.85261499</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474.70277461</v>
      </c>
      <c r="F26" s="20" t="n">
        <v>3.02275355</v>
      </c>
      <c r="G26" s="18" t="n">
        <v>430.68472898</v>
      </c>
      <c r="H26" s="20" t="n">
        <v>5.92306676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496.93157973</v>
      </c>
      <c r="F32" s="20" t="n">
        <v>3.50698845</v>
      </c>
      <c r="G32" s="18" t="n">
        <v>466.54363152</v>
      </c>
      <c r="H32" s="20" t="n">
        <v>6.25044022</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(131.0/B34*100)</f>
        <v/>
      </c>
      <c r="D34" s="19" t="n">
        <v>6219</v>
      </c>
      <c r="E34" s="18" t="n">
        <v>432.14985426</v>
      </c>
      <c r="F34" s="20" t="n">
        <v>3.2227506</v>
      </c>
      <c r="G34" s="18" t="n">
        <v>403.54144052</v>
      </c>
      <c r="H34" s="20" t="n">
        <v>5.80617557</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(96.0/B35*100)</f>
        <v/>
      </c>
      <c r="D35" s="19" t="n">
        <v>6310</v>
      </c>
      <c r="E35" s="18" t="n">
        <v>507.57856888</v>
      </c>
      <c r="F35" s="20" t="n">
        <v>2.19868649</v>
      </c>
      <c r="G35" s="18" t="n">
        <v>502.9942776</v>
      </c>
      <c r="H35" s="20" t="n">
        <v>6.10238808</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(120.0/B36*100)</f>
        <v/>
      </c>
      <c r="D36" s="19" t="n">
        <v>6616</v>
      </c>
      <c r="E36" s="18" t="n">
        <v>469.59860227</v>
      </c>
      <c r="F36" s="20" t="n">
        <v>3.10765133</v>
      </c>
      <c r="G36" s="18" t="n">
        <v>468.51224527</v>
      </c>
      <c r="H36" s="20" t="n">
        <v>6.5666175</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(5809.0/B40*100)</f>
        <v/>
      </c>
      <c r="D40" s="19" t="n">
        <v>8348</v>
      </c>
      <c r="E40" s="18" t="n">
        <v>494.30473712</v>
      </c>
      <c r="F40" s="20" t="n">
        <v>3.23094912</v>
      </c>
      <c r="G40" s="18" t="n">
        <v>443.85339117</v>
      </c>
      <c r="H40" s="20" t="n">
        <v>8.439256739999999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(199.0/B47*100)</f>
        <v/>
      </c>
      <c r="D47" s="19" t="n">
        <v>5729</v>
      </c>
      <c r="E47" s="18" t="n">
        <v>443.96456906</v>
      </c>
      <c r="F47" s="20" t="n">
        <v>4.92409443</v>
      </c>
      <c r="G47" s="18" t="n">
        <v>382.04328101</v>
      </c>
      <c r="H47" s="20" t="n">
        <v>6.80211884</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483.3777452</v>
      </c>
      <c r="F48" s="20" t="n">
        <v>5.37853883</v>
      </c>
      <c r="G48" s="18" t="n">
        <v>425.38049059</v>
      </c>
      <c r="H48" s="20" t="n">
        <v>9.17087795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(153.0/B52*100)</f>
        <v/>
      </c>
      <c r="D52" s="19" t="n">
        <v>5656</v>
      </c>
      <c r="E52" s="18" t="n">
        <v>459.52283547</v>
      </c>
      <c r="F52" s="20" t="n">
        <v>3.57697394</v>
      </c>
      <c r="G52" s="18" t="n">
        <v>465.65151098</v>
      </c>
      <c r="H52" s="20" t="n">
        <v>6.94575742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(96.0/B56*100)</f>
        <v/>
      </c>
      <c r="D56" s="19" t="n">
        <v>5263</v>
      </c>
      <c r="E56" s="18" t="n">
        <v>515.31621804</v>
      </c>
      <c r="F56" s="20" t="n">
        <v>3.67203487</v>
      </c>
      <c r="G56" s="18" t="n">
        <v>523.32151512</v>
      </c>
      <c r="H56" s="20" t="n">
        <v>5.49340877</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(333.0/B61*100)</f>
        <v/>
      </c>
      <c r="D61" s="19" t="n">
        <v>6192</v>
      </c>
      <c r="E61" s="18" t="n">
        <v>451.98178124</v>
      </c>
      <c r="F61" s="20" t="n">
        <v>3.90113992</v>
      </c>
      <c r="G61" s="18" t="n">
        <v>419.54698144</v>
      </c>
      <c r="H61" s="20" t="n">
        <v>6.74986125</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376.63579652</v>
      </c>
      <c r="F67" s="20" t="n">
        <v>2.85260812</v>
      </c>
      <c r="G67" s="18" t="n">
        <v>331.53572324</v>
      </c>
      <c r="H67" s="20" t="n">
        <v>5.31914838</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(385.0/B73*100)</f>
        <v/>
      </c>
      <c r="D73" s="19" t="n">
        <v>7864</v>
      </c>
      <c r="E73" s="18" t="n">
        <v>417.52535469</v>
      </c>
      <c r="F73" s="20" t="n">
        <v>3.96787975</v>
      </c>
      <c r="G73" s="18" t="n">
        <v>384.30899089</v>
      </c>
      <c r="H73" s="20" t="n">
        <v>3.80208222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439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467.56811984</v>
      </c>
      <c r="F7" s="20" t="n">
        <v>3.95265403</v>
      </c>
      <c r="G7" s="18" t="n">
        <v>470.68302419</v>
      </c>
      <c r="H7" s="20" t="n">
        <v>3.79380934</v>
      </c>
      <c r="I7" s="18" t="n">
        <v>500.38296236</v>
      </c>
      <c r="J7" s="20" t="n">
        <v>7.82820516</v>
      </c>
      <c r="K7" s="18" t="n">
        <v>522.49154702</v>
      </c>
      <c r="L7" s="20" t="n">
        <v>2.1548347</v>
      </c>
      <c r="M7" s="18" t="s">
        <v>327</v>
      </c>
      <c r="N7" s="20" t="s">
        <v>327</v>
      </c>
      <c r="O7" s="18" t="s">
        <v>327</v>
      </c>
      <c r="P7" s="20" t="s">
        <v>327</v>
      </c>
      <c r="Q7" s="18" t="s">
        <v>327</v>
      </c>
      <c r="R7" s="20" t="s">
        <v>327</v>
      </c>
      <c r="S7" s="18" t="n">
        <v>476.01133841</v>
      </c>
      <c r="T7" s="20" t="n">
        <v>6.02953746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442.21221718</v>
      </c>
      <c r="F9" s="20" t="n">
        <v>8.147686200000001</v>
      </c>
      <c r="G9" s="18" t="n">
        <v>461.389733</v>
      </c>
      <c r="H9" s="20" t="n">
        <v>8.658468429999999</v>
      </c>
      <c r="I9" s="18" t="n">
        <v>490.34830828</v>
      </c>
      <c r="J9" s="20" t="n">
        <v>11.47133406</v>
      </c>
      <c r="K9" s="18" t="s">
        <v>327</v>
      </c>
      <c r="L9" s="20" t="s">
        <v>327</v>
      </c>
      <c r="M9" s="18" t="s">
        <v>327</v>
      </c>
      <c r="N9" s="20" t="s">
        <v>327</v>
      </c>
      <c r="O9" s="18" t="n">
        <v>347.7815185</v>
      </c>
      <c r="P9" s="20" t="n">
        <v>11.20716786</v>
      </c>
      <c r="Q9" s="18" t="s">
        <v>327</v>
      </c>
      <c r="R9" s="20" t="s">
        <v>327</v>
      </c>
      <c r="S9" s="18" t="n">
        <v>457.89666885</v>
      </c>
      <c r="T9" s="20" t="n">
        <v>8.098201039999999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438.59128268</v>
      </c>
      <c r="F13" s="20" t="n">
        <v>7.72494434</v>
      </c>
      <c r="G13" s="18" t="n">
        <v>468.8412805</v>
      </c>
      <c r="H13" s="20" t="n">
        <v>8.84423142</v>
      </c>
      <c r="I13" s="18" t="n">
        <v>495.0940999</v>
      </c>
      <c r="J13" s="20" t="n">
        <v>20.28639285</v>
      </c>
      <c r="K13" s="18" t="n">
        <v>509.88980922</v>
      </c>
      <c r="L13" s="20" t="n">
        <v>2.65896313</v>
      </c>
      <c r="M13" s="18" t="s">
        <v>327</v>
      </c>
      <c r="N13" s="20" t="s">
        <v>327</v>
      </c>
      <c r="O13" s="18" t="n">
        <v>407.4699787</v>
      </c>
      <c r="P13" s="20" t="n">
        <v>6.79601306</v>
      </c>
      <c r="Q13" s="18" t="s">
        <v>327</v>
      </c>
      <c r="R13" s="20" t="s">
        <v>327</v>
      </c>
      <c r="S13" s="18" t="n">
        <v>458.2531238</v>
      </c>
      <c r="T13" s="20" t="n">
        <v>9.71784809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421.23603483</v>
      </c>
      <c r="F18" s="20" t="n">
        <v>4.8832426</v>
      </c>
      <c r="G18" s="18" t="n">
        <v>458.57279156</v>
      </c>
      <c r="H18" s="20" t="n">
        <v>6.30632038</v>
      </c>
      <c r="I18" s="18" t="n">
        <v>510.32794201</v>
      </c>
      <c r="J18" s="20" t="n">
        <v>3.4409436</v>
      </c>
      <c r="K18" s="18" t="n">
        <v>464.42581903</v>
      </c>
      <c r="L18" s="20" t="n">
        <v>5.60907256</v>
      </c>
      <c r="M18" s="18" t="s">
        <v>327</v>
      </c>
      <c r="N18" s="20" t="s">
        <v>327</v>
      </c>
      <c r="O18" s="18" t="s">
        <v>327</v>
      </c>
      <c r="P18" s="20" t="s">
        <v>327</v>
      </c>
      <c r="Q18" s="18" t="s">
        <v>327</v>
      </c>
      <c r="R18" s="20" t="s">
        <v>327</v>
      </c>
      <c r="S18" s="18" t="n">
        <v>414.31061373</v>
      </c>
      <c r="T18" s="20" t="n">
        <v>9.112360689999999</v>
      </c>
    </row>
    <row r="19" spans="1:20">
      <c r="A19" s="15" t="s">
        <v>339</v>
      </c>
      <c r="B19" s="17" t="n">
        <v>5658</v>
      </c>
      <c r="C19" s="18">
        <f>(257.0/B19*100)</f>
        <v/>
      </c>
      <c r="D19" s="19" t="n">
        <v>5401</v>
      </c>
      <c r="E19" s="18" t="n">
        <v>400.08833088</v>
      </c>
      <c r="F19" s="20" t="n">
        <v>7.00195366</v>
      </c>
      <c r="G19" s="18" t="n">
        <v>433.70594462</v>
      </c>
      <c r="H19" s="20" t="n">
        <v>5.94648542</v>
      </c>
      <c r="I19" s="18" t="n">
        <v>470.88676077</v>
      </c>
      <c r="J19" s="20" t="n">
        <v>7.72094228</v>
      </c>
      <c r="K19" s="18" t="n">
        <v>483.85722981</v>
      </c>
      <c r="L19" s="20" t="n">
        <v>2.75939402</v>
      </c>
      <c r="M19" s="18" t="s">
        <v>327</v>
      </c>
      <c r="N19" s="20" t="s">
        <v>327</v>
      </c>
      <c r="O19" s="18" t="s">
        <v>327</v>
      </c>
      <c r="P19" s="20" t="s">
        <v>327</v>
      </c>
      <c r="Q19" s="18" t="s">
        <v>327</v>
      </c>
      <c r="R19" s="20" t="s">
        <v>327</v>
      </c>
      <c r="S19" s="18" t="n">
        <v>439.69577788</v>
      </c>
      <c r="T19" s="20" t="n">
        <v>7.74249749</v>
      </c>
    </row>
    <row r="20" spans="1:20">
      <c r="A20" s="15" t="s">
        <v>340</v>
      </c>
      <c r="B20" s="17" t="n">
        <v>3371</v>
      </c>
      <c r="C20" s="18">
        <f>(82.0/B20*100)</f>
        <v/>
      </c>
      <c r="D20" s="19" t="n">
        <v>3289</v>
      </c>
      <c r="E20" s="18" t="n">
        <v>403.73205521</v>
      </c>
      <c r="F20" s="20" t="n">
        <v>7.5392261</v>
      </c>
      <c r="G20" s="18" t="n">
        <v>411.20103907</v>
      </c>
      <c r="H20" s="20" t="n">
        <v>9.816196809999999</v>
      </c>
      <c r="I20" s="18" t="n">
        <v>444.66410304</v>
      </c>
      <c r="J20" s="20" t="n">
        <v>17.61265564</v>
      </c>
      <c r="K20" s="18" t="n">
        <v>495.3427007</v>
      </c>
      <c r="L20" s="20" t="n">
        <v>2.05121274</v>
      </c>
      <c r="M20" s="18" t="s">
        <v>327</v>
      </c>
      <c r="N20" s="20" t="s">
        <v>327</v>
      </c>
      <c r="O20" s="18" t="s">
        <v>327</v>
      </c>
      <c r="P20" s="20" t="s">
        <v>327</v>
      </c>
      <c r="Q20" s="18" t="s">
        <v>327</v>
      </c>
      <c r="R20" s="20" t="s">
        <v>327</v>
      </c>
      <c r="S20" s="18" t="n">
        <v>423.92584384</v>
      </c>
      <c r="T20" s="20" t="n">
        <v>10.73578648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424.54624569</v>
      </c>
      <c r="F23" s="20" t="n">
        <v>4.77224954</v>
      </c>
      <c r="G23" s="18" t="n">
        <v>453.23768468</v>
      </c>
      <c r="H23" s="20" t="n">
        <v>5.22578301</v>
      </c>
      <c r="I23" s="18" t="n">
        <v>471.134171</v>
      </c>
      <c r="J23" s="20" t="n">
        <v>6.27261571</v>
      </c>
      <c r="K23" s="18" t="n">
        <v>507.14719284</v>
      </c>
      <c r="L23" s="20" t="n">
        <v>2.86723762</v>
      </c>
      <c r="M23" s="18" t="s">
        <v>327</v>
      </c>
      <c r="N23" s="20" t="s">
        <v>327</v>
      </c>
      <c r="O23" s="18" t="s">
        <v>327</v>
      </c>
      <c r="P23" s="20" t="s">
        <v>327</v>
      </c>
      <c r="Q23" s="18" t="s">
        <v>327</v>
      </c>
      <c r="R23" s="20" t="s">
        <v>327</v>
      </c>
      <c r="S23" s="18" t="n">
        <v>452.08806933</v>
      </c>
      <c r="T23" s="20" t="n">
        <v>7.04167037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505.00154977</v>
      </c>
      <c r="F25" s="20" t="n">
        <v>6.07226792</v>
      </c>
      <c r="G25" s="18" t="n">
        <v>508.94318143</v>
      </c>
      <c r="H25" s="20" t="n">
        <v>4.44728361</v>
      </c>
      <c r="I25" s="18" t="n">
        <v>540.41699037</v>
      </c>
      <c r="J25" s="20" t="n">
        <v>6.64316255</v>
      </c>
      <c r="K25" s="18" t="n">
        <v>522.51701349</v>
      </c>
      <c r="L25" s="20" t="n">
        <v>3.9717277</v>
      </c>
      <c r="M25" s="18" t="s">
        <v>327</v>
      </c>
      <c r="N25" s="20" t="s">
        <v>327</v>
      </c>
      <c r="O25" s="18" t="s">
        <v>327</v>
      </c>
      <c r="P25" s="20" t="s">
        <v>327</v>
      </c>
      <c r="Q25" s="18" t="s">
        <v>327</v>
      </c>
      <c r="R25" s="20" t="s">
        <v>327</v>
      </c>
      <c r="S25" s="18" t="n">
        <v>522.34633103</v>
      </c>
      <c r="T25" s="20" t="n">
        <v>9.38086507</v>
      </c>
    </row>
    <row r="26" spans="1:20">
      <c r="A26" s="15" t="s">
        <v>346</v>
      </c>
      <c r="B26" s="17" t="n">
        <v>4869</v>
      </c>
      <c r="C26" s="18">
        <f>(185.0/B26*100)</f>
        <v/>
      </c>
      <c r="D26" s="19" t="n">
        <v>4684</v>
      </c>
      <c r="E26" s="18" t="n">
        <v>457.36241188</v>
      </c>
      <c r="F26" s="20" t="n">
        <v>5.1853485</v>
      </c>
      <c r="G26" s="18" t="n">
        <v>463.5022402</v>
      </c>
      <c r="H26" s="20" t="n">
        <v>4.05434739</v>
      </c>
      <c r="I26" s="18" t="n">
        <v>505.46306604</v>
      </c>
      <c r="J26" s="20" t="n">
        <v>7.53074299</v>
      </c>
      <c r="K26" s="18" t="n">
        <v>502.36543609</v>
      </c>
      <c r="L26" s="20" t="n">
        <v>2.17826874</v>
      </c>
      <c r="M26" s="18" t="s">
        <v>327</v>
      </c>
      <c r="N26" s="20" t="s">
        <v>327</v>
      </c>
      <c r="O26" s="18" t="s">
        <v>327</v>
      </c>
      <c r="P26" s="20" t="s">
        <v>327</v>
      </c>
      <c r="Q26" s="18" t="s">
        <v>327</v>
      </c>
      <c r="R26" s="20" t="s">
        <v>327</v>
      </c>
      <c r="S26" s="18" t="n">
        <v>446.22711403</v>
      </c>
      <c r="T26" s="20" t="n">
        <v>8.444550400000001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470.02521156</v>
      </c>
      <c r="F32" s="20" t="n">
        <v>4.73570826</v>
      </c>
      <c r="G32" s="18" t="n">
        <v>493.48289702</v>
      </c>
      <c r="H32" s="20" t="n">
        <v>4.58132035</v>
      </c>
      <c r="I32" s="18" t="n">
        <v>520.42488197</v>
      </c>
      <c r="J32" s="20" t="n">
        <v>5.46219753</v>
      </c>
      <c r="K32" s="18" t="n">
        <v>519.08622213</v>
      </c>
      <c r="L32" s="20" t="n">
        <v>2.87466158</v>
      </c>
      <c r="M32" s="18" t="s">
        <v>327</v>
      </c>
      <c r="N32" s="20" t="s">
        <v>327</v>
      </c>
      <c r="O32" s="18" t="s">
        <v>327</v>
      </c>
      <c r="P32" s="20" t="s">
        <v>327</v>
      </c>
      <c r="Q32" s="18" t="s">
        <v>327</v>
      </c>
      <c r="R32" s="20" t="s">
        <v>327</v>
      </c>
      <c r="S32" s="18" t="n">
        <v>459.68767588</v>
      </c>
      <c r="T32" s="20" t="n">
        <v>9.556119069999999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402.34560521</v>
      </c>
      <c r="F34" s="20" t="n">
        <v>3.46282665</v>
      </c>
      <c r="G34" s="18" t="n">
        <v>436.75791978</v>
      </c>
      <c r="H34" s="20" t="n">
        <v>4.92659014</v>
      </c>
      <c r="I34" s="18" t="n">
        <v>441.51259132</v>
      </c>
      <c r="J34" s="20" t="n">
        <v>8.69990424</v>
      </c>
      <c r="K34" s="18" t="n">
        <v>480.33191855</v>
      </c>
      <c r="L34" s="20" t="n">
        <v>3.15908505</v>
      </c>
      <c r="M34" s="18" t="s">
        <v>327</v>
      </c>
      <c r="N34" s="20" t="s">
        <v>327</v>
      </c>
      <c r="O34" s="18" t="n">
        <v>263.37193708</v>
      </c>
      <c r="P34" s="20" t="n">
        <v>13.61114927</v>
      </c>
      <c r="Q34" s="18" t="s">
        <v>327</v>
      </c>
      <c r="R34" s="20" t="s">
        <v>327</v>
      </c>
      <c r="S34" s="18" t="n">
        <v>440.11182383</v>
      </c>
      <c r="T34" s="20" t="n">
        <v>6.24709233</v>
      </c>
    </row>
    <row r="35" spans="1:20">
      <c r="A35" s="15" t="s">
        <v>355</v>
      </c>
      <c r="B35" s="17" t="n">
        <v>6406</v>
      </c>
      <c r="C35" s="18">
        <f>(98.0/B35*100)</f>
        <v/>
      </c>
      <c r="D35" s="19" t="n">
        <v>6308</v>
      </c>
      <c r="E35" s="18" t="n">
        <v>488.64351997</v>
      </c>
      <c r="F35" s="20" t="n">
        <v>4.46054244</v>
      </c>
      <c r="G35" s="18" t="n">
        <v>503.6450905</v>
      </c>
      <c r="H35" s="20" t="n">
        <v>4.09242029</v>
      </c>
      <c r="I35" s="18" t="n">
        <v>533.42665054</v>
      </c>
      <c r="J35" s="20" t="n">
        <v>4.48683414</v>
      </c>
      <c r="K35" s="18" t="n">
        <v>508.12968381</v>
      </c>
      <c r="L35" s="20" t="n">
        <v>2.28568354</v>
      </c>
      <c r="M35" s="18" t="s">
        <v>327</v>
      </c>
      <c r="N35" s="20" t="s">
        <v>327</v>
      </c>
      <c r="O35" s="18" t="n">
        <v>337.32521215</v>
      </c>
      <c r="P35" s="20" t="n">
        <v>11.65794297</v>
      </c>
      <c r="Q35" s="18" t="s">
        <v>327</v>
      </c>
      <c r="R35" s="20" t="s">
        <v>327</v>
      </c>
      <c r="S35" s="18" t="n">
        <v>504.99105928</v>
      </c>
      <c r="T35" s="20" t="n">
        <v>5.53696692</v>
      </c>
    </row>
    <row r="36" spans="1:20">
      <c r="A36" s="15" t="s">
        <v>356</v>
      </c>
      <c r="B36" s="17" t="n">
        <v>6736</v>
      </c>
      <c r="C36" s="18">
        <f>(122.0/B36*100)</f>
        <v/>
      </c>
      <c r="D36" s="19" t="n">
        <v>6614</v>
      </c>
      <c r="E36" s="18" t="n">
        <v>437.66377559</v>
      </c>
      <c r="F36" s="20" t="n">
        <v>4.71674877</v>
      </c>
      <c r="G36" s="18" t="n">
        <v>459.50349831</v>
      </c>
      <c r="H36" s="20" t="n">
        <v>4.7740316</v>
      </c>
      <c r="I36" s="18" t="n">
        <v>504.1360654</v>
      </c>
      <c r="J36" s="20" t="n">
        <v>4.38156429</v>
      </c>
      <c r="K36" s="18" t="n">
        <v>508.20557632</v>
      </c>
      <c r="L36" s="20" t="n">
        <v>2.43514598</v>
      </c>
      <c r="M36" s="18" t="s">
        <v>327</v>
      </c>
      <c r="N36" s="20" t="s">
        <v>327</v>
      </c>
      <c r="O36" s="18" t="s">
        <v>327</v>
      </c>
      <c r="P36" s="20" t="s">
        <v>327</v>
      </c>
      <c r="Q36" s="18" t="s">
        <v>327</v>
      </c>
      <c r="R36" s="20" t="s">
        <v>327</v>
      </c>
      <c r="S36" s="18" t="n">
        <v>457.65183539</v>
      </c>
      <c r="T36" s="20" t="n">
        <v>6.30568273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464.06238342</v>
      </c>
      <c r="F40" s="20" t="n">
        <v>4.58000381</v>
      </c>
      <c r="G40" s="18" t="n">
        <v>504.35860181</v>
      </c>
      <c r="H40" s="20" t="n">
        <v>3.72962563</v>
      </c>
      <c r="I40" s="18" t="n">
        <v>517.07386836</v>
      </c>
      <c r="J40" s="20" t="n">
        <v>6.03053106</v>
      </c>
      <c r="K40" s="18" t="n">
        <v>513.24502789</v>
      </c>
      <c r="L40" s="20" t="n">
        <v>4.43035527</v>
      </c>
      <c r="M40" s="18" t="s">
        <v>327</v>
      </c>
      <c r="N40" s="20" t="s">
        <v>327</v>
      </c>
      <c r="O40" s="18" t="n">
        <v>493.18465857</v>
      </c>
      <c r="P40" s="20" t="n">
        <v>2.25147869</v>
      </c>
      <c r="Q40" s="18" t="s">
        <v>327</v>
      </c>
      <c r="R40" s="20" t="s">
        <v>327</v>
      </c>
      <c r="S40" s="18" t="n">
        <v>459.04859044</v>
      </c>
      <c r="T40" s="20" t="n">
        <v>9.39422128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421.49095248</v>
      </c>
      <c r="F47" s="20" t="n">
        <v>5.2380875</v>
      </c>
      <c r="G47" s="18" t="n">
        <v>449.53950612</v>
      </c>
      <c r="H47" s="20" t="n">
        <v>6.39579902</v>
      </c>
      <c r="I47" s="18" t="n">
        <v>446.32481443</v>
      </c>
      <c r="J47" s="20" t="n">
        <v>7.64806752</v>
      </c>
      <c r="K47" s="18" t="n">
        <v>434.79456093</v>
      </c>
      <c r="L47" s="20" t="n">
        <v>6.25016962</v>
      </c>
      <c r="M47" s="18" t="s">
        <v>327</v>
      </c>
      <c r="N47" s="20" t="s">
        <v>327</v>
      </c>
      <c r="O47" s="18" t="s">
        <v>327</v>
      </c>
      <c r="P47" s="20" t="s">
        <v>327</v>
      </c>
      <c r="Q47" s="18" t="s">
        <v>327</v>
      </c>
      <c r="R47" s="20" t="s">
        <v>327</v>
      </c>
      <c r="S47" s="18" t="n">
        <v>416.67655397</v>
      </c>
      <c r="T47" s="20" t="n">
        <v>7.60352081</v>
      </c>
    </row>
    <row r="48" spans="1:20">
      <c r="A48" s="15" t="s">
        <v>368</v>
      </c>
      <c r="B48" s="17" t="n">
        <v>9841</v>
      </c>
      <c r="C48" s="18">
        <f>(30.0/B48*100)</f>
        <v/>
      </c>
      <c r="D48" s="19" t="n">
        <v>9811</v>
      </c>
      <c r="E48" s="18" t="n">
        <v>472.44324749</v>
      </c>
      <c r="F48" s="20" t="n">
        <v>5.3901406</v>
      </c>
      <c r="G48" s="18" t="n">
        <v>478.40772255</v>
      </c>
      <c r="H48" s="20" t="n">
        <v>6.47258907</v>
      </c>
      <c r="I48" s="18" t="n">
        <v>470.59827574</v>
      </c>
      <c r="J48" s="20" t="n">
        <v>11.18216604</v>
      </c>
      <c r="K48" s="18" t="n">
        <v>514.9150429</v>
      </c>
      <c r="L48" s="20" t="n">
        <v>5.1573977</v>
      </c>
      <c r="M48" s="18" t="s">
        <v>327</v>
      </c>
      <c r="N48" s="20" t="s">
        <v>327</v>
      </c>
      <c r="O48" s="18" t="s">
        <v>327</v>
      </c>
      <c r="P48" s="20" t="s">
        <v>327</v>
      </c>
      <c r="Q48" s="18" t="s">
        <v>327</v>
      </c>
      <c r="R48" s="20" t="s">
        <v>327</v>
      </c>
      <c r="S48" s="18" t="n">
        <v>419.75061887</v>
      </c>
      <c r="T48" s="20" t="n">
        <v>16.51424357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434.35423266</v>
      </c>
      <c r="F52" s="20" t="n">
        <v>4.48782073</v>
      </c>
      <c r="G52" s="18" t="n">
        <v>461.95273525</v>
      </c>
      <c r="H52" s="20" t="n">
        <v>4.70019152</v>
      </c>
      <c r="I52" s="18" t="n">
        <v>510.28441204</v>
      </c>
      <c r="J52" s="20" t="n">
        <v>6.08903282</v>
      </c>
      <c r="K52" s="18" t="n">
        <v>498.64108008</v>
      </c>
      <c r="L52" s="20" t="n">
        <v>2.83964208</v>
      </c>
      <c r="M52" s="18" t="s">
        <v>327</v>
      </c>
      <c r="N52" s="20" t="s">
        <v>327</v>
      </c>
      <c r="O52" s="18" t="s">
        <v>327</v>
      </c>
      <c r="P52" s="20" t="s">
        <v>327</v>
      </c>
      <c r="Q52" s="18" t="s">
        <v>327</v>
      </c>
      <c r="R52" s="20" t="s">
        <v>327</v>
      </c>
      <c r="S52" s="18" t="n">
        <v>438.6414724</v>
      </c>
      <c r="T52" s="20" t="n">
        <v>8.5621046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513.17161655</v>
      </c>
      <c r="F56" s="20" t="n">
        <v>4.67787962</v>
      </c>
      <c r="G56" s="18" t="n">
        <v>512.83245076</v>
      </c>
      <c r="H56" s="20" t="n">
        <v>4.71852125</v>
      </c>
      <c r="I56" s="18" t="n">
        <v>541.82292868</v>
      </c>
      <c r="J56" s="20" t="n">
        <v>5.64274875</v>
      </c>
      <c r="K56" s="18" t="n">
        <v>533.10808893</v>
      </c>
      <c r="L56" s="20" t="n">
        <v>2.84657561</v>
      </c>
      <c r="M56" s="18" t="s">
        <v>327</v>
      </c>
      <c r="N56" s="20" t="s">
        <v>327</v>
      </c>
      <c r="O56" s="18" t="s">
        <v>327</v>
      </c>
      <c r="P56" s="20" t="s">
        <v>327</v>
      </c>
      <c r="Q56" s="18" t="s">
        <v>327</v>
      </c>
      <c r="R56" s="20" t="s">
        <v>327</v>
      </c>
      <c r="S56" s="18" t="n">
        <v>491.69729794</v>
      </c>
      <c r="T56" s="20" t="n">
        <v>12.6634469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436.9846292</v>
      </c>
      <c r="F61" s="20" t="n">
        <v>3.7903929</v>
      </c>
      <c r="G61" s="18" t="n">
        <v>454.77425615</v>
      </c>
      <c r="H61" s="20" t="n">
        <v>5.73706131</v>
      </c>
      <c r="I61" s="18" t="n">
        <v>474.9843873</v>
      </c>
      <c r="J61" s="20" t="n">
        <v>6.94418406</v>
      </c>
      <c r="K61" s="18" t="n">
        <v>492.53811445</v>
      </c>
      <c r="L61" s="20" t="n">
        <v>3.07629927</v>
      </c>
      <c r="M61" s="18" t="s">
        <v>327</v>
      </c>
      <c r="N61" s="20" t="s">
        <v>327</v>
      </c>
      <c r="O61" s="18" t="s">
        <v>327</v>
      </c>
      <c r="P61" s="20" t="s">
        <v>327</v>
      </c>
      <c r="Q61" s="18" t="s">
        <v>327</v>
      </c>
      <c r="R61" s="20" t="s">
        <v>327</v>
      </c>
      <c r="S61" s="18" t="n">
        <v>417.64507413</v>
      </c>
      <c r="T61" s="20" t="n">
        <v>8.6002344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355.01467289</v>
      </c>
      <c r="F67" s="20" t="n">
        <v>2.81738794</v>
      </c>
      <c r="G67" s="18" t="n">
        <v>411.36783752</v>
      </c>
      <c r="H67" s="20" t="n">
        <v>4.56939585</v>
      </c>
      <c r="I67" s="18" t="n">
        <v>387.42101629</v>
      </c>
      <c r="J67" s="20" t="n">
        <v>7.02452771</v>
      </c>
      <c r="K67" s="18" t="n">
        <v>429.42994905</v>
      </c>
      <c r="L67" s="20" t="n">
        <v>3.60206155</v>
      </c>
      <c r="M67" s="18" t="s">
        <v>327</v>
      </c>
      <c r="N67" s="20" t="s">
        <v>327</v>
      </c>
      <c r="O67" s="18" t="s">
        <v>327</v>
      </c>
      <c r="P67" s="20" t="s">
        <v>327</v>
      </c>
      <c r="Q67" s="18" t="s">
        <v>327</v>
      </c>
      <c r="R67" s="20" t="s">
        <v>327</v>
      </c>
      <c r="S67" s="18" t="n">
        <v>296.97590085</v>
      </c>
      <c r="T67" s="20" t="n">
        <v>10.02826148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400.46450915</v>
      </c>
      <c r="F73" s="20" t="n">
        <v>3.28439028</v>
      </c>
      <c r="G73" s="18" t="n">
        <v>410.18483059</v>
      </c>
      <c r="H73" s="20" t="n">
        <v>4.61242851</v>
      </c>
      <c r="I73" s="18" t="n">
        <v>402.39723943</v>
      </c>
      <c r="J73" s="20" t="n">
        <v>5.16614289</v>
      </c>
      <c r="K73" s="18" t="n">
        <v>429.86394038</v>
      </c>
      <c r="L73" s="20" t="n">
        <v>3.98883053</v>
      </c>
      <c r="M73" s="18" t="s">
        <v>327</v>
      </c>
      <c r="N73" s="20" t="s">
        <v>327</v>
      </c>
      <c r="O73" s="18" t="s">
        <v>327</v>
      </c>
      <c r="P73" s="20" t="s">
        <v>327</v>
      </c>
      <c r="Q73" s="18" t="s">
        <v>327</v>
      </c>
      <c r="R73" s="20" t="s">
        <v>327</v>
      </c>
      <c r="S73" s="18" t="n">
        <v>366.66269908</v>
      </c>
      <c r="T73" s="20" t="n">
        <v>10.17535056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470.62445492</v>
      </c>
      <c r="F7" s="20" t="n">
        <v>3.83793843</v>
      </c>
      <c r="G7" s="18" t="n">
        <v>473.67286067</v>
      </c>
      <c r="H7" s="20" t="n">
        <v>4.06614744</v>
      </c>
      <c r="I7" s="18" t="n">
        <v>480.32295728</v>
      </c>
      <c r="J7" s="20" t="n">
        <v>9.718762359999999</v>
      </c>
      <c r="K7" s="18" t="n">
        <v>522.49154702</v>
      </c>
      <c r="L7" s="20" t="n">
        <v>2.1548347</v>
      </c>
      <c r="M7" s="18" t="s">
        <v>327</v>
      </c>
      <c r="N7" s="20" t="s">
        <v>327</v>
      </c>
      <c r="O7" s="18" t="s">
        <v>327</v>
      </c>
      <c r="P7" s="20" t="s">
        <v>327</v>
      </c>
      <c r="Q7" s="18" t="s">
        <v>327</v>
      </c>
      <c r="R7" s="20" t="s">
        <v>327</v>
      </c>
      <c r="S7" s="18" t="n">
        <v>475.98133962</v>
      </c>
      <c r="T7" s="20" t="n">
        <v>5.85803996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453.21253475</v>
      </c>
      <c r="F9" s="20" t="n">
        <v>9.024486449999999</v>
      </c>
      <c r="G9" s="18" t="n">
        <v>460.33122681</v>
      </c>
      <c r="H9" s="20" t="n">
        <v>8.271414999999999</v>
      </c>
      <c r="I9" s="18" t="n">
        <v>477.85902267</v>
      </c>
      <c r="J9" s="20" t="n">
        <v>13.48795709</v>
      </c>
      <c r="K9" s="18" t="s">
        <v>327</v>
      </c>
      <c r="L9" s="20" t="s">
        <v>327</v>
      </c>
      <c r="M9" s="18" t="s">
        <v>327</v>
      </c>
      <c r="N9" s="20" t="s">
        <v>327</v>
      </c>
      <c r="O9" s="18" t="n">
        <v>347.7815185</v>
      </c>
      <c r="P9" s="20" t="n">
        <v>11.20716786</v>
      </c>
      <c r="Q9" s="18" t="s">
        <v>327</v>
      </c>
      <c r="R9" s="20" t="s">
        <v>327</v>
      </c>
      <c r="S9" s="18" t="n">
        <v>456.02879062</v>
      </c>
      <c r="T9" s="20" t="n">
        <v>8.12795605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448.28597619</v>
      </c>
      <c r="F13" s="20" t="n">
        <v>7.16815945</v>
      </c>
      <c r="G13" s="18" t="n">
        <v>462.21481877</v>
      </c>
      <c r="H13" s="20" t="n">
        <v>10.44825136</v>
      </c>
      <c r="I13" s="18" t="n">
        <v>492.85007719</v>
      </c>
      <c r="J13" s="20" t="n">
        <v>20.26371531</v>
      </c>
      <c r="K13" s="18" t="n">
        <v>509.88980922</v>
      </c>
      <c r="L13" s="20" t="n">
        <v>2.65896313</v>
      </c>
      <c r="M13" s="18" t="s">
        <v>327</v>
      </c>
      <c r="N13" s="20" t="s">
        <v>327</v>
      </c>
      <c r="O13" s="18" t="n">
        <v>407.4699787</v>
      </c>
      <c r="P13" s="20" t="n">
        <v>6.79601306</v>
      </c>
      <c r="Q13" s="18" t="s">
        <v>327</v>
      </c>
      <c r="R13" s="20" t="s">
        <v>327</v>
      </c>
      <c r="S13" s="18" t="n">
        <v>457.10451203</v>
      </c>
      <c r="T13" s="20" t="n">
        <v>9.55394669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426.00338397</v>
      </c>
      <c r="F18" s="20" t="n">
        <v>5.27785422</v>
      </c>
      <c r="G18" s="18" t="n">
        <v>476.50650167</v>
      </c>
      <c r="H18" s="20" t="n">
        <v>4.94025966</v>
      </c>
      <c r="I18" s="18" t="n">
        <v>506.50459568</v>
      </c>
      <c r="J18" s="20" t="n">
        <v>3.63577574</v>
      </c>
      <c r="K18" s="18" t="n">
        <v>464.42581903</v>
      </c>
      <c r="L18" s="20" t="n">
        <v>5.60907256</v>
      </c>
      <c r="M18" s="18" t="s">
        <v>327</v>
      </c>
      <c r="N18" s="20" t="s">
        <v>327</v>
      </c>
      <c r="O18" s="18" t="s">
        <v>327</v>
      </c>
      <c r="P18" s="20" t="s">
        <v>327</v>
      </c>
      <c r="Q18" s="18" t="s">
        <v>327</v>
      </c>
      <c r="R18" s="20" t="s">
        <v>327</v>
      </c>
      <c r="S18" s="18" t="n">
        <v>413.74233978</v>
      </c>
      <c r="T18" s="20" t="n">
        <v>9.05336325</v>
      </c>
    </row>
    <row r="19" spans="1:20">
      <c r="A19" s="15" t="s">
        <v>339</v>
      </c>
      <c r="B19" s="17" t="n">
        <v>5658</v>
      </c>
      <c r="C19" s="18">
        <f>(257.0/B19*100)</f>
        <v/>
      </c>
      <c r="D19" s="19" t="n">
        <v>5401</v>
      </c>
      <c r="E19" s="18" t="n">
        <v>411.13417536</v>
      </c>
      <c r="F19" s="20" t="n">
        <v>7.13906657</v>
      </c>
      <c r="G19" s="18" t="n">
        <v>430.94231795</v>
      </c>
      <c r="H19" s="20" t="n">
        <v>5.17772285</v>
      </c>
      <c r="I19" s="18" t="n">
        <v>461.85060473</v>
      </c>
      <c r="J19" s="20" t="n">
        <v>9.26149038</v>
      </c>
      <c r="K19" s="18" t="n">
        <v>483.85722981</v>
      </c>
      <c r="L19" s="20" t="n">
        <v>2.75939402</v>
      </c>
      <c r="M19" s="18" t="s">
        <v>327</v>
      </c>
      <c r="N19" s="20" t="s">
        <v>327</v>
      </c>
      <c r="O19" s="18" t="s">
        <v>327</v>
      </c>
      <c r="P19" s="20" t="s">
        <v>327</v>
      </c>
      <c r="Q19" s="18" t="s">
        <v>327</v>
      </c>
      <c r="R19" s="20" t="s">
        <v>327</v>
      </c>
      <c r="S19" s="18" t="n">
        <v>432.35052942</v>
      </c>
      <c r="T19" s="20" t="n">
        <v>7.7679708</v>
      </c>
    </row>
    <row r="20" spans="1:20">
      <c r="A20" s="15" t="s">
        <v>340</v>
      </c>
      <c r="B20" s="17" t="n">
        <v>3371</v>
      </c>
      <c r="C20" s="18">
        <f>(82.0/B20*100)</f>
        <v/>
      </c>
      <c r="D20" s="19" t="n">
        <v>3289</v>
      </c>
      <c r="E20" s="18" t="n">
        <v>409.99688918</v>
      </c>
      <c r="F20" s="20" t="n">
        <v>7.1584412</v>
      </c>
      <c r="G20" s="18" t="n">
        <v>409.76359154</v>
      </c>
      <c r="H20" s="20" t="n">
        <v>9.830027449999999</v>
      </c>
      <c r="I20" s="18" t="n">
        <v>421.18486362</v>
      </c>
      <c r="J20" s="20" t="n">
        <v>24.77128138</v>
      </c>
      <c r="K20" s="18" t="n">
        <v>495.3427007</v>
      </c>
      <c r="L20" s="20" t="n">
        <v>2.05121274</v>
      </c>
      <c r="M20" s="18" t="s">
        <v>327</v>
      </c>
      <c r="N20" s="20" t="s">
        <v>327</v>
      </c>
      <c r="O20" s="18" t="s">
        <v>327</v>
      </c>
      <c r="P20" s="20" t="s">
        <v>327</v>
      </c>
      <c r="Q20" s="18" t="s">
        <v>327</v>
      </c>
      <c r="R20" s="20" t="s">
        <v>327</v>
      </c>
      <c r="S20" s="18" t="n">
        <v>423.2126851</v>
      </c>
      <c r="T20" s="20" t="n">
        <v>10.70409118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438.19070841</v>
      </c>
      <c r="F23" s="20" t="n">
        <v>5.21548703</v>
      </c>
      <c r="G23" s="18" t="n">
        <v>449.00052801</v>
      </c>
      <c r="H23" s="20" t="n">
        <v>5.61984991</v>
      </c>
      <c r="I23" s="18" t="n">
        <v>453.98385733</v>
      </c>
      <c r="J23" s="20" t="n">
        <v>8.39540845</v>
      </c>
      <c r="K23" s="18" t="n">
        <v>507.14719284</v>
      </c>
      <c r="L23" s="20" t="n">
        <v>2.86723762</v>
      </c>
      <c r="M23" s="18" t="s">
        <v>327</v>
      </c>
      <c r="N23" s="20" t="s">
        <v>327</v>
      </c>
      <c r="O23" s="18" t="s">
        <v>327</v>
      </c>
      <c r="P23" s="20" t="s">
        <v>327</v>
      </c>
      <c r="Q23" s="18" t="s">
        <v>327</v>
      </c>
      <c r="R23" s="20" t="s">
        <v>327</v>
      </c>
      <c r="S23" s="18" t="n">
        <v>444.36415073</v>
      </c>
      <c r="T23" s="20" t="n">
        <v>6.77859399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494.29057692</v>
      </c>
      <c r="F25" s="20" t="n">
        <v>5.83826843</v>
      </c>
      <c r="G25" s="18" t="n">
        <v>515.19118961</v>
      </c>
      <c r="H25" s="20" t="n">
        <v>4.43724075</v>
      </c>
      <c r="I25" s="18" t="n">
        <v>529.3084545</v>
      </c>
      <c r="J25" s="20" t="n">
        <v>7.74209884</v>
      </c>
      <c r="K25" s="18" t="n">
        <v>522.51701349</v>
      </c>
      <c r="L25" s="20" t="n">
        <v>3.9717277</v>
      </c>
      <c r="M25" s="18" t="s">
        <v>327</v>
      </c>
      <c r="N25" s="20" t="s">
        <v>327</v>
      </c>
      <c r="O25" s="18" t="s">
        <v>327</v>
      </c>
      <c r="P25" s="20" t="s">
        <v>327</v>
      </c>
      <c r="Q25" s="18" t="s">
        <v>327</v>
      </c>
      <c r="R25" s="20" t="s">
        <v>327</v>
      </c>
      <c r="S25" s="18" t="n">
        <v>521.36788012</v>
      </c>
      <c r="T25" s="20" t="n">
        <v>9.40911552</v>
      </c>
    </row>
    <row r="26" spans="1:20">
      <c r="A26" s="15" t="s">
        <v>346</v>
      </c>
      <c r="B26" s="17" t="n">
        <v>4869</v>
      </c>
      <c r="C26" s="18">
        <f>(185.0/B26*100)</f>
        <v/>
      </c>
      <c r="D26" s="19" t="n">
        <v>4684</v>
      </c>
      <c r="E26" s="18" t="n">
        <v>458.17095629</v>
      </c>
      <c r="F26" s="20" t="n">
        <v>4.50567215</v>
      </c>
      <c r="G26" s="18" t="n">
        <v>470.44146058</v>
      </c>
      <c r="H26" s="20" t="n">
        <v>3.76534533</v>
      </c>
      <c r="I26" s="18" t="n">
        <v>487.7145277</v>
      </c>
      <c r="J26" s="20" t="n">
        <v>7.96068354</v>
      </c>
      <c r="K26" s="18" t="n">
        <v>502.36543609</v>
      </c>
      <c r="L26" s="20" t="n">
        <v>2.17826874</v>
      </c>
      <c r="M26" s="18" t="s">
        <v>327</v>
      </c>
      <c r="N26" s="20" t="s">
        <v>327</v>
      </c>
      <c r="O26" s="18" t="s">
        <v>327</v>
      </c>
      <c r="P26" s="20" t="s">
        <v>327</v>
      </c>
      <c r="Q26" s="18" t="s">
        <v>327</v>
      </c>
      <c r="R26" s="20" t="s">
        <v>327</v>
      </c>
      <c r="S26" s="18" t="n">
        <v>439.56561823</v>
      </c>
      <c r="T26" s="20" t="n">
        <v>7.76980725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480.56766302</v>
      </c>
      <c r="F32" s="20" t="n">
        <v>4.65137096</v>
      </c>
      <c r="G32" s="18" t="n">
        <v>492.67866188</v>
      </c>
      <c r="H32" s="20" t="n">
        <v>4.38351249</v>
      </c>
      <c r="I32" s="18" t="n">
        <v>519.27460784</v>
      </c>
      <c r="J32" s="20" t="n">
        <v>5.91472076</v>
      </c>
      <c r="K32" s="18" t="n">
        <v>519.08622213</v>
      </c>
      <c r="L32" s="20" t="n">
        <v>2.87466158</v>
      </c>
      <c r="M32" s="18" t="s">
        <v>327</v>
      </c>
      <c r="N32" s="20" t="s">
        <v>327</v>
      </c>
      <c r="O32" s="18" t="s">
        <v>327</v>
      </c>
      <c r="P32" s="20" t="s">
        <v>327</v>
      </c>
      <c r="Q32" s="18" t="s">
        <v>327</v>
      </c>
      <c r="R32" s="20" t="s">
        <v>327</v>
      </c>
      <c r="S32" s="18" t="n">
        <v>452.71337936</v>
      </c>
      <c r="T32" s="20" t="n">
        <v>8.44617605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419.15126648</v>
      </c>
      <c r="F34" s="20" t="n">
        <v>4.40372251</v>
      </c>
      <c r="G34" s="18" t="n">
        <v>431.06235742</v>
      </c>
      <c r="H34" s="20" t="n">
        <v>4.01021687</v>
      </c>
      <c r="I34" s="18" t="n">
        <v>423.54458043</v>
      </c>
      <c r="J34" s="20" t="n">
        <v>7.84138424</v>
      </c>
      <c r="K34" s="18" t="n">
        <v>480.33191855</v>
      </c>
      <c r="L34" s="20" t="n">
        <v>3.15908505</v>
      </c>
      <c r="M34" s="18" t="s">
        <v>327</v>
      </c>
      <c r="N34" s="20" t="s">
        <v>327</v>
      </c>
      <c r="O34" s="18" t="n">
        <v>263.37193708</v>
      </c>
      <c r="P34" s="20" t="n">
        <v>13.61114927</v>
      </c>
      <c r="Q34" s="18" t="s">
        <v>327</v>
      </c>
      <c r="R34" s="20" t="s">
        <v>327</v>
      </c>
      <c r="S34" s="18" t="n">
        <v>423.86203576</v>
      </c>
      <c r="T34" s="20" t="n">
        <v>5.7676263</v>
      </c>
    </row>
    <row r="35" spans="1:20">
      <c r="A35" s="15" t="s">
        <v>355</v>
      </c>
      <c r="B35" s="17" t="n">
        <v>6406</v>
      </c>
      <c r="C35" s="18">
        <f>(98.0/B35*100)</f>
        <v/>
      </c>
      <c r="D35" s="19" t="n">
        <v>6308</v>
      </c>
      <c r="E35" s="18" t="n">
        <v>500.21926948</v>
      </c>
      <c r="F35" s="20" t="n">
        <v>3.91665612</v>
      </c>
      <c r="G35" s="18" t="n">
        <v>509.82644811</v>
      </c>
      <c r="H35" s="20" t="n">
        <v>3.69703835</v>
      </c>
      <c r="I35" s="18" t="n">
        <v>518.5797767400001</v>
      </c>
      <c r="J35" s="20" t="n">
        <v>5.82474989</v>
      </c>
      <c r="K35" s="18" t="n">
        <v>508.12968381</v>
      </c>
      <c r="L35" s="20" t="n">
        <v>2.28568354</v>
      </c>
      <c r="M35" s="18" t="s">
        <v>327</v>
      </c>
      <c r="N35" s="20" t="s">
        <v>327</v>
      </c>
      <c r="O35" s="18" t="n">
        <v>337.32521215</v>
      </c>
      <c r="P35" s="20" t="n">
        <v>11.65794297</v>
      </c>
      <c r="Q35" s="18" t="s">
        <v>327</v>
      </c>
      <c r="R35" s="20" t="s">
        <v>327</v>
      </c>
      <c r="S35" s="18" t="n">
        <v>500.5769318</v>
      </c>
      <c r="T35" s="20" t="n">
        <v>5.62929319</v>
      </c>
    </row>
    <row r="36" spans="1:20">
      <c r="A36" s="15" t="s">
        <v>356</v>
      </c>
      <c r="B36" s="17" t="n">
        <v>6736</v>
      </c>
      <c r="C36" s="18">
        <f>(122.0/B36*100)</f>
        <v/>
      </c>
      <c r="D36" s="19" t="n">
        <v>6614</v>
      </c>
      <c r="E36" s="18" t="n">
        <v>447.68359707</v>
      </c>
      <c r="F36" s="20" t="n">
        <v>5.42383158</v>
      </c>
      <c r="G36" s="18" t="n">
        <v>464.64670308</v>
      </c>
      <c r="H36" s="20" t="n">
        <v>4.93910872</v>
      </c>
      <c r="I36" s="18" t="n">
        <v>500.66455304</v>
      </c>
      <c r="J36" s="20" t="n">
        <v>5.22474728</v>
      </c>
      <c r="K36" s="18" t="n">
        <v>508.20557632</v>
      </c>
      <c r="L36" s="20" t="n">
        <v>2.43514598</v>
      </c>
      <c r="M36" s="18" t="s">
        <v>327</v>
      </c>
      <c r="N36" s="20" t="s">
        <v>327</v>
      </c>
      <c r="O36" s="18" t="s">
        <v>327</v>
      </c>
      <c r="P36" s="20" t="s">
        <v>327</v>
      </c>
      <c r="Q36" s="18" t="s">
        <v>327</v>
      </c>
      <c r="R36" s="20" t="s">
        <v>327</v>
      </c>
      <c r="S36" s="18" t="n">
        <v>452.31769545</v>
      </c>
      <c r="T36" s="20" t="n">
        <v>6.40224147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469.83567425</v>
      </c>
      <c r="F40" s="20" t="n">
        <v>4.56974621</v>
      </c>
      <c r="G40" s="18" t="n">
        <v>507.11726665</v>
      </c>
      <c r="H40" s="20" t="n">
        <v>3.22475173</v>
      </c>
      <c r="I40" s="18" t="n">
        <v>500.91615195</v>
      </c>
      <c r="J40" s="20" t="n">
        <v>7.39192862</v>
      </c>
      <c r="K40" s="18" t="n">
        <v>513.24502789</v>
      </c>
      <c r="L40" s="20" t="n">
        <v>4.43035527</v>
      </c>
      <c r="M40" s="18" t="s">
        <v>327</v>
      </c>
      <c r="N40" s="20" t="s">
        <v>327</v>
      </c>
      <c r="O40" s="18" t="n">
        <v>493.18465857</v>
      </c>
      <c r="P40" s="20" t="n">
        <v>2.25147869</v>
      </c>
      <c r="Q40" s="18" t="s">
        <v>327</v>
      </c>
      <c r="R40" s="20" t="s">
        <v>327</v>
      </c>
      <c r="S40" s="18" t="n">
        <v>452.81626531</v>
      </c>
      <c r="T40" s="20" t="n">
        <v>8.89375373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431.07977234</v>
      </c>
      <c r="F47" s="20" t="n">
        <v>5.15815704</v>
      </c>
      <c r="G47" s="18" t="n">
        <v>441.57385909</v>
      </c>
      <c r="H47" s="20" t="n">
        <v>6.72286466</v>
      </c>
      <c r="I47" s="18" t="n">
        <v>434.6494611</v>
      </c>
      <c r="J47" s="20" t="n">
        <v>7.68552898</v>
      </c>
      <c r="K47" s="18" t="n">
        <v>434.79456093</v>
      </c>
      <c r="L47" s="20" t="n">
        <v>6.25016962</v>
      </c>
      <c r="M47" s="18" t="s">
        <v>327</v>
      </c>
      <c r="N47" s="20" t="s">
        <v>327</v>
      </c>
      <c r="O47" s="18" t="s">
        <v>327</v>
      </c>
      <c r="P47" s="20" t="s">
        <v>327</v>
      </c>
      <c r="Q47" s="18" t="s">
        <v>327</v>
      </c>
      <c r="R47" s="20" t="s">
        <v>327</v>
      </c>
      <c r="S47" s="18" t="n">
        <v>416.97045515</v>
      </c>
      <c r="T47" s="20" t="n">
        <v>6.7222231</v>
      </c>
    </row>
    <row r="48" spans="1:20">
      <c r="A48" s="15" t="s">
        <v>368</v>
      </c>
      <c r="B48" s="17" t="n">
        <v>9841</v>
      </c>
      <c r="C48" s="18">
        <f>(30.0/B48*100)</f>
        <v/>
      </c>
      <c r="D48" s="19" t="n">
        <v>9811</v>
      </c>
      <c r="E48" s="18" t="n">
        <v>473.81706625</v>
      </c>
      <c r="F48" s="20" t="n">
        <v>5.01307193</v>
      </c>
      <c r="G48" s="18" t="n">
        <v>483.0263759</v>
      </c>
      <c r="H48" s="20" t="n">
        <v>7.2572179</v>
      </c>
      <c r="I48" s="18" t="n">
        <v>456.29815843</v>
      </c>
      <c r="J48" s="20" t="n">
        <v>11.31354051</v>
      </c>
      <c r="K48" s="18" t="n">
        <v>514.9150429</v>
      </c>
      <c r="L48" s="20" t="n">
        <v>5.1573977</v>
      </c>
      <c r="M48" s="18" t="s">
        <v>327</v>
      </c>
      <c r="N48" s="20" t="s">
        <v>327</v>
      </c>
      <c r="O48" s="18" t="s">
        <v>327</v>
      </c>
      <c r="P48" s="20" t="s">
        <v>327</v>
      </c>
      <c r="Q48" s="18" t="s">
        <v>327</v>
      </c>
      <c r="R48" s="20" t="s">
        <v>327</v>
      </c>
      <c r="S48" s="18" t="n">
        <v>410.2537261</v>
      </c>
      <c r="T48" s="20" t="n">
        <v>13.54810252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442.396894</v>
      </c>
      <c r="F52" s="20" t="n">
        <v>4.80466448</v>
      </c>
      <c r="G52" s="18" t="n">
        <v>462.75598541</v>
      </c>
      <c r="H52" s="20" t="n">
        <v>5.30010244</v>
      </c>
      <c r="I52" s="18" t="n">
        <v>507.19301116</v>
      </c>
      <c r="J52" s="20" t="n">
        <v>7.10093138</v>
      </c>
      <c r="K52" s="18" t="n">
        <v>498.64108008</v>
      </c>
      <c r="L52" s="20" t="n">
        <v>2.83964208</v>
      </c>
      <c r="M52" s="18" t="s">
        <v>327</v>
      </c>
      <c r="N52" s="20" t="s">
        <v>327</v>
      </c>
      <c r="O52" s="18" t="s">
        <v>327</v>
      </c>
      <c r="P52" s="20" t="s">
        <v>327</v>
      </c>
      <c r="Q52" s="18" t="s">
        <v>327</v>
      </c>
      <c r="R52" s="20" t="s">
        <v>327</v>
      </c>
      <c r="S52" s="18" t="n">
        <v>436.65694459</v>
      </c>
      <c r="T52" s="20" t="n">
        <v>8.04878894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512.11510301</v>
      </c>
      <c r="F56" s="20" t="n">
        <v>4.8914178</v>
      </c>
      <c r="G56" s="18" t="n">
        <v>520.1850842699999</v>
      </c>
      <c r="H56" s="20" t="n">
        <v>5.04986842</v>
      </c>
      <c r="I56" s="18" t="n">
        <v>527.00718247</v>
      </c>
      <c r="J56" s="20" t="n">
        <v>5.96111028</v>
      </c>
      <c r="K56" s="18" t="n">
        <v>533.10808893</v>
      </c>
      <c r="L56" s="20" t="n">
        <v>2.84657561</v>
      </c>
      <c r="M56" s="18" t="s">
        <v>327</v>
      </c>
      <c r="N56" s="20" t="s">
        <v>327</v>
      </c>
      <c r="O56" s="18" t="s">
        <v>327</v>
      </c>
      <c r="P56" s="20" t="s">
        <v>327</v>
      </c>
      <c r="Q56" s="18" t="s">
        <v>327</v>
      </c>
      <c r="R56" s="20" t="s">
        <v>327</v>
      </c>
      <c r="S56" s="18" t="n">
        <v>491.92722742</v>
      </c>
      <c r="T56" s="20" t="n">
        <v>11.77079533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447.63840889</v>
      </c>
      <c r="F61" s="20" t="n">
        <v>4.27831232</v>
      </c>
      <c r="G61" s="18" t="n">
        <v>454.45680872</v>
      </c>
      <c r="H61" s="20" t="n">
        <v>4.21014136</v>
      </c>
      <c r="I61" s="18" t="n">
        <v>457.06471493</v>
      </c>
      <c r="J61" s="20" t="n">
        <v>9.39036683</v>
      </c>
      <c r="K61" s="18" t="n">
        <v>492.53811445</v>
      </c>
      <c r="L61" s="20" t="n">
        <v>3.07629927</v>
      </c>
      <c r="M61" s="18" t="s">
        <v>327</v>
      </c>
      <c r="N61" s="20" t="s">
        <v>327</v>
      </c>
      <c r="O61" s="18" t="s">
        <v>327</v>
      </c>
      <c r="P61" s="20" t="s">
        <v>327</v>
      </c>
      <c r="Q61" s="18" t="s">
        <v>327</v>
      </c>
      <c r="R61" s="20" t="s">
        <v>327</v>
      </c>
      <c r="S61" s="18" t="n">
        <v>413.482541</v>
      </c>
      <c r="T61" s="20" t="n">
        <v>7.99733597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358.65402927</v>
      </c>
      <c r="F67" s="20" t="n">
        <v>2.88931675</v>
      </c>
      <c r="G67" s="18" t="n">
        <v>402.64551201</v>
      </c>
      <c r="H67" s="20" t="n">
        <v>4.89711059</v>
      </c>
      <c r="I67" s="18" t="n">
        <v>379.99541004</v>
      </c>
      <c r="J67" s="20" t="n">
        <v>7.19834742</v>
      </c>
      <c r="K67" s="18" t="n">
        <v>429.42994905</v>
      </c>
      <c r="L67" s="20" t="n">
        <v>3.60206155</v>
      </c>
      <c r="M67" s="18" t="s">
        <v>327</v>
      </c>
      <c r="N67" s="20" t="s">
        <v>327</v>
      </c>
      <c r="O67" s="18" t="s">
        <v>327</v>
      </c>
      <c r="P67" s="20" t="s">
        <v>327</v>
      </c>
      <c r="Q67" s="18" t="s">
        <v>327</v>
      </c>
      <c r="R67" s="20" t="s">
        <v>327</v>
      </c>
      <c r="S67" s="18" t="n">
        <v>304.22874288</v>
      </c>
      <c r="T67" s="20" t="n">
        <v>8.220624129999999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403.12095399</v>
      </c>
      <c r="F73" s="20" t="n">
        <v>3.21635325</v>
      </c>
      <c r="G73" s="18" t="n">
        <v>408.80825165</v>
      </c>
      <c r="H73" s="20" t="n">
        <v>4.8453725</v>
      </c>
      <c r="I73" s="18" t="n">
        <v>399.85517774</v>
      </c>
      <c r="J73" s="20" t="n">
        <v>5.34621118</v>
      </c>
      <c r="K73" s="18" t="n">
        <v>429.86394038</v>
      </c>
      <c r="L73" s="20" t="n">
        <v>3.98883053</v>
      </c>
      <c r="M73" s="18" t="s">
        <v>327</v>
      </c>
      <c r="N73" s="20" t="s">
        <v>327</v>
      </c>
      <c r="O73" s="18" t="s">
        <v>327</v>
      </c>
      <c r="P73" s="20" t="s">
        <v>327</v>
      </c>
      <c r="Q73" s="18" t="s">
        <v>327</v>
      </c>
      <c r="R73" s="20" t="s">
        <v>327</v>
      </c>
      <c r="S73" s="18" t="n">
        <v>365.48368602</v>
      </c>
      <c r="T73" s="20" t="n">
        <v>8.121590279999999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469.87017927</v>
      </c>
      <c r="F7" s="20" t="n">
        <v>3.83512537</v>
      </c>
      <c r="G7" s="18" t="n">
        <v>468.09987139</v>
      </c>
      <c r="H7" s="20" t="n">
        <v>3.83361812</v>
      </c>
      <c r="I7" s="18" t="n">
        <v>502.70738034</v>
      </c>
      <c r="J7" s="20" t="n">
        <v>7.73548829</v>
      </c>
      <c r="K7" s="18" t="n">
        <v>522.49154702</v>
      </c>
      <c r="L7" s="20" t="n">
        <v>2.1548347</v>
      </c>
      <c r="M7" s="18" t="s">
        <v>327</v>
      </c>
      <c r="N7" s="20" t="s">
        <v>327</v>
      </c>
      <c r="O7" s="18" t="s">
        <v>327</v>
      </c>
      <c r="P7" s="20" t="s">
        <v>327</v>
      </c>
      <c r="Q7" s="18" t="s">
        <v>327</v>
      </c>
      <c r="R7" s="20" t="s">
        <v>327</v>
      </c>
      <c r="S7" s="18" t="n">
        <v>473.29629429</v>
      </c>
      <c r="T7" s="20" t="n">
        <v>5.8089189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444.44915663</v>
      </c>
      <c r="F9" s="20" t="n">
        <v>8.89928121</v>
      </c>
      <c r="G9" s="18" t="n">
        <v>465.1202263</v>
      </c>
      <c r="H9" s="20" t="n">
        <v>8.48463383</v>
      </c>
      <c r="I9" s="18" t="n">
        <v>483.5013078</v>
      </c>
      <c r="J9" s="20" t="n">
        <v>13.14303849</v>
      </c>
      <c r="K9" s="18" t="s">
        <v>327</v>
      </c>
      <c r="L9" s="20" t="s">
        <v>327</v>
      </c>
      <c r="M9" s="18" t="s">
        <v>327</v>
      </c>
      <c r="N9" s="20" t="s">
        <v>327</v>
      </c>
      <c r="O9" s="18" t="n">
        <v>347.7815185</v>
      </c>
      <c r="P9" s="20" t="n">
        <v>11.20716786</v>
      </c>
      <c r="Q9" s="18" t="s">
        <v>327</v>
      </c>
      <c r="R9" s="20" t="s">
        <v>327</v>
      </c>
      <c r="S9" s="18" t="n">
        <v>454.70100655</v>
      </c>
      <c r="T9" s="20" t="n">
        <v>8.26991218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446.61039903</v>
      </c>
      <c r="F13" s="20" t="n">
        <v>6.77348721</v>
      </c>
      <c r="G13" s="18" t="n">
        <v>463.95090251</v>
      </c>
      <c r="H13" s="20" t="n">
        <v>9.469295349999999</v>
      </c>
      <c r="I13" s="18" t="n">
        <v>478.45615021</v>
      </c>
      <c r="J13" s="20" t="n">
        <v>17.85276242</v>
      </c>
      <c r="K13" s="18" t="n">
        <v>509.88980922</v>
      </c>
      <c r="L13" s="20" t="n">
        <v>2.65896313</v>
      </c>
      <c r="M13" s="18" t="s">
        <v>327</v>
      </c>
      <c r="N13" s="20" t="s">
        <v>327</v>
      </c>
      <c r="O13" s="18" t="n">
        <v>407.4699787</v>
      </c>
      <c r="P13" s="20" t="n">
        <v>6.79601306</v>
      </c>
      <c r="Q13" s="18" t="s">
        <v>327</v>
      </c>
      <c r="R13" s="20" t="s">
        <v>327</v>
      </c>
      <c r="S13" s="18" t="n">
        <v>457.43077348</v>
      </c>
      <c r="T13" s="20" t="n">
        <v>9.462010469999999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421.91377328</v>
      </c>
      <c r="F18" s="20" t="n">
        <v>5.54028222</v>
      </c>
      <c r="G18" s="18" t="n">
        <v>457.03667514</v>
      </c>
      <c r="H18" s="20" t="n">
        <v>5.61468176</v>
      </c>
      <c r="I18" s="18" t="n">
        <v>508.74480303</v>
      </c>
      <c r="J18" s="20" t="n">
        <v>3.66810916</v>
      </c>
      <c r="K18" s="18" t="n">
        <v>464.42581903</v>
      </c>
      <c r="L18" s="20" t="n">
        <v>5.60907256</v>
      </c>
      <c r="M18" s="18" t="s">
        <v>327</v>
      </c>
      <c r="N18" s="20" t="s">
        <v>327</v>
      </c>
      <c r="O18" s="18" t="s">
        <v>327</v>
      </c>
      <c r="P18" s="20" t="s">
        <v>327</v>
      </c>
      <c r="Q18" s="18" t="s">
        <v>327</v>
      </c>
      <c r="R18" s="20" t="s">
        <v>327</v>
      </c>
      <c r="S18" s="18" t="n">
        <v>414.56556184</v>
      </c>
      <c r="T18" s="20" t="n">
        <v>8.51983448</v>
      </c>
    </row>
    <row r="19" spans="1:20">
      <c r="A19" s="15" t="s">
        <v>339</v>
      </c>
      <c r="B19" s="17" t="n">
        <v>5658</v>
      </c>
      <c r="C19" s="18">
        <f>(257.0/B19*100)</f>
        <v/>
      </c>
      <c r="D19" s="19" t="n">
        <v>5401</v>
      </c>
      <c r="E19" s="18" t="n">
        <v>411.14818171</v>
      </c>
      <c r="F19" s="20" t="n">
        <v>6.41409223</v>
      </c>
      <c r="G19" s="18" t="n">
        <v>428.02903863</v>
      </c>
      <c r="H19" s="20" t="n">
        <v>6.36731712</v>
      </c>
      <c r="I19" s="18" t="n">
        <v>453.89091369</v>
      </c>
      <c r="J19" s="20" t="n">
        <v>8.05871425</v>
      </c>
      <c r="K19" s="18" t="n">
        <v>483.85722981</v>
      </c>
      <c r="L19" s="20" t="n">
        <v>2.75939402</v>
      </c>
      <c r="M19" s="18" t="s">
        <v>327</v>
      </c>
      <c r="N19" s="20" t="s">
        <v>327</v>
      </c>
      <c r="O19" s="18" t="s">
        <v>327</v>
      </c>
      <c r="P19" s="20" t="s">
        <v>327</v>
      </c>
      <c r="Q19" s="18" t="s">
        <v>327</v>
      </c>
      <c r="R19" s="20" t="s">
        <v>327</v>
      </c>
      <c r="S19" s="18" t="n">
        <v>438.19342881</v>
      </c>
      <c r="T19" s="20" t="n">
        <v>7.29100914</v>
      </c>
    </row>
    <row r="20" spans="1:20">
      <c r="A20" s="15" t="s">
        <v>340</v>
      </c>
      <c r="B20" s="17" t="n">
        <v>3371</v>
      </c>
      <c r="C20" s="18">
        <f>(82.0/B20*100)</f>
        <v/>
      </c>
      <c r="D20" s="19" t="n">
        <v>3289</v>
      </c>
      <c r="E20" s="18" t="n">
        <v>411.01787021</v>
      </c>
      <c r="F20" s="20" t="n">
        <v>7.07614656</v>
      </c>
      <c r="G20" s="18" t="n">
        <v>411.30425787</v>
      </c>
      <c r="H20" s="20" t="n">
        <v>9.54102602</v>
      </c>
      <c r="I20" s="18" t="n">
        <v>412.08518574</v>
      </c>
      <c r="J20" s="20" t="n">
        <v>25.1755651</v>
      </c>
      <c r="K20" s="18" t="n">
        <v>495.3427007</v>
      </c>
      <c r="L20" s="20" t="n">
        <v>2.05121274</v>
      </c>
      <c r="M20" s="18" t="s">
        <v>327</v>
      </c>
      <c r="N20" s="20" t="s">
        <v>327</v>
      </c>
      <c r="O20" s="18" t="s">
        <v>327</v>
      </c>
      <c r="P20" s="20" t="s">
        <v>327</v>
      </c>
      <c r="Q20" s="18" t="s">
        <v>327</v>
      </c>
      <c r="R20" s="20" t="s">
        <v>327</v>
      </c>
      <c r="S20" s="18" t="n">
        <v>421.47156276</v>
      </c>
      <c r="T20" s="20" t="n">
        <v>11.00851877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435.05553358</v>
      </c>
      <c r="F23" s="20" t="n">
        <v>5.0919973</v>
      </c>
      <c r="G23" s="18" t="n">
        <v>442.5007432</v>
      </c>
      <c r="H23" s="20" t="n">
        <v>5.6894922</v>
      </c>
      <c r="I23" s="18" t="n">
        <v>460.70946216</v>
      </c>
      <c r="J23" s="20" t="n">
        <v>6.73723874</v>
      </c>
      <c r="K23" s="18" t="n">
        <v>507.14719284</v>
      </c>
      <c r="L23" s="20" t="n">
        <v>2.86723762</v>
      </c>
      <c r="M23" s="18" t="s">
        <v>327</v>
      </c>
      <c r="N23" s="20" t="s">
        <v>327</v>
      </c>
      <c r="O23" s="18" t="s">
        <v>327</v>
      </c>
      <c r="P23" s="20" t="s">
        <v>327</v>
      </c>
      <c r="Q23" s="18" t="s">
        <v>327</v>
      </c>
      <c r="R23" s="20" t="s">
        <v>327</v>
      </c>
      <c r="S23" s="18" t="n">
        <v>447.73632322</v>
      </c>
      <c r="T23" s="20" t="n">
        <v>6.83853774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499.68207414</v>
      </c>
      <c r="F25" s="20" t="n">
        <v>5.89273348</v>
      </c>
      <c r="G25" s="18" t="n">
        <v>508.70693901</v>
      </c>
      <c r="H25" s="20" t="n">
        <v>4.75190792</v>
      </c>
      <c r="I25" s="18" t="n">
        <v>545.37112968</v>
      </c>
      <c r="J25" s="20" t="n">
        <v>7.01998598</v>
      </c>
      <c r="K25" s="18" t="n">
        <v>522.51701349</v>
      </c>
      <c r="L25" s="20" t="n">
        <v>3.9717277</v>
      </c>
      <c r="M25" s="18" t="s">
        <v>327</v>
      </c>
      <c r="N25" s="20" t="s">
        <v>327</v>
      </c>
      <c r="O25" s="18" t="s">
        <v>327</v>
      </c>
      <c r="P25" s="20" t="s">
        <v>327</v>
      </c>
      <c r="Q25" s="18" t="s">
        <v>327</v>
      </c>
      <c r="R25" s="20" t="s">
        <v>327</v>
      </c>
      <c r="S25" s="18" t="n">
        <v>519.60923514</v>
      </c>
      <c r="T25" s="20" t="n">
        <v>9.056403639999999</v>
      </c>
    </row>
    <row r="26" spans="1:20">
      <c r="A26" s="15" t="s">
        <v>346</v>
      </c>
      <c r="B26" s="17" t="n">
        <v>4869</v>
      </c>
      <c r="C26" s="18">
        <f>(185.0/B26*100)</f>
        <v/>
      </c>
      <c r="D26" s="19" t="n">
        <v>4684</v>
      </c>
      <c r="E26" s="18" t="n">
        <v>462.08915844</v>
      </c>
      <c r="F26" s="20" t="n">
        <v>4.4883926</v>
      </c>
      <c r="G26" s="18" t="n">
        <v>464.45193817</v>
      </c>
      <c r="H26" s="20" t="n">
        <v>4.02528946</v>
      </c>
      <c r="I26" s="18" t="n">
        <v>492.83246375</v>
      </c>
      <c r="J26" s="20" t="n">
        <v>6.25121232</v>
      </c>
      <c r="K26" s="18" t="n">
        <v>502.36543609</v>
      </c>
      <c r="L26" s="20" t="n">
        <v>2.17826874</v>
      </c>
      <c r="M26" s="18" t="s">
        <v>327</v>
      </c>
      <c r="N26" s="20" t="s">
        <v>327</v>
      </c>
      <c r="O26" s="18" t="s">
        <v>327</v>
      </c>
      <c r="P26" s="20" t="s">
        <v>327</v>
      </c>
      <c r="Q26" s="18" t="s">
        <v>327</v>
      </c>
      <c r="R26" s="20" t="s">
        <v>327</v>
      </c>
      <c r="S26" s="18" t="n">
        <v>442.28584554</v>
      </c>
      <c r="T26" s="20" t="n">
        <v>8.27392345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475.58977266</v>
      </c>
      <c r="F32" s="20" t="n">
        <v>4.25989367</v>
      </c>
      <c r="G32" s="18" t="n">
        <v>486.28756421</v>
      </c>
      <c r="H32" s="20" t="n">
        <v>4.31922219</v>
      </c>
      <c r="I32" s="18" t="n">
        <v>531.43633491</v>
      </c>
      <c r="J32" s="20" t="n">
        <v>5.10168215</v>
      </c>
      <c r="K32" s="18" t="n">
        <v>519.08622213</v>
      </c>
      <c r="L32" s="20" t="n">
        <v>2.87466158</v>
      </c>
      <c r="M32" s="18" t="s">
        <v>327</v>
      </c>
      <c r="N32" s="20" t="s">
        <v>327</v>
      </c>
      <c r="O32" s="18" t="s">
        <v>327</v>
      </c>
      <c r="P32" s="20" t="s">
        <v>327</v>
      </c>
      <c r="Q32" s="18" t="s">
        <v>327</v>
      </c>
      <c r="R32" s="20" t="s">
        <v>327</v>
      </c>
      <c r="S32" s="18" t="n">
        <v>457.24935277</v>
      </c>
      <c r="T32" s="20" t="n">
        <v>9.30537618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412.41595362</v>
      </c>
      <c r="F34" s="20" t="n">
        <v>4.32162847</v>
      </c>
      <c r="G34" s="18" t="n">
        <v>427.19797685</v>
      </c>
      <c r="H34" s="20" t="n">
        <v>3.99540482</v>
      </c>
      <c r="I34" s="18" t="n">
        <v>440.59298874</v>
      </c>
      <c r="J34" s="20" t="n">
        <v>8.102809150000001</v>
      </c>
      <c r="K34" s="18" t="n">
        <v>480.33191855</v>
      </c>
      <c r="L34" s="20" t="n">
        <v>3.15908505</v>
      </c>
      <c r="M34" s="18" t="s">
        <v>327</v>
      </c>
      <c r="N34" s="20" t="s">
        <v>327</v>
      </c>
      <c r="O34" s="18" t="n">
        <v>263.37193708</v>
      </c>
      <c r="P34" s="20" t="n">
        <v>13.61114927</v>
      </c>
      <c r="Q34" s="18" t="s">
        <v>327</v>
      </c>
      <c r="R34" s="20" t="s">
        <v>327</v>
      </c>
      <c r="S34" s="18" t="n">
        <v>428.09726951</v>
      </c>
      <c r="T34" s="20" t="n">
        <v>6.20341224</v>
      </c>
    </row>
    <row r="35" spans="1:20">
      <c r="A35" s="15" t="s">
        <v>355</v>
      </c>
      <c r="B35" s="17" t="n">
        <v>6406</v>
      </c>
      <c r="C35" s="18">
        <f>(98.0/B35*100)</f>
        <v/>
      </c>
      <c r="D35" s="19" t="n">
        <v>6308</v>
      </c>
      <c r="E35" s="18" t="n">
        <v>488.35475614</v>
      </c>
      <c r="F35" s="20" t="n">
        <v>4.22007586</v>
      </c>
      <c r="G35" s="18" t="n">
        <v>506.09225439</v>
      </c>
      <c r="H35" s="20" t="n">
        <v>3.99685815</v>
      </c>
      <c r="I35" s="18" t="n">
        <v>533.0866668800001</v>
      </c>
      <c r="J35" s="20" t="n">
        <v>4.48848616</v>
      </c>
      <c r="K35" s="18" t="n">
        <v>508.12968381</v>
      </c>
      <c r="L35" s="20" t="n">
        <v>2.28568354</v>
      </c>
      <c r="M35" s="18" t="s">
        <v>327</v>
      </c>
      <c r="N35" s="20" t="s">
        <v>327</v>
      </c>
      <c r="O35" s="18" t="n">
        <v>337.32521215</v>
      </c>
      <c r="P35" s="20" t="n">
        <v>11.65794297</v>
      </c>
      <c r="Q35" s="18" t="s">
        <v>327</v>
      </c>
      <c r="R35" s="20" t="s">
        <v>327</v>
      </c>
      <c r="S35" s="18" t="n">
        <v>502.3982245</v>
      </c>
      <c r="T35" s="20" t="n">
        <v>5.44667019</v>
      </c>
    </row>
    <row r="36" spans="1:20">
      <c r="A36" s="15" t="s">
        <v>356</v>
      </c>
      <c r="B36" s="17" t="n">
        <v>6736</v>
      </c>
      <c r="C36" s="18">
        <f>(122.0/B36*100)</f>
        <v/>
      </c>
      <c r="D36" s="19" t="n">
        <v>6614</v>
      </c>
      <c r="E36" s="18" t="n">
        <v>440.42884266</v>
      </c>
      <c r="F36" s="20" t="n">
        <v>5.57696162</v>
      </c>
      <c r="G36" s="18" t="n">
        <v>452.46553562</v>
      </c>
      <c r="H36" s="20" t="n">
        <v>4.68471073</v>
      </c>
      <c r="I36" s="18" t="n">
        <v>503.23248447</v>
      </c>
      <c r="J36" s="20" t="n">
        <v>4.51785059</v>
      </c>
      <c r="K36" s="18" t="n">
        <v>508.20557632</v>
      </c>
      <c r="L36" s="20" t="n">
        <v>2.43514598</v>
      </c>
      <c r="M36" s="18" t="s">
        <v>327</v>
      </c>
      <c r="N36" s="20" t="s">
        <v>327</v>
      </c>
      <c r="O36" s="18" t="s">
        <v>327</v>
      </c>
      <c r="P36" s="20" t="s">
        <v>327</v>
      </c>
      <c r="Q36" s="18" t="s">
        <v>327</v>
      </c>
      <c r="R36" s="20" t="s">
        <v>327</v>
      </c>
      <c r="S36" s="18" t="n">
        <v>457.59799009</v>
      </c>
      <c r="T36" s="20" t="n">
        <v>6.39755343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464.64267199</v>
      </c>
      <c r="F40" s="20" t="n">
        <v>4.57277579</v>
      </c>
      <c r="G40" s="18" t="n">
        <v>502.36714341</v>
      </c>
      <c r="H40" s="20" t="n">
        <v>3.68889542</v>
      </c>
      <c r="I40" s="18" t="n">
        <v>521.21266508</v>
      </c>
      <c r="J40" s="20" t="n">
        <v>6.37316585</v>
      </c>
      <c r="K40" s="18" t="n">
        <v>513.24502789</v>
      </c>
      <c r="L40" s="20" t="n">
        <v>4.43035527</v>
      </c>
      <c r="M40" s="18" t="s">
        <v>327</v>
      </c>
      <c r="N40" s="20" t="s">
        <v>327</v>
      </c>
      <c r="O40" s="18" t="n">
        <v>493.18465857</v>
      </c>
      <c r="P40" s="20" t="n">
        <v>2.25147869</v>
      </c>
      <c r="Q40" s="18" t="s">
        <v>327</v>
      </c>
      <c r="R40" s="20" t="s">
        <v>327</v>
      </c>
      <c r="S40" s="18" t="n">
        <v>458.67009972</v>
      </c>
      <c r="T40" s="20" t="n">
        <v>8.488212089999999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427.56060711</v>
      </c>
      <c r="F47" s="20" t="n">
        <v>5.42253672</v>
      </c>
      <c r="G47" s="18" t="n">
        <v>443.66616173</v>
      </c>
      <c r="H47" s="20" t="n">
        <v>6.51211925</v>
      </c>
      <c r="I47" s="18" t="n">
        <v>444.0083872</v>
      </c>
      <c r="J47" s="20" t="n">
        <v>7.29313746</v>
      </c>
      <c r="K47" s="18" t="n">
        <v>434.79456093</v>
      </c>
      <c r="L47" s="20" t="n">
        <v>6.25016962</v>
      </c>
      <c r="M47" s="18" t="s">
        <v>327</v>
      </c>
      <c r="N47" s="20" t="s">
        <v>327</v>
      </c>
      <c r="O47" s="18" t="s">
        <v>327</v>
      </c>
      <c r="P47" s="20" t="s">
        <v>327</v>
      </c>
      <c r="Q47" s="18" t="s">
        <v>327</v>
      </c>
      <c r="R47" s="20" t="s">
        <v>327</v>
      </c>
      <c r="S47" s="18" t="n">
        <v>412.20312209</v>
      </c>
      <c r="T47" s="20" t="n">
        <v>6.75999965</v>
      </c>
    </row>
    <row r="48" spans="1:20">
      <c r="A48" s="15" t="s">
        <v>368</v>
      </c>
      <c r="B48" s="17" t="n">
        <v>9841</v>
      </c>
      <c r="C48" s="18">
        <f>(30.0/B48*100)</f>
        <v/>
      </c>
      <c r="D48" s="19" t="n">
        <v>9811</v>
      </c>
      <c r="E48" s="18" t="n">
        <v>471.5131712</v>
      </c>
      <c r="F48" s="20" t="n">
        <v>5.26359651</v>
      </c>
      <c r="G48" s="18" t="n">
        <v>480.4940799</v>
      </c>
      <c r="H48" s="20" t="n">
        <v>7.3085384</v>
      </c>
      <c r="I48" s="18" t="n">
        <v>473.23097403</v>
      </c>
      <c r="J48" s="20" t="n">
        <v>11.53073434</v>
      </c>
      <c r="K48" s="18" t="n">
        <v>514.9150429</v>
      </c>
      <c r="L48" s="20" t="n">
        <v>5.1573977</v>
      </c>
      <c r="M48" s="18" t="s">
        <v>327</v>
      </c>
      <c r="N48" s="20" t="s">
        <v>327</v>
      </c>
      <c r="O48" s="18" t="s">
        <v>327</v>
      </c>
      <c r="P48" s="20" t="s">
        <v>327</v>
      </c>
      <c r="Q48" s="18" t="s">
        <v>327</v>
      </c>
      <c r="R48" s="20" t="s">
        <v>327</v>
      </c>
      <c r="S48" s="18" t="n">
        <v>405.28461893</v>
      </c>
      <c r="T48" s="20" t="n">
        <v>13.56920887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439.19191359</v>
      </c>
      <c r="F52" s="20" t="n">
        <v>4.67552996</v>
      </c>
      <c r="G52" s="18" t="n">
        <v>461.99308107</v>
      </c>
      <c r="H52" s="20" t="n">
        <v>4.83735662</v>
      </c>
      <c r="I52" s="18" t="n">
        <v>505.58308269</v>
      </c>
      <c r="J52" s="20" t="n">
        <v>6.57236989</v>
      </c>
      <c r="K52" s="18" t="n">
        <v>498.64108008</v>
      </c>
      <c r="L52" s="20" t="n">
        <v>2.83964208</v>
      </c>
      <c r="M52" s="18" t="s">
        <v>327</v>
      </c>
      <c r="N52" s="20" t="s">
        <v>327</v>
      </c>
      <c r="O52" s="18" t="s">
        <v>327</v>
      </c>
      <c r="P52" s="20" t="s">
        <v>327</v>
      </c>
      <c r="Q52" s="18" t="s">
        <v>327</v>
      </c>
      <c r="R52" s="20" t="s">
        <v>327</v>
      </c>
      <c r="S52" s="18" t="n">
        <v>434.63591963</v>
      </c>
      <c r="T52" s="20" t="n">
        <v>7.31830767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512.42533311</v>
      </c>
      <c r="F56" s="20" t="n">
        <v>4.75827139</v>
      </c>
      <c r="G56" s="18" t="n">
        <v>511.42852482</v>
      </c>
      <c r="H56" s="20" t="n">
        <v>4.79591824</v>
      </c>
      <c r="I56" s="18" t="n">
        <v>541.6221267</v>
      </c>
      <c r="J56" s="20" t="n">
        <v>6.01646386</v>
      </c>
      <c r="K56" s="18" t="n">
        <v>533.10808893</v>
      </c>
      <c r="L56" s="20" t="n">
        <v>2.84657561</v>
      </c>
      <c r="M56" s="18" t="s">
        <v>327</v>
      </c>
      <c r="N56" s="20" t="s">
        <v>327</v>
      </c>
      <c r="O56" s="18" t="s">
        <v>327</v>
      </c>
      <c r="P56" s="20" t="s">
        <v>327</v>
      </c>
      <c r="Q56" s="18" t="s">
        <v>327</v>
      </c>
      <c r="R56" s="20" t="s">
        <v>327</v>
      </c>
      <c r="S56" s="18" t="n">
        <v>498.68313633</v>
      </c>
      <c r="T56" s="20" t="n">
        <v>11.90950371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443.99468213</v>
      </c>
      <c r="F61" s="20" t="n">
        <v>4.22160895</v>
      </c>
      <c r="G61" s="18" t="n">
        <v>452.7215669</v>
      </c>
      <c r="H61" s="20" t="n">
        <v>4.78579368</v>
      </c>
      <c r="I61" s="18" t="n">
        <v>462.60563878</v>
      </c>
      <c r="J61" s="20" t="n">
        <v>7.08708127</v>
      </c>
      <c r="K61" s="18" t="n">
        <v>492.53811445</v>
      </c>
      <c r="L61" s="20" t="n">
        <v>3.07629927</v>
      </c>
      <c r="M61" s="18" t="s">
        <v>327</v>
      </c>
      <c r="N61" s="20" t="s">
        <v>327</v>
      </c>
      <c r="O61" s="18" t="s">
        <v>327</v>
      </c>
      <c r="P61" s="20" t="s">
        <v>327</v>
      </c>
      <c r="Q61" s="18" t="s">
        <v>327</v>
      </c>
      <c r="R61" s="20" t="s">
        <v>327</v>
      </c>
      <c r="S61" s="18" t="n">
        <v>416.87700261</v>
      </c>
      <c r="T61" s="20" t="n">
        <v>8.31598395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358.15905338</v>
      </c>
      <c r="F67" s="20" t="n">
        <v>2.72313853</v>
      </c>
      <c r="G67" s="18" t="n">
        <v>387.33897686</v>
      </c>
      <c r="H67" s="20" t="n">
        <v>5.01887625</v>
      </c>
      <c r="I67" s="18" t="n">
        <v>396.088038</v>
      </c>
      <c r="J67" s="20" t="n">
        <v>5.73119853</v>
      </c>
      <c r="K67" s="18" t="n">
        <v>429.42994905</v>
      </c>
      <c r="L67" s="20" t="n">
        <v>3.60206155</v>
      </c>
      <c r="M67" s="18" t="s">
        <v>327</v>
      </c>
      <c r="N67" s="20" t="s">
        <v>327</v>
      </c>
      <c r="O67" s="18" t="s">
        <v>327</v>
      </c>
      <c r="P67" s="20" t="s">
        <v>327</v>
      </c>
      <c r="Q67" s="18" t="s">
        <v>327</v>
      </c>
      <c r="R67" s="20" t="s">
        <v>327</v>
      </c>
      <c r="S67" s="18" t="n">
        <v>307.93915442</v>
      </c>
      <c r="T67" s="20" t="n">
        <v>9.164740419999999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401.9211197</v>
      </c>
      <c r="F73" s="20" t="n">
        <v>3.25830654</v>
      </c>
      <c r="G73" s="18" t="n">
        <v>407.79996362</v>
      </c>
      <c r="H73" s="20" t="n">
        <v>4.67840329</v>
      </c>
      <c r="I73" s="18" t="n">
        <v>405.80044961</v>
      </c>
      <c r="J73" s="20" t="n">
        <v>5.63014026</v>
      </c>
      <c r="K73" s="18" t="n">
        <v>429.86394038</v>
      </c>
      <c r="L73" s="20" t="n">
        <v>3.98883053</v>
      </c>
      <c r="M73" s="18" t="s">
        <v>327</v>
      </c>
      <c r="N73" s="20" t="s">
        <v>327</v>
      </c>
      <c r="O73" s="18" t="s">
        <v>327</v>
      </c>
      <c r="P73" s="20" t="s">
        <v>327</v>
      </c>
      <c r="Q73" s="18" t="s">
        <v>327</v>
      </c>
      <c r="R73" s="20" t="s">
        <v>327</v>
      </c>
      <c r="S73" s="18" t="n">
        <v>365.30667005</v>
      </c>
      <c r="T73" s="20" t="n">
        <v>7.89368808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468.98113238</v>
      </c>
      <c r="F7" s="20" t="n">
        <v>3.88785434</v>
      </c>
      <c r="G7" s="18" t="n">
        <v>471.5255084</v>
      </c>
      <c r="H7" s="20" t="n">
        <v>3.82086265</v>
      </c>
      <c r="I7" s="18" t="n">
        <v>500.86857998</v>
      </c>
      <c r="J7" s="20" t="n">
        <v>7.97824238</v>
      </c>
      <c r="K7" s="18" t="n">
        <v>522.49154702</v>
      </c>
      <c r="L7" s="20" t="n">
        <v>2.1548347</v>
      </c>
      <c r="M7" s="18" t="s">
        <v>327</v>
      </c>
      <c r="N7" s="20" t="s">
        <v>327</v>
      </c>
      <c r="O7" s="18" t="s">
        <v>327</v>
      </c>
      <c r="P7" s="20" t="s">
        <v>327</v>
      </c>
      <c r="Q7" s="18" t="s">
        <v>327</v>
      </c>
      <c r="R7" s="20" t="s">
        <v>327</v>
      </c>
      <c r="S7" s="18" t="n">
        <v>470.88987517</v>
      </c>
      <c r="T7" s="20" t="n">
        <v>6.04329468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451.97673521</v>
      </c>
      <c r="F9" s="20" t="n">
        <v>7.90876912</v>
      </c>
      <c r="G9" s="18" t="n">
        <v>459.88889065</v>
      </c>
      <c r="H9" s="20" t="n">
        <v>9.22790839</v>
      </c>
      <c r="I9" s="18" t="n">
        <v>481.34272414</v>
      </c>
      <c r="J9" s="20" t="n">
        <v>12.66675076</v>
      </c>
      <c r="K9" s="18" t="s">
        <v>327</v>
      </c>
      <c r="L9" s="20" t="s">
        <v>327</v>
      </c>
      <c r="M9" s="18" t="s">
        <v>327</v>
      </c>
      <c r="N9" s="20" t="s">
        <v>327</v>
      </c>
      <c r="O9" s="18" t="n">
        <v>347.7815185</v>
      </c>
      <c r="P9" s="20" t="n">
        <v>11.20716786</v>
      </c>
      <c r="Q9" s="18" t="s">
        <v>327</v>
      </c>
      <c r="R9" s="20" t="s">
        <v>327</v>
      </c>
      <c r="S9" s="18" t="n">
        <v>454.45115379</v>
      </c>
      <c r="T9" s="20" t="n">
        <v>8.489024479999999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443.66696985</v>
      </c>
      <c r="F13" s="20" t="n">
        <v>7.47517613</v>
      </c>
      <c r="G13" s="18" t="n">
        <v>459.17374228</v>
      </c>
      <c r="H13" s="20" t="n">
        <v>9.46553329</v>
      </c>
      <c r="I13" s="18" t="n">
        <v>501.52701132</v>
      </c>
      <c r="J13" s="20" t="n">
        <v>17.4910167</v>
      </c>
      <c r="K13" s="18" t="n">
        <v>509.88980922</v>
      </c>
      <c r="L13" s="20" t="n">
        <v>2.65896313</v>
      </c>
      <c r="M13" s="18" t="s">
        <v>327</v>
      </c>
      <c r="N13" s="20" t="s">
        <v>327</v>
      </c>
      <c r="O13" s="18" t="n">
        <v>407.4699787</v>
      </c>
      <c r="P13" s="20" t="n">
        <v>6.79601306</v>
      </c>
      <c r="Q13" s="18" t="s">
        <v>327</v>
      </c>
      <c r="R13" s="20" t="s">
        <v>327</v>
      </c>
      <c r="S13" s="18" t="n">
        <v>457.33781513</v>
      </c>
      <c r="T13" s="20" t="n">
        <v>9.41053342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422.4403851</v>
      </c>
      <c r="F18" s="20" t="n">
        <v>5.66998691</v>
      </c>
      <c r="G18" s="18" t="n">
        <v>472.67696603</v>
      </c>
      <c r="H18" s="20" t="n">
        <v>5.28065372</v>
      </c>
      <c r="I18" s="18" t="n">
        <v>503.71106164</v>
      </c>
      <c r="J18" s="20" t="n">
        <v>3.71246569</v>
      </c>
      <c r="K18" s="18" t="n">
        <v>464.42581903</v>
      </c>
      <c r="L18" s="20" t="n">
        <v>5.60907256</v>
      </c>
      <c r="M18" s="18" t="s">
        <v>327</v>
      </c>
      <c r="N18" s="20" t="s">
        <v>327</v>
      </c>
      <c r="O18" s="18" t="s">
        <v>327</v>
      </c>
      <c r="P18" s="20" t="s">
        <v>327</v>
      </c>
      <c r="Q18" s="18" t="s">
        <v>327</v>
      </c>
      <c r="R18" s="20" t="s">
        <v>327</v>
      </c>
      <c r="S18" s="18" t="n">
        <v>413.14626606</v>
      </c>
      <c r="T18" s="20" t="n">
        <v>8.938452359999999</v>
      </c>
    </row>
    <row r="19" spans="1:20">
      <c r="A19" s="15" t="s">
        <v>339</v>
      </c>
      <c r="B19" s="17" t="n">
        <v>5658</v>
      </c>
      <c r="C19" s="18">
        <f>(257.0/B19*100)</f>
        <v/>
      </c>
      <c r="D19" s="19" t="n">
        <v>5401</v>
      </c>
      <c r="E19" s="18" t="n">
        <v>411.23258191</v>
      </c>
      <c r="F19" s="20" t="n">
        <v>7.09592234</v>
      </c>
      <c r="G19" s="18" t="n">
        <v>426.13129012</v>
      </c>
      <c r="H19" s="20" t="n">
        <v>6.1938718</v>
      </c>
      <c r="I19" s="18" t="n">
        <v>463.15305966</v>
      </c>
      <c r="J19" s="20" t="n">
        <v>8.70397395</v>
      </c>
      <c r="K19" s="18" t="n">
        <v>483.85722981</v>
      </c>
      <c r="L19" s="20" t="n">
        <v>2.75939402</v>
      </c>
      <c r="M19" s="18" t="s">
        <v>327</v>
      </c>
      <c r="N19" s="20" t="s">
        <v>327</v>
      </c>
      <c r="O19" s="18" t="s">
        <v>327</v>
      </c>
      <c r="P19" s="20" t="s">
        <v>327</v>
      </c>
      <c r="Q19" s="18" t="s">
        <v>327</v>
      </c>
      <c r="R19" s="20" t="s">
        <v>327</v>
      </c>
      <c r="S19" s="18" t="n">
        <v>432.97812503</v>
      </c>
      <c r="T19" s="20" t="n">
        <v>7.82918391</v>
      </c>
    </row>
    <row r="20" spans="1:20">
      <c r="A20" s="15" t="s">
        <v>340</v>
      </c>
      <c r="B20" s="17" t="n">
        <v>3371</v>
      </c>
      <c r="C20" s="18">
        <f>(82.0/B20*100)</f>
        <v/>
      </c>
      <c r="D20" s="19" t="n">
        <v>3289</v>
      </c>
      <c r="E20" s="18" t="n">
        <v>409.25569141</v>
      </c>
      <c r="F20" s="20" t="n">
        <v>7.46782536</v>
      </c>
      <c r="G20" s="18" t="n">
        <v>407.23189785</v>
      </c>
      <c r="H20" s="20" t="n">
        <v>9.42040918</v>
      </c>
      <c r="I20" s="18" t="n">
        <v>430.2426463</v>
      </c>
      <c r="J20" s="20" t="n">
        <v>22.98665936</v>
      </c>
      <c r="K20" s="18" t="n">
        <v>495.3427007</v>
      </c>
      <c r="L20" s="20" t="n">
        <v>2.05121274</v>
      </c>
      <c r="M20" s="18" t="s">
        <v>327</v>
      </c>
      <c r="N20" s="20" t="s">
        <v>327</v>
      </c>
      <c r="O20" s="18" t="s">
        <v>327</v>
      </c>
      <c r="P20" s="20" t="s">
        <v>327</v>
      </c>
      <c r="Q20" s="18" t="s">
        <v>327</v>
      </c>
      <c r="R20" s="20" t="s">
        <v>327</v>
      </c>
      <c r="S20" s="18" t="n">
        <v>423.6075912</v>
      </c>
      <c r="T20" s="20" t="n">
        <v>10.75409718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429.51111199</v>
      </c>
      <c r="F23" s="20" t="n">
        <v>4.97610519</v>
      </c>
      <c r="G23" s="18" t="n">
        <v>447.81782433</v>
      </c>
      <c r="H23" s="20" t="n">
        <v>5.37223453</v>
      </c>
      <c r="I23" s="18" t="n">
        <v>466.14092625</v>
      </c>
      <c r="J23" s="20" t="n">
        <v>6.46056768</v>
      </c>
      <c r="K23" s="18" t="n">
        <v>507.14719284</v>
      </c>
      <c r="L23" s="20" t="n">
        <v>2.86723762</v>
      </c>
      <c r="M23" s="18" t="s">
        <v>327</v>
      </c>
      <c r="N23" s="20" t="s">
        <v>327</v>
      </c>
      <c r="O23" s="18" t="s">
        <v>327</v>
      </c>
      <c r="P23" s="20" t="s">
        <v>327</v>
      </c>
      <c r="Q23" s="18" t="s">
        <v>327</v>
      </c>
      <c r="R23" s="20" t="s">
        <v>327</v>
      </c>
      <c r="S23" s="18" t="n">
        <v>444.38964663</v>
      </c>
      <c r="T23" s="20" t="n">
        <v>6.89607183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498.78272435</v>
      </c>
      <c r="F25" s="20" t="n">
        <v>6.08302726</v>
      </c>
      <c r="G25" s="18" t="n">
        <v>508.2048398</v>
      </c>
      <c r="H25" s="20" t="n">
        <v>4.62445203</v>
      </c>
      <c r="I25" s="18" t="n">
        <v>546.80915296</v>
      </c>
      <c r="J25" s="20" t="n">
        <v>6.49251748</v>
      </c>
      <c r="K25" s="18" t="n">
        <v>522.51701349</v>
      </c>
      <c r="L25" s="20" t="n">
        <v>3.9717277</v>
      </c>
      <c r="M25" s="18" t="s">
        <v>327</v>
      </c>
      <c r="N25" s="20" t="s">
        <v>327</v>
      </c>
      <c r="O25" s="18" t="s">
        <v>327</v>
      </c>
      <c r="P25" s="20" t="s">
        <v>327</v>
      </c>
      <c r="Q25" s="18" t="s">
        <v>327</v>
      </c>
      <c r="R25" s="20" t="s">
        <v>327</v>
      </c>
      <c r="S25" s="18" t="n">
        <v>518.96730906</v>
      </c>
      <c r="T25" s="20" t="n">
        <v>8.841331029999999</v>
      </c>
    </row>
    <row r="26" spans="1:20">
      <c r="A26" s="15" t="s">
        <v>346</v>
      </c>
      <c r="B26" s="17" t="n">
        <v>4869</v>
      </c>
      <c r="C26" s="18">
        <f>(185.0/B26*100)</f>
        <v/>
      </c>
      <c r="D26" s="19" t="n">
        <v>4684</v>
      </c>
      <c r="E26" s="18" t="n">
        <v>456.53451966</v>
      </c>
      <c r="F26" s="20" t="n">
        <v>4.59310213</v>
      </c>
      <c r="G26" s="18" t="n">
        <v>468.68280167</v>
      </c>
      <c r="H26" s="20" t="n">
        <v>3.65812704</v>
      </c>
      <c r="I26" s="18" t="n">
        <v>485.04836834</v>
      </c>
      <c r="J26" s="20" t="n">
        <v>7.0164317</v>
      </c>
      <c r="K26" s="18" t="n">
        <v>502.36543609</v>
      </c>
      <c r="L26" s="20" t="n">
        <v>2.17826874</v>
      </c>
      <c r="M26" s="18" t="s">
        <v>327</v>
      </c>
      <c r="N26" s="20" t="s">
        <v>327</v>
      </c>
      <c r="O26" s="18" t="s">
        <v>327</v>
      </c>
      <c r="P26" s="20" t="s">
        <v>327</v>
      </c>
      <c r="Q26" s="18" t="s">
        <v>327</v>
      </c>
      <c r="R26" s="20" t="s">
        <v>327</v>
      </c>
      <c r="S26" s="18" t="n">
        <v>450.02286941</v>
      </c>
      <c r="T26" s="20" t="n">
        <v>7.52062702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480.58483998</v>
      </c>
      <c r="F32" s="20" t="n">
        <v>4.29342635</v>
      </c>
      <c r="G32" s="18" t="n">
        <v>490.10409707</v>
      </c>
      <c r="H32" s="20" t="n">
        <v>4.49837088</v>
      </c>
      <c r="I32" s="18" t="n">
        <v>519.76757209</v>
      </c>
      <c r="J32" s="20" t="n">
        <v>5.98458495</v>
      </c>
      <c r="K32" s="18" t="n">
        <v>519.08622213</v>
      </c>
      <c r="L32" s="20" t="n">
        <v>2.87466158</v>
      </c>
      <c r="M32" s="18" t="s">
        <v>327</v>
      </c>
      <c r="N32" s="20" t="s">
        <v>327</v>
      </c>
      <c r="O32" s="18" t="s">
        <v>327</v>
      </c>
      <c r="P32" s="20" t="s">
        <v>327</v>
      </c>
      <c r="Q32" s="18" t="s">
        <v>327</v>
      </c>
      <c r="R32" s="20" t="s">
        <v>327</v>
      </c>
      <c r="S32" s="18" t="n">
        <v>454.88555369</v>
      </c>
      <c r="T32" s="20" t="n">
        <v>8.55200563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416.46171558</v>
      </c>
      <c r="F34" s="20" t="n">
        <v>4.07804571</v>
      </c>
      <c r="G34" s="18" t="n">
        <v>429.44241378</v>
      </c>
      <c r="H34" s="20" t="n">
        <v>4.29647406</v>
      </c>
      <c r="I34" s="18" t="n">
        <v>431.64911976</v>
      </c>
      <c r="J34" s="20" t="n">
        <v>7.82522458</v>
      </c>
      <c r="K34" s="18" t="n">
        <v>480.33191855</v>
      </c>
      <c r="L34" s="20" t="n">
        <v>3.15908505</v>
      </c>
      <c r="M34" s="18" t="s">
        <v>327</v>
      </c>
      <c r="N34" s="20" t="s">
        <v>327</v>
      </c>
      <c r="O34" s="18" t="n">
        <v>263.37193708</v>
      </c>
      <c r="P34" s="20" t="n">
        <v>13.61114927</v>
      </c>
      <c r="Q34" s="18" t="s">
        <v>327</v>
      </c>
      <c r="R34" s="20" t="s">
        <v>327</v>
      </c>
      <c r="S34" s="18" t="n">
        <v>424.99119842</v>
      </c>
      <c r="T34" s="20" t="n">
        <v>5.8384901</v>
      </c>
    </row>
    <row r="35" spans="1:20">
      <c r="A35" s="15" t="s">
        <v>355</v>
      </c>
      <c r="B35" s="17" t="n">
        <v>6406</v>
      </c>
      <c r="C35" s="18">
        <f>(98.0/B35*100)</f>
        <v/>
      </c>
      <c r="D35" s="19" t="n">
        <v>6308</v>
      </c>
      <c r="E35" s="18" t="n">
        <v>493.27953443</v>
      </c>
      <c r="F35" s="20" t="n">
        <v>4.08608175</v>
      </c>
      <c r="G35" s="18" t="n">
        <v>506.84463936</v>
      </c>
      <c r="H35" s="20" t="n">
        <v>3.81258287</v>
      </c>
      <c r="I35" s="18" t="n">
        <v>526.07088722</v>
      </c>
      <c r="J35" s="20" t="n">
        <v>5.02387458</v>
      </c>
      <c r="K35" s="18" t="n">
        <v>508.12968381</v>
      </c>
      <c r="L35" s="20" t="n">
        <v>2.28568354</v>
      </c>
      <c r="M35" s="18" t="s">
        <v>327</v>
      </c>
      <c r="N35" s="20" t="s">
        <v>327</v>
      </c>
      <c r="O35" s="18" t="n">
        <v>337.32521215</v>
      </c>
      <c r="P35" s="20" t="n">
        <v>11.65794297</v>
      </c>
      <c r="Q35" s="18" t="s">
        <v>327</v>
      </c>
      <c r="R35" s="20" t="s">
        <v>327</v>
      </c>
      <c r="S35" s="18" t="n">
        <v>500.87670419</v>
      </c>
      <c r="T35" s="20" t="n">
        <v>5.46816275</v>
      </c>
    </row>
    <row r="36" spans="1:20">
      <c r="A36" s="15" t="s">
        <v>356</v>
      </c>
      <c r="B36" s="17" t="n">
        <v>6736</v>
      </c>
      <c r="C36" s="18">
        <f>(122.0/B36*100)</f>
        <v/>
      </c>
      <c r="D36" s="19" t="n">
        <v>6614</v>
      </c>
      <c r="E36" s="18" t="n">
        <v>441.8322894</v>
      </c>
      <c r="F36" s="20" t="n">
        <v>5.54480028</v>
      </c>
      <c r="G36" s="18" t="n">
        <v>464.44234217</v>
      </c>
      <c r="H36" s="20" t="n">
        <v>4.47266087</v>
      </c>
      <c r="I36" s="18" t="n">
        <v>499.08524454</v>
      </c>
      <c r="J36" s="20" t="n">
        <v>4.92971984</v>
      </c>
      <c r="K36" s="18" t="n">
        <v>508.20557632</v>
      </c>
      <c r="L36" s="20" t="n">
        <v>2.43514598</v>
      </c>
      <c r="M36" s="18" t="s">
        <v>327</v>
      </c>
      <c r="N36" s="20" t="s">
        <v>327</v>
      </c>
      <c r="O36" s="18" t="s">
        <v>327</v>
      </c>
      <c r="P36" s="20" t="s">
        <v>327</v>
      </c>
      <c r="Q36" s="18" t="s">
        <v>327</v>
      </c>
      <c r="R36" s="20" t="s">
        <v>327</v>
      </c>
      <c r="S36" s="18" t="n">
        <v>455.99414289</v>
      </c>
      <c r="T36" s="20" t="n">
        <v>6.29700719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464.24061445</v>
      </c>
      <c r="F40" s="20" t="n">
        <v>4.76072553</v>
      </c>
      <c r="G40" s="18" t="n">
        <v>502.41533919</v>
      </c>
      <c r="H40" s="20" t="n">
        <v>3.41720348</v>
      </c>
      <c r="I40" s="18" t="n">
        <v>520.37066258</v>
      </c>
      <c r="J40" s="20" t="n">
        <v>7.4539328</v>
      </c>
      <c r="K40" s="18" t="n">
        <v>513.24502789</v>
      </c>
      <c r="L40" s="20" t="n">
        <v>4.43035527</v>
      </c>
      <c r="M40" s="18" t="s">
        <v>327</v>
      </c>
      <c r="N40" s="20" t="s">
        <v>327</v>
      </c>
      <c r="O40" s="18" t="n">
        <v>493.18465857</v>
      </c>
      <c r="P40" s="20" t="n">
        <v>2.25147869</v>
      </c>
      <c r="Q40" s="18" t="s">
        <v>327</v>
      </c>
      <c r="R40" s="20" t="s">
        <v>327</v>
      </c>
      <c r="S40" s="18" t="n">
        <v>461.35132461</v>
      </c>
      <c r="T40" s="20" t="n">
        <v>8.38271883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424.40323137</v>
      </c>
      <c r="F47" s="20" t="n">
        <v>5.06197594</v>
      </c>
      <c r="G47" s="18" t="n">
        <v>444.81176196</v>
      </c>
      <c r="H47" s="20" t="n">
        <v>6.45604771</v>
      </c>
      <c r="I47" s="18" t="n">
        <v>444.21760425</v>
      </c>
      <c r="J47" s="20" t="n">
        <v>8.013937650000001</v>
      </c>
      <c r="K47" s="18" t="n">
        <v>434.79456093</v>
      </c>
      <c r="L47" s="20" t="n">
        <v>6.25016962</v>
      </c>
      <c r="M47" s="18" t="s">
        <v>327</v>
      </c>
      <c r="N47" s="20" t="s">
        <v>327</v>
      </c>
      <c r="O47" s="18" t="s">
        <v>327</v>
      </c>
      <c r="P47" s="20" t="s">
        <v>327</v>
      </c>
      <c r="Q47" s="18" t="s">
        <v>327</v>
      </c>
      <c r="R47" s="20" t="s">
        <v>327</v>
      </c>
      <c r="S47" s="18" t="n">
        <v>415.90599156</v>
      </c>
      <c r="T47" s="20" t="n">
        <v>7.14167203</v>
      </c>
    </row>
    <row r="48" spans="1:20">
      <c r="A48" s="15" t="s">
        <v>368</v>
      </c>
      <c r="B48" s="17" t="n">
        <v>9841</v>
      </c>
      <c r="C48" s="18">
        <f>(30.0/B48*100)</f>
        <v/>
      </c>
      <c r="D48" s="19" t="n">
        <v>9811</v>
      </c>
      <c r="E48" s="18" t="n">
        <v>470.08449239</v>
      </c>
      <c r="F48" s="20" t="n">
        <v>5.11641871</v>
      </c>
      <c r="G48" s="18" t="n">
        <v>488.99765634</v>
      </c>
      <c r="H48" s="20" t="n">
        <v>8.596714309999999</v>
      </c>
      <c r="I48" s="18" t="n">
        <v>462.98509002</v>
      </c>
      <c r="J48" s="20" t="n">
        <v>10.97130709</v>
      </c>
      <c r="K48" s="18" t="n">
        <v>514.9150429</v>
      </c>
      <c r="L48" s="20" t="n">
        <v>5.1573977</v>
      </c>
      <c r="M48" s="18" t="s">
        <v>327</v>
      </c>
      <c r="N48" s="20" t="s">
        <v>327</v>
      </c>
      <c r="O48" s="18" t="s">
        <v>327</v>
      </c>
      <c r="P48" s="20" t="s">
        <v>327</v>
      </c>
      <c r="Q48" s="18" t="s">
        <v>327</v>
      </c>
      <c r="R48" s="20" t="s">
        <v>327</v>
      </c>
      <c r="S48" s="18" t="n">
        <v>408.82553382</v>
      </c>
      <c r="T48" s="20" t="n">
        <v>13.56974185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438.75943526</v>
      </c>
      <c r="F52" s="20" t="n">
        <v>5.18582434</v>
      </c>
      <c r="G52" s="18" t="n">
        <v>461.02231553</v>
      </c>
      <c r="H52" s="20" t="n">
        <v>5.05105307</v>
      </c>
      <c r="I52" s="18" t="n">
        <v>506.79946992</v>
      </c>
      <c r="J52" s="20" t="n">
        <v>6.63980712</v>
      </c>
      <c r="K52" s="18" t="n">
        <v>498.64108008</v>
      </c>
      <c r="L52" s="20" t="n">
        <v>2.83964208</v>
      </c>
      <c r="M52" s="18" t="s">
        <v>327</v>
      </c>
      <c r="N52" s="20" t="s">
        <v>327</v>
      </c>
      <c r="O52" s="18" t="s">
        <v>327</v>
      </c>
      <c r="P52" s="20" t="s">
        <v>327</v>
      </c>
      <c r="Q52" s="18" t="s">
        <v>327</v>
      </c>
      <c r="R52" s="20" t="s">
        <v>327</v>
      </c>
      <c r="S52" s="18" t="n">
        <v>436.48696991</v>
      </c>
      <c r="T52" s="20" t="n">
        <v>7.98096885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512.64281763</v>
      </c>
      <c r="F56" s="20" t="n">
        <v>5.04017736</v>
      </c>
      <c r="G56" s="18" t="n">
        <v>515.39608868</v>
      </c>
      <c r="H56" s="20" t="n">
        <v>5.18188596</v>
      </c>
      <c r="I56" s="18" t="n">
        <v>536.30225547</v>
      </c>
      <c r="J56" s="20" t="n">
        <v>5.43802794</v>
      </c>
      <c r="K56" s="18" t="n">
        <v>533.10808893</v>
      </c>
      <c r="L56" s="20" t="n">
        <v>2.84657561</v>
      </c>
      <c r="M56" s="18" t="s">
        <v>327</v>
      </c>
      <c r="N56" s="20" t="s">
        <v>327</v>
      </c>
      <c r="O56" s="18" t="s">
        <v>327</v>
      </c>
      <c r="P56" s="20" t="s">
        <v>327</v>
      </c>
      <c r="Q56" s="18" t="s">
        <v>327</v>
      </c>
      <c r="R56" s="20" t="s">
        <v>327</v>
      </c>
      <c r="S56" s="18" t="n">
        <v>495.01985227</v>
      </c>
      <c r="T56" s="20" t="n">
        <v>12.07158181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446.00688588</v>
      </c>
      <c r="F61" s="20" t="n">
        <v>4.37022186</v>
      </c>
      <c r="G61" s="18" t="n">
        <v>451.83494579</v>
      </c>
      <c r="H61" s="20" t="n">
        <v>5.04115352</v>
      </c>
      <c r="I61" s="18" t="n">
        <v>465.57488677</v>
      </c>
      <c r="J61" s="20" t="n">
        <v>8.21423513</v>
      </c>
      <c r="K61" s="18" t="n">
        <v>492.53811445</v>
      </c>
      <c r="L61" s="20" t="n">
        <v>3.07629927</v>
      </c>
      <c r="M61" s="18" t="s">
        <v>327</v>
      </c>
      <c r="N61" s="20" t="s">
        <v>327</v>
      </c>
      <c r="O61" s="18" t="s">
        <v>327</v>
      </c>
      <c r="P61" s="20" t="s">
        <v>327</v>
      </c>
      <c r="Q61" s="18" t="s">
        <v>327</v>
      </c>
      <c r="R61" s="20" t="s">
        <v>327</v>
      </c>
      <c r="S61" s="18" t="n">
        <v>415.8793647</v>
      </c>
      <c r="T61" s="20" t="n">
        <v>7.91620025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356.97871955</v>
      </c>
      <c r="F67" s="20" t="n">
        <v>2.73392595</v>
      </c>
      <c r="G67" s="18" t="n">
        <v>397.72266476</v>
      </c>
      <c r="H67" s="20" t="n">
        <v>6.1188463</v>
      </c>
      <c r="I67" s="18" t="n">
        <v>401.47615242</v>
      </c>
      <c r="J67" s="20" t="n">
        <v>6.03589598</v>
      </c>
      <c r="K67" s="18" t="n">
        <v>429.42994905</v>
      </c>
      <c r="L67" s="20" t="n">
        <v>3.60206155</v>
      </c>
      <c r="M67" s="18" t="s">
        <v>327</v>
      </c>
      <c r="N67" s="20" t="s">
        <v>327</v>
      </c>
      <c r="O67" s="18" t="s">
        <v>327</v>
      </c>
      <c r="P67" s="20" t="s">
        <v>327</v>
      </c>
      <c r="Q67" s="18" t="s">
        <v>327</v>
      </c>
      <c r="R67" s="20" t="s">
        <v>327</v>
      </c>
      <c r="S67" s="18" t="n">
        <v>299.22741136</v>
      </c>
      <c r="T67" s="20" t="n">
        <v>7.84227929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405.68172506</v>
      </c>
      <c r="F73" s="20" t="n">
        <v>3.03949185</v>
      </c>
      <c r="G73" s="18" t="n">
        <v>404.6064957</v>
      </c>
      <c r="H73" s="20" t="n">
        <v>5.12765212</v>
      </c>
      <c r="I73" s="18" t="n">
        <v>401.48352716</v>
      </c>
      <c r="J73" s="20" t="n">
        <v>5.18104265</v>
      </c>
      <c r="K73" s="18" t="n">
        <v>429.86394038</v>
      </c>
      <c r="L73" s="20" t="n">
        <v>3.98883053</v>
      </c>
      <c r="M73" s="18" t="s">
        <v>327</v>
      </c>
      <c r="N73" s="20" t="s">
        <v>327</v>
      </c>
      <c r="O73" s="18" t="s">
        <v>327</v>
      </c>
      <c r="P73" s="20" t="s">
        <v>327</v>
      </c>
      <c r="Q73" s="18" t="s">
        <v>327</v>
      </c>
      <c r="R73" s="20" t="s">
        <v>327</v>
      </c>
      <c r="S73" s="18" t="n">
        <v>371.05407202</v>
      </c>
      <c r="T73" s="20" t="n">
        <v>8.058081100000001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467.15713126</v>
      </c>
      <c r="F7" s="20" t="n">
        <v>3.98677341</v>
      </c>
      <c r="G7" s="18" t="n">
        <v>472.43460755</v>
      </c>
      <c r="H7" s="20" t="n">
        <v>3.5288124</v>
      </c>
      <c r="I7" s="18" t="n">
        <v>501.50254775</v>
      </c>
      <c r="J7" s="20" t="n">
        <v>7.80361785</v>
      </c>
      <c r="K7" s="18" t="n">
        <v>522.49154702</v>
      </c>
      <c r="L7" s="20" t="n">
        <v>2.1548347</v>
      </c>
      <c r="M7" s="18" t="s">
        <v>327</v>
      </c>
      <c r="N7" s="20" t="s">
        <v>327</v>
      </c>
      <c r="O7" s="18" t="s">
        <v>327</v>
      </c>
      <c r="P7" s="20" t="s">
        <v>327</v>
      </c>
      <c r="Q7" s="18" t="s">
        <v>327</v>
      </c>
      <c r="R7" s="20" t="s">
        <v>327</v>
      </c>
      <c r="S7" s="18" t="n">
        <v>472.56907187</v>
      </c>
      <c r="T7" s="20" t="n">
        <v>5.96548934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445.57759898</v>
      </c>
      <c r="F9" s="20" t="n">
        <v>8.817448089999999</v>
      </c>
      <c r="G9" s="18" t="n">
        <v>467.69173739</v>
      </c>
      <c r="H9" s="20" t="n">
        <v>8.27054029</v>
      </c>
      <c r="I9" s="18" t="n">
        <v>479.27614662</v>
      </c>
      <c r="J9" s="20" t="n">
        <v>11.68343975</v>
      </c>
      <c r="K9" s="18" t="s">
        <v>327</v>
      </c>
      <c r="L9" s="20" t="s">
        <v>327</v>
      </c>
      <c r="M9" s="18" t="s">
        <v>327</v>
      </c>
      <c r="N9" s="20" t="s">
        <v>327</v>
      </c>
      <c r="O9" s="18" t="n">
        <v>347.7815185</v>
      </c>
      <c r="P9" s="20" t="n">
        <v>11.20716786</v>
      </c>
      <c r="Q9" s="18" t="s">
        <v>327</v>
      </c>
      <c r="R9" s="20" t="s">
        <v>327</v>
      </c>
      <c r="S9" s="18" t="n">
        <v>451.93209885</v>
      </c>
      <c r="T9" s="20" t="n">
        <v>8.050657960000001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444.77167265</v>
      </c>
      <c r="F13" s="20" t="n">
        <v>7.68154572</v>
      </c>
      <c r="G13" s="18" t="n">
        <v>467.81340443</v>
      </c>
      <c r="H13" s="20" t="n">
        <v>9.31484719</v>
      </c>
      <c r="I13" s="18" t="n">
        <v>465.46484209</v>
      </c>
      <c r="J13" s="20" t="n">
        <v>17.45900169</v>
      </c>
      <c r="K13" s="18" t="n">
        <v>509.88980922</v>
      </c>
      <c r="L13" s="20" t="n">
        <v>2.65896313</v>
      </c>
      <c r="M13" s="18" t="s">
        <v>327</v>
      </c>
      <c r="N13" s="20" t="s">
        <v>327</v>
      </c>
      <c r="O13" s="18" t="n">
        <v>407.4699787</v>
      </c>
      <c r="P13" s="20" t="n">
        <v>6.79601306</v>
      </c>
      <c r="Q13" s="18" t="s">
        <v>327</v>
      </c>
      <c r="R13" s="20" t="s">
        <v>327</v>
      </c>
      <c r="S13" s="18" t="n">
        <v>457.49153485</v>
      </c>
      <c r="T13" s="20" t="n">
        <v>9.26897482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423.30825227</v>
      </c>
      <c r="F18" s="20" t="n">
        <v>5.65034695</v>
      </c>
      <c r="G18" s="18" t="n">
        <v>462.45772007</v>
      </c>
      <c r="H18" s="20" t="n">
        <v>4.76890177</v>
      </c>
      <c r="I18" s="18" t="n">
        <v>505.74622008</v>
      </c>
      <c r="J18" s="20" t="n">
        <v>3.86605861</v>
      </c>
      <c r="K18" s="18" t="n">
        <v>464.42581903</v>
      </c>
      <c r="L18" s="20" t="n">
        <v>5.60907256</v>
      </c>
      <c r="M18" s="18" t="s">
        <v>327</v>
      </c>
      <c r="N18" s="20" t="s">
        <v>327</v>
      </c>
      <c r="O18" s="18" t="s">
        <v>327</v>
      </c>
      <c r="P18" s="20" t="s">
        <v>327</v>
      </c>
      <c r="Q18" s="18" t="s">
        <v>327</v>
      </c>
      <c r="R18" s="20" t="s">
        <v>327</v>
      </c>
      <c r="S18" s="18" t="n">
        <v>416.39693977</v>
      </c>
      <c r="T18" s="20" t="n">
        <v>8.380720439999999</v>
      </c>
    </row>
    <row r="19" spans="1:20">
      <c r="A19" s="15" t="s">
        <v>339</v>
      </c>
      <c r="B19" s="17" t="n">
        <v>5658</v>
      </c>
      <c r="C19" s="18">
        <f>(257.0/B19*100)</f>
        <v/>
      </c>
      <c r="D19" s="19" t="n">
        <v>5401</v>
      </c>
      <c r="E19" s="18" t="n">
        <v>414.01571913</v>
      </c>
      <c r="F19" s="20" t="n">
        <v>7.84417488</v>
      </c>
      <c r="G19" s="18" t="n">
        <v>430.38179609</v>
      </c>
      <c r="H19" s="20" t="n">
        <v>5.61034171</v>
      </c>
      <c r="I19" s="18" t="n">
        <v>452.10934052</v>
      </c>
      <c r="J19" s="20" t="n">
        <v>7.28398119</v>
      </c>
      <c r="K19" s="18" t="n">
        <v>483.85722981</v>
      </c>
      <c r="L19" s="20" t="n">
        <v>2.75939402</v>
      </c>
      <c r="M19" s="18" t="s">
        <v>327</v>
      </c>
      <c r="N19" s="20" t="s">
        <v>327</v>
      </c>
      <c r="O19" s="18" t="s">
        <v>327</v>
      </c>
      <c r="P19" s="20" t="s">
        <v>327</v>
      </c>
      <c r="Q19" s="18" t="s">
        <v>327</v>
      </c>
      <c r="R19" s="20" t="s">
        <v>327</v>
      </c>
      <c r="S19" s="18" t="n">
        <v>435.02311421</v>
      </c>
      <c r="T19" s="20" t="n">
        <v>7.73197563</v>
      </c>
    </row>
    <row r="20" spans="1:20">
      <c r="A20" s="15" t="s">
        <v>340</v>
      </c>
      <c r="B20" s="17" t="n">
        <v>3371</v>
      </c>
      <c r="C20" s="18">
        <f>(82.0/B20*100)</f>
        <v/>
      </c>
      <c r="D20" s="19" t="n">
        <v>3289</v>
      </c>
      <c r="E20" s="18" t="n">
        <v>402.42171138</v>
      </c>
      <c r="F20" s="20" t="n">
        <v>7.71995305</v>
      </c>
      <c r="G20" s="18" t="n">
        <v>417.06628479</v>
      </c>
      <c r="H20" s="20" t="n">
        <v>9.15228123</v>
      </c>
      <c r="I20" s="18" t="n">
        <v>416.73018454</v>
      </c>
      <c r="J20" s="20" t="n">
        <v>23.79098522</v>
      </c>
      <c r="K20" s="18" t="n">
        <v>495.3427007</v>
      </c>
      <c r="L20" s="20" t="n">
        <v>2.05121274</v>
      </c>
      <c r="M20" s="18" t="s">
        <v>327</v>
      </c>
      <c r="N20" s="20" t="s">
        <v>327</v>
      </c>
      <c r="O20" s="18" t="s">
        <v>327</v>
      </c>
      <c r="P20" s="20" t="s">
        <v>327</v>
      </c>
      <c r="Q20" s="18" t="s">
        <v>327</v>
      </c>
      <c r="R20" s="20" t="s">
        <v>327</v>
      </c>
      <c r="S20" s="18" t="n">
        <v>422.26927755</v>
      </c>
      <c r="T20" s="20" t="n">
        <v>10.55409224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429.75979916</v>
      </c>
      <c r="F23" s="20" t="n">
        <v>5.33528969</v>
      </c>
      <c r="G23" s="18" t="n">
        <v>445.12022775</v>
      </c>
      <c r="H23" s="20" t="n">
        <v>5.47537678</v>
      </c>
      <c r="I23" s="18" t="n">
        <v>468.10209237</v>
      </c>
      <c r="J23" s="20" t="n">
        <v>5.9479427</v>
      </c>
      <c r="K23" s="18" t="n">
        <v>507.14719284</v>
      </c>
      <c r="L23" s="20" t="n">
        <v>2.86723762</v>
      </c>
      <c r="M23" s="18" t="s">
        <v>327</v>
      </c>
      <c r="N23" s="20" t="s">
        <v>327</v>
      </c>
      <c r="O23" s="18" t="s">
        <v>327</v>
      </c>
      <c r="P23" s="20" t="s">
        <v>327</v>
      </c>
      <c r="Q23" s="18" t="s">
        <v>327</v>
      </c>
      <c r="R23" s="20" t="s">
        <v>327</v>
      </c>
      <c r="S23" s="18" t="n">
        <v>446.78490676</v>
      </c>
      <c r="T23" s="20" t="n">
        <v>6.87200641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499.98805921</v>
      </c>
      <c r="F25" s="20" t="n">
        <v>5.94556428</v>
      </c>
      <c r="G25" s="18" t="n">
        <v>508.70392704</v>
      </c>
      <c r="H25" s="20" t="n">
        <v>4.54627278</v>
      </c>
      <c r="I25" s="18" t="n">
        <v>544.19460659</v>
      </c>
      <c r="J25" s="20" t="n">
        <v>6.0952347</v>
      </c>
      <c r="K25" s="18" t="n">
        <v>522.51701349</v>
      </c>
      <c r="L25" s="20" t="n">
        <v>3.9717277</v>
      </c>
      <c r="M25" s="18" t="s">
        <v>327</v>
      </c>
      <c r="N25" s="20" t="s">
        <v>327</v>
      </c>
      <c r="O25" s="18" t="s">
        <v>327</v>
      </c>
      <c r="P25" s="20" t="s">
        <v>327</v>
      </c>
      <c r="Q25" s="18" t="s">
        <v>327</v>
      </c>
      <c r="R25" s="20" t="s">
        <v>327</v>
      </c>
      <c r="S25" s="18" t="n">
        <v>519.7746238</v>
      </c>
      <c r="T25" s="20" t="n">
        <v>9.46636728</v>
      </c>
    </row>
    <row r="26" spans="1:20">
      <c r="A26" s="15" t="s">
        <v>346</v>
      </c>
      <c r="B26" s="17" t="n">
        <v>4869</v>
      </c>
      <c r="C26" s="18">
        <f>(185.0/B26*100)</f>
        <v/>
      </c>
      <c r="D26" s="19" t="n">
        <v>4684</v>
      </c>
      <c r="E26" s="18" t="n">
        <v>454.50749074</v>
      </c>
      <c r="F26" s="20" t="n">
        <v>5.39866753</v>
      </c>
      <c r="G26" s="18" t="n">
        <v>467.31859613</v>
      </c>
      <c r="H26" s="20" t="n">
        <v>3.97818802</v>
      </c>
      <c r="I26" s="18" t="n">
        <v>488.83507235</v>
      </c>
      <c r="J26" s="20" t="n">
        <v>6.69177678</v>
      </c>
      <c r="K26" s="18" t="n">
        <v>502.36543609</v>
      </c>
      <c r="L26" s="20" t="n">
        <v>2.17826874</v>
      </c>
      <c r="M26" s="18" t="s">
        <v>327</v>
      </c>
      <c r="N26" s="20" t="s">
        <v>327</v>
      </c>
      <c r="O26" s="18" t="s">
        <v>327</v>
      </c>
      <c r="P26" s="20" t="s">
        <v>327</v>
      </c>
      <c r="Q26" s="18" t="s">
        <v>327</v>
      </c>
      <c r="R26" s="20" t="s">
        <v>327</v>
      </c>
      <c r="S26" s="18" t="n">
        <v>448.59254789</v>
      </c>
      <c r="T26" s="20" t="n">
        <v>7.4007278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475.17482031</v>
      </c>
      <c r="F32" s="20" t="n">
        <v>4.65810857</v>
      </c>
      <c r="G32" s="18" t="n">
        <v>492.80194129</v>
      </c>
      <c r="H32" s="20" t="n">
        <v>4.397351</v>
      </c>
      <c r="I32" s="18" t="n">
        <v>517.07832068</v>
      </c>
      <c r="J32" s="20" t="n">
        <v>5.63798399</v>
      </c>
      <c r="K32" s="18" t="n">
        <v>519.08622213</v>
      </c>
      <c r="L32" s="20" t="n">
        <v>2.87466158</v>
      </c>
      <c r="M32" s="18" t="s">
        <v>327</v>
      </c>
      <c r="N32" s="20" t="s">
        <v>327</v>
      </c>
      <c r="O32" s="18" t="s">
        <v>327</v>
      </c>
      <c r="P32" s="20" t="s">
        <v>327</v>
      </c>
      <c r="Q32" s="18" t="s">
        <v>327</v>
      </c>
      <c r="R32" s="20" t="s">
        <v>327</v>
      </c>
      <c r="S32" s="18" t="n">
        <v>451.24464365</v>
      </c>
      <c r="T32" s="20" t="n">
        <v>8.75544461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414.21096275</v>
      </c>
      <c r="F34" s="20" t="n">
        <v>3.9676828</v>
      </c>
      <c r="G34" s="18" t="n">
        <v>434.65305322</v>
      </c>
      <c r="H34" s="20" t="n">
        <v>4.23260392</v>
      </c>
      <c r="I34" s="18" t="n">
        <v>423.25037195</v>
      </c>
      <c r="J34" s="20" t="n">
        <v>6.45892266</v>
      </c>
      <c r="K34" s="18" t="n">
        <v>480.33191855</v>
      </c>
      <c r="L34" s="20" t="n">
        <v>3.15908505</v>
      </c>
      <c r="M34" s="18" t="s">
        <v>327</v>
      </c>
      <c r="N34" s="20" t="s">
        <v>327</v>
      </c>
      <c r="O34" s="18" t="n">
        <v>263.37193708</v>
      </c>
      <c r="P34" s="20" t="n">
        <v>13.61114927</v>
      </c>
      <c r="Q34" s="18" t="s">
        <v>327</v>
      </c>
      <c r="R34" s="20" t="s">
        <v>327</v>
      </c>
      <c r="S34" s="18" t="n">
        <v>424.7637748</v>
      </c>
      <c r="T34" s="20" t="n">
        <v>6.00375638</v>
      </c>
    </row>
    <row r="35" spans="1:20">
      <c r="A35" s="15" t="s">
        <v>355</v>
      </c>
      <c r="B35" s="17" t="n">
        <v>6406</v>
      </c>
      <c r="C35" s="18">
        <f>(98.0/B35*100)</f>
        <v/>
      </c>
      <c r="D35" s="19" t="n">
        <v>6308</v>
      </c>
      <c r="E35" s="18" t="n">
        <v>489.85490562</v>
      </c>
      <c r="F35" s="20" t="n">
        <v>4.95143656</v>
      </c>
      <c r="G35" s="18" t="n">
        <v>508.90507568</v>
      </c>
      <c r="H35" s="20" t="n">
        <v>3.7737049</v>
      </c>
      <c r="I35" s="18" t="n">
        <v>525.21761394</v>
      </c>
      <c r="J35" s="20" t="n">
        <v>4.91318747</v>
      </c>
      <c r="K35" s="18" t="n">
        <v>508.12968381</v>
      </c>
      <c r="L35" s="20" t="n">
        <v>2.28568354</v>
      </c>
      <c r="M35" s="18" t="s">
        <v>327</v>
      </c>
      <c r="N35" s="20" t="s">
        <v>327</v>
      </c>
      <c r="O35" s="18" t="n">
        <v>337.32521215</v>
      </c>
      <c r="P35" s="20" t="n">
        <v>11.65794297</v>
      </c>
      <c r="Q35" s="18" t="s">
        <v>327</v>
      </c>
      <c r="R35" s="20" t="s">
        <v>327</v>
      </c>
      <c r="S35" s="18" t="n">
        <v>501.92598732</v>
      </c>
      <c r="T35" s="20" t="n">
        <v>5.39965602</v>
      </c>
    </row>
    <row r="36" spans="1:20">
      <c r="A36" s="15" t="s">
        <v>356</v>
      </c>
      <c r="B36" s="17" t="n">
        <v>6736</v>
      </c>
      <c r="C36" s="18">
        <f>(122.0/B36*100)</f>
        <v/>
      </c>
      <c r="D36" s="19" t="n">
        <v>6614</v>
      </c>
      <c r="E36" s="18" t="n">
        <v>443.19226578</v>
      </c>
      <c r="F36" s="20" t="n">
        <v>4.99771562</v>
      </c>
      <c r="G36" s="18" t="n">
        <v>457.43349699</v>
      </c>
      <c r="H36" s="20" t="n">
        <v>4.09682572</v>
      </c>
      <c r="I36" s="18" t="n">
        <v>503.01734949</v>
      </c>
      <c r="J36" s="20" t="n">
        <v>4.15973217</v>
      </c>
      <c r="K36" s="18" t="n">
        <v>508.20557632</v>
      </c>
      <c r="L36" s="20" t="n">
        <v>2.43514598</v>
      </c>
      <c r="M36" s="18" t="s">
        <v>327</v>
      </c>
      <c r="N36" s="20" t="s">
        <v>327</v>
      </c>
      <c r="O36" s="18" t="s">
        <v>327</v>
      </c>
      <c r="P36" s="20" t="s">
        <v>327</v>
      </c>
      <c r="Q36" s="18" t="s">
        <v>327</v>
      </c>
      <c r="R36" s="20" t="s">
        <v>327</v>
      </c>
      <c r="S36" s="18" t="n">
        <v>454.0936799</v>
      </c>
      <c r="T36" s="20" t="n">
        <v>6.47423784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464.60089941</v>
      </c>
      <c r="F40" s="20" t="n">
        <v>4.49127815</v>
      </c>
      <c r="G40" s="18" t="n">
        <v>501.03191526</v>
      </c>
      <c r="H40" s="20" t="n">
        <v>3.81638884</v>
      </c>
      <c r="I40" s="18" t="n">
        <v>527.19580464</v>
      </c>
      <c r="J40" s="20" t="n">
        <v>5.87210532</v>
      </c>
      <c r="K40" s="18" t="n">
        <v>513.24502789</v>
      </c>
      <c r="L40" s="20" t="n">
        <v>4.43035527</v>
      </c>
      <c r="M40" s="18" t="s">
        <v>327</v>
      </c>
      <c r="N40" s="20" t="s">
        <v>327</v>
      </c>
      <c r="O40" s="18" t="n">
        <v>493.18465857</v>
      </c>
      <c r="P40" s="20" t="n">
        <v>2.25147869</v>
      </c>
      <c r="Q40" s="18" t="s">
        <v>327</v>
      </c>
      <c r="R40" s="20" t="s">
        <v>327</v>
      </c>
      <c r="S40" s="18" t="n">
        <v>452.63256553</v>
      </c>
      <c r="T40" s="20" t="n">
        <v>8.651915580000001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427.25045096</v>
      </c>
      <c r="F47" s="20" t="n">
        <v>5.36940825</v>
      </c>
      <c r="G47" s="18" t="n">
        <v>443.12361513</v>
      </c>
      <c r="H47" s="20" t="n">
        <v>6.12745667</v>
      </c>
      <c r="I47" s="18" t="n">
        <v>445.29702965</v>
      </c>
      <c r="J47" s="20" t="n">
        <v>7.89309968</v>
      </c>
      <c r="K47" s="18" t="n">
        <v>434.79456093</v>
      </c>
      <c r="L47" s="20" t="n">
        <v>6.25016962</v>
      </c>
      <c r="M47" s="18" t="s">
        <v>327</v>
      </c>
      <c r="N47" s="20" t="s">
        <v>327</v>
      </c>
      <c r="O47" s="18" t="s">
        <v>327</v>
      </c>
      <c r="P47" s="20" t="s">
        <v>327</v>
      </c>
      <c r="Q47" s="18" t="s">
        <v>327</v>
      </c>
      <c r="R47" s="20" t="s">
        <v>327</v>
      </c>
      <c r="S47" s="18" t="n">
        <v>412.85410152</v>
      </c>
      <c r="T47" s="20" t="n">
        <v>6.88548523</v>
      </c>
    </row>
    <row r="48" spans="1:20">
      <c r="A48" s="15" t="s">
        <v>368</v>
      </c>
      <c r="B48" s="17" t="n">
        <v>9841</v>
      </c>
      <c r="C48" s="18">
        <f>(30.0/B48*100)</f>
        <v/>
      </c>
      <c r="D48" s="19" t="n">
        <v>9811</v>
      </c>
      <c r="E48" s="18" t="n">
        <v>468.92530862</v>
      </c>
      <c r="F48" s="20" t="n">
        <v>5.22335028</v>
      </c>
      <c r="G48" s="18" t="n">
        <v>483.83522385</v>
      </c>
      <c r="H48" s="20" t="n">
        <v>6.80489109</v>
      </c>
      <c r="I48" s="18" t="n">
        <v>474.94154543</v>
      </c>
      <c r="J48" s="20" t="n">
        <v>13.82378322</v>
      </c>
      <c r="K48" s="18" t="n">
        <v>514.9150429</v>
      </c>
      <c r="L48" s="20" t="n">
        <v>5.1573977</v>
      </c>
      <c r="M48" s="18" t="s">
        <v>327</v>
      </c>
      <c r="N48" s="20" t="s">
        <v>327</v>
      </c>
      <c r="O48" s="18" t="s">
        <v>327</v>
      </c>
      <c r="P48" s="20" t="s">
        <v>327</v>
      </c>
      <c r="Q48" s="18" t="s">
        <v>327</v>
      </c>
      <c r="R48" s="20" t="s">
        <v>327</v>
      </c>
      <c r="S48" s="18" t="n">
        <v>411.309019</v>
      </c>
      <c r="T48" s="20" t="n">
        <v>14.17491074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438.42004529</v>
      </c>
      <c r="F52" s="20" t="n">
        <v>5.20775585</v>
      </c>
      <c r="G52" s="18" t="n">
        <v>459.07646304</v>
      </c>
      <c r="H52" s="20" t="n">
        <v>4.89052337</v>
      </c>
      <c r="I52" s="18" t="n">
        <v>509.80746439</v>
      </c>
      <c r="J52" s="20" t="n">
        <v>5.8874172</v>
      </c>
      <c r="K52" s="18" t="n">
        <v>498.64108008</v>
      </c>
      <c r="L52" s="20" t="n">
        <v>2.83964208</v>
      </c>
      <c r="M52" s="18" t="s">
        <v>327</v>
      </c>
      <c r="N52" s="20" t="s">
        <v>327</v>
      </c>
      <c r="O52" s="18" t="s">
        <v>327</v>
      </c>
      <c r="P52" s="20" t="s">
        <v>327</v>
      </c>
      <c r="Q52" s="18" t="s">
        <v>327</v>
      </c>
      <c r="R52" s="20" t="s">
        <v>327</v>
      </c>
      <c r="S52" s="18" t="n">
        <v>439.05170116</v>
      </c>
      <c r="T52" s="20" t="n">
        <v>7.37241845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515.28261629</v>
      </c>
      <c r="F56" s="20" t="n">
        <v>4.94130964</v>
      </c>
      <c r="G56" s="18" t="n">
        <v>516.76536571</v>
      </c>
      <c r="H56" s="20" t="n">
        <v>5.24248949</v>
      </c>
      <c r="I56" s="18" t="n">
        <v>529.54601475</v>
      </c>
      <c r="J56" s="20" t="n">
        <v>5.67578843</v>
      </c>
      <c r="K56" s="18" t="n">
        <v>533.10808893</v>
      </c>
      <c r="L56" s="20" t="n">
        <v>2.84657561</v>
      </c>
      <c r="M56" s="18" t="s">
        <v>327</v>
      </c>
      <c r="N56" s="20" t="s">
        <v>327</v>
      </c>
      <c r="O56" s="18" t="s">
        <v>327</v>
      </c>
      <c r="P56" s="20" t="s">
        <v>327</v>
      </c>
      <c r="Q56" s="18" t="s">
        <v>327</v>
      </c>
      <c r="R56" s="20" t="s">
        <v>327</v>
      </c>
      <c r="S56" s="18" t="n">
        <v>489.73200433</v>
      </c>
      <c r="T56" s="20" t="n">
        <v>12.06393735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434.76378799</v>
      </c>
      <c r="F61" s="20" t="n">
        <v>4.68326838</v>
      </c>
      <c r="G61" s="18" t="n">
        <v>458.29045444</v>
      </c>
      <c r="H61" s="20" t="n">
        <v>4.12052332</v>
      </c>
      <c r="I61" s="18" t="n">
        <v>461.55613628</v>
      </c>
      <c r="J61" s="20" t="n">
        <v>8.72728652</v>
      </c>
      <c r="K61" s="18" t="n">
        <v>492.53811445</v>
      </c>
      <c r="L61" s="20" t="n">
        <v>3.07629927</v>
      </c>
      <c r="M61" s="18" t="s">
        <v>327</v>
      </c>
      <c r="N61" s="20" t="s">
        <v>327</v>
      </c>
      <c r="O61" s="18" t="s">
        <v>327</v>
      </c>
      <c r="P61" s="20" t="s">
        <v>327</v>
      </c>
      <c r="Q61" s="18" t="s">
        <v>327</v>
      </c>
      <c r="R61" s="20" t="s">
        <v>327</v>
      </c>
      <c r="S61" s="18" t="n">
        <v>417.56818855</v>
      </c>
      <c r="T61" s="20" t="n">
        <v>7.93550623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357.89168644</v>
      </c>
      <c r="F67" s="20" t="n">
        <v>3.16754623</v>
      </c>
      <c r="G67" s="18" t="n">
        <v>387.42623974</v>
      </c>
      <c r="H67" s="20" t="n">
        <v>4.31816227</v>
      </c>
      <c r="I67" s="18" t="n">
        <v>399.62705015</v>
      </c>
      <c r="J67" s="20" t="n">
        <v>5.6879963</v>
      </c>
      <c r="K67" s="18" t="n">
        <v>429.42994905</v>
      </c>
      <c r="L67" s="20" t="n">
        <v>3.60206155</v>
      </c>
      <c r="M67" s="18" t="s">
        <v>327</v>
      </c>
      <c r="N67" s="20" t="s">
        <v>327</v>
      </c>
      <c r="O67" s="18" t="s">
        <v>327</v>
      </c>
      <c r="P67" s="20" t="s">
        <v>327</v>
      </c>
      <c r="Q67" s="18" t="s">
        <v>327</v>
      </c>
      <c r="R67" s="20" t="s">
        <v>327</v>
      </c>
      <c r="S67" s="18" t="n">
        <v>305.88428159</v>
      </c>
      <c r="T67" s="20" t="n">
        <v>7.59603862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405.67989559</v>
      </c>
      <c r="F73" s="20" t="n">
        <v>3.39081105</v>
      </c>
      <c r="G73" s="18" t="n">
        <v>405.64110137</v>
      </c>
      <c r="H73" s="20" t="n">
        <v>4.75289694</v>
      </c>
      <c r="I73" s="18" t="n">
        <v>401.72237057</v>
      </c>
      <c r="J73" s="20" t="n">
        <v>4.68042035</v>
      </c>
      <c r="K73" s="18" t="n">
        <v>429.86394038</v>
      </c>
      <c r="L73" s="20" t="n">
        <v>3.98883053</v>
      </c>
      <c r="M73" s="18" t="s">
        <v>327</v>
      </c>
      <c r="N73" s="20" t="s">
        <v>327</v>
      </c>
      <c r="O73" s="18" t="s">
        <v>327</v>
      </c>
      <c r="P73" s="20" t="s">
        <v>327</v>
      </c>
      <c r="Q73" s="18" t="s">
        <v>327</v>
      </c>
      <c r="R73" s="20" t="s">
        <v>327</v>
      </c>
      <c r="S73" s="18" t="n">
        <v>363.96429151</v>
      </c>
      <c r="T73" s="20" t="n">
        <v>7.45078957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467.57247355</v>
      </c>
      <c r="F7" s="20" t="n">
        <v>3.93309096</v>
      </c>
      <c r="G7" s="18" t="n">
        <v>470.61437653</v>
      </c>
      <c r="H7" s="20" t="n">
        <v>3.57182158</v>
      </c>
      <c r="I7" s="18" t="n">
        <v>505.14789499</v>
      </c>
      <c r="J7" s="20" t="n">
        <v>8.002340869999999</v>
      </c>
      <c r="K7" s="18" t="n">
        <v>522.49154702</v>
      </c>
      <c r="L7" s="20" t="n">
        <v>2.1548347</v>
      </c>
      <c r="M7" s="18" t="s">
        <v>327</v>
      </c>
      <c r="N7" s="20" t="s">
        <v>327</v>
      </c>
      <c r="O7" s="18" t="s">
        <v>327</v>
      </c>
      <c r="P7" s="20" t="s">
        <v>327</v>
      </c>
      <c r="Q7" s="18" t="s">
        <v>327</v>
      </c>
      <c r="R7" s="20" t="s">
        <v>327</v>
      </c>
      <c r="S7" s="18" t="n">
        <v>470.97481568</v>
      </c>
      <c r="T7" s="20" t="n">
        <v>5.73104123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(8433.0/B9*100)</f>
        <v/>
      </c>
      <c r="D9" s="19" t="n">
        <v>1218</v>
      </c>
      <c r="E9" s="18" t="n">
        <v>443.52341244</v>
      </c>
      <c r="F9" s="20" t="n">
        <v>9.255730489999999</v>
      </c>
      <c r="G9" s="18" t="n">
        <v>463.32174673</v>
      </c>
      <c r="H9" s="20" t="n">
        <v>7.96350778</v>
      </c>
      <c r="I9" s="18" t="n">
        <v>486.31515582</v>
      </c>
      <c r="J9" s="20" t="n">
        <v>12.58844883</v>
      </c>
      <c r="K9" s="18" t="s">
        <v>327</v>
      </c>
      <c r="L9" s="20" t="s">
        <v>327</v>
      </c>
      <c r="M9" s="18" t="s">
        <v>327</v>
      </c>
      <c r="N9" s="20" t="s">
        <v>327</v>
      </c>
      <c r="O9" s="18" t="n">
        <v>347.7815185</v>
      </c>
      <c r="P9" s="20" t="n">
        <v>11.20716786</v>
      </c>
      <c r="Q9" s="18" t="s">
        <v>327</v>
      </c>
      <c r="R9" s="20" t="s">
        <v>327</v>
      </c>
      <c r="S9" s="18" t="n">
        <v>451.99930383</v>
      </c>
      <c r="T9" s="20" t="n">
        <v>8.45460456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439.71926961</v>
      </c>
      <c r="F13" s="20" t="n">
        <v>8.39808178</v>
      </c>
      <c r="G13" s="18" t="n">
        <v>464.4736437</v>
      </c>
      <c r="H13" s="20" t="n">
        <v>9.013654000000001</v>
      </c>
      <c r="I13" s="18" t="n">
        <v>486.7463353</v>
      </c>
      <c r="J13" s="20" t="n">
        <v>20.66401667</v>
      </c>
      <c r="K13" s="18" t="n">
        <v>509.88980922</v>
      </c>
      <c r="L13" s="20" t="n">
        <v>2.65896313</v>
      </c>
      <c r="M13" s="18" t="s">
        <v>327</v>
      </c>
      <c r="N13" s="20" t="s">
        <v>327</v>
      </c>
      <c r="O13" s="18" t="n">
        <v>407.4699787</v>
      </c>
      <c r="P13" s="20" t="n">
        <v>6.79601306</v>
      </c>
      <c r="Q13" s="18" t="s">
        <v>327</v>
      </c>
      <c r="R13" s="20" t="s">
        <v>327</v>
      </c>
      <c r="S13" s="18" t="n">
        <v>457.35567829</v>
      </c>
      <c r="T13" s="20" t="n">
        <v>9.347405459999999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(47.0/B18*100)</f>
        <v/>
      </c>
      <c r="D18" s="19" t="n">
        <v>5485</v>
      </c>
      <c r="E18" s="18" t="n">
        <v>431.68502165</v>
      </c>
      <c r="F18" s="20" t="n">
        <v>5.70350786</v>
      </c>
      <c r="G18" s="18" t="n">
        <v>461.90021717</v>
      </c>
      <c r="H18" s="20" t="n">
        <v>5.39751689</v>
      </c>
      <c r="I18" s="18" t="n">
        <v>504.87995094</v>
      </c>
      <c r="J18" s="20" t="n">
        <v>3.64380809</v>
      </c>
      <c r="K18" s="18" t="n">
        <v>464.42581903</v>
      </c>
      <c r="L18" s="20" t="n">
        <v>5.60907256</v>
      </c>
      <c r="M18" s="18" t="s">
        <v>327</v>
      </c>
      <c r="N18" s="20" t="s">
        <v>327</v>
      </c>
      <c r="O18" s="18" t="s">
        <v>327</v>
      </c>
      <c r="P18" s="20" t="s">
        <v>327</v>
      </c>
      <c r="Q18" s="18" t="s">
        <v>327</v>
      </c>
      <c r="R18" s="20" t="s">
        <v>327</v>
      </c>
      <c r="S18" s="18" t="n">
        <v>409.96274905</v>
      </c>
      <c r="T18" s="20" t="n">
        <v>8.575124649999999</v>
      </c>
    </row>
    <row r="19" spans="1:20">
      <c r="A19" s="15" t="s">
        <v>339</v>
      </c>
      <c r="B19" s="17" t="n">
        <v>5658</v>
      </c>
      <c r="C19" s="18">
        <f>(257.0/B19*100)</f>
        <v/>
      </c>
      <c r="D19" s="19" t="n">
        <v>5401</v>
      </c>
      <c r="E19" s="18" t="n">
        <v>408.00156581</v>
      </c>
      <c r="F19" s="20" t="n">
        <v>7.51341971</v>
      </c>
      <c r="G19" s="18" t="n">
        <v>421.20062588</v>
      </c>
      <c r="H19" s="20" t="n">
        <v>5.31043939</v>
      </c>
      <c r="I19" s="18" t="n">
        <v>470.11859632</v>
      </c>
      <c r="J19" s="20" t="n">
        <v>7.62520648</v>
      </c>
      <c r="K19" s="18" t="n">
        <v>483.85722981</v>
      </c>
      <c r="L19" s="20" t="n">
        <v>2.75939402</v>
      </c>
      <c r="M19" s="18" t="s">
        <v>327</v>
      </c>
      <c r="N19" s="20" t="s">
        <v>327</v>
      </c>
      <c r="O19" s="18" t="s">
        <v>327</v>
      </c>
      <c r="P19" s="20" t="s">
        <v>327</v>
      </c>
      <c r="Q19" s="18" t="s">
        <v>327</v>
      </c>
      <c r="R19" s="20" t="s">
        <v>327</v>
      </c>
      <c r="S19" s="18" t="n">
        <v>432.06868117</v>
      </c>
      <c r="T19" s="20" t="n">
        <v>7.83532379</v>
      </c>
    </row>
    <row r="20" spans="1:20">
      <c r="A20" s="15" t="s">
        <v>340</v>
      </c>
      <c r="B20" s="17" t="n">
        <v>3371</v>
      </c>
      <c r="C20" s="18">
        <f>(82.0/B20*100)</f>
        <v/>
      </c>
      <c r="D20" s="19" t="n">
        <v>3289</v>
      </c>
      <c r="E20" s="18" t="n">
        <v>411.5486637</v>
      </c>
      <c r="F20" s="20" t="n">
        <v>7.9745105</v>
      </c>
      <c r="G20" s="18" t="n">
        <v>410.50876474</v>
      </c>
      <c r="H20" s="20" t="n">
        <v>9.34942427</v>
      </c>
      <c r="I20" s="18" t="n">
        <v>418.83515405</v>
      </c>
      <c r="J20" s="20" t="n">
        <v>22.79385247</v>
      </c>
      <c r="K20" s="18" t="n">
        <v>495.3427007</v>
      </c>
      <c r="L20" s="20" t="n">
        <v>2.05121274</v>
      </c>
      <c r="M20" s="18" t="s">
        <v>327</v>
      </c>
      <c r="N20" s="20" t="s">
        <v>327</v>
      </c>
      <c r="O20" s="18" t="s">
        <v>327</v>
      </c>
      <c r="P20" s="20" t="s">
        <v>327</v>
      </c>
      <c r="Q20" s="18" t="s">
        <v>327</v>
      </c>
      <c r="R20" s="20" t="s">
        <v>327</v>
      </c>
      <c r="S20" s="18" t="n">
        <v>420.13654129</v>
      </c>
      <c r="T20" s="20" t="n">
        <v>10.29428583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(683.0/B23*100)</f>
        <v/>
      </c>
      <c r="D23" s="19" t="n">
        <v>10900</v>
      </c>
      <c r="E23" s="18" t="n">
        <v>428.02602252</v>
      </c>
      <c r="F23" s="20" t="n">
        <v>5.47419141</v>
      </c>
      <c r="G23" s="18" t="n">
        <v>447.1945778</v>
      </c>
      <c r="H23" s="20" t="n">
        <v>5.45946448</v>
      </c>
      <c r="I23" s="18" t="n">
        <v>466.19982275</v>
      </c>
      <c r="J23" s="20" t="n">
        <v>6.42551812</v>
      </c>
      <c r="K23" s="18" t="n">
        <v>507.14719284</v>
      </c>
      <c r="L23" s="20" t="n">
        <v>2.86723762</v>
      </c>
      <c r="M23" s="18" t="s">
        <v>327</v>
      </c>
      <c r="N23" s="20" t="s">
        <v>327</v>
      </c>
      <c r="O23" s="18" t="s">
        <v>327</v>
      </c>
      <c r="P23" s="20" t="s">
        <v>327</v>
      </c>
      <c r="Q23" s="18" t="s">
        <v>327</v>
      </c>
      <c r="R23" s="20" t="s">
        <v>327</v>
      </c>
      <c r="S23" s="18" t="n">
        <v>443.86129084</v>
      </c>
      <c r="T23" s="20" t="n">
        <v>6.42652517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499.36176571</v>
      </c>
      <c r="F25" s="20" t="n">
        <v>5.91893207</v>
      </c>
      <c r="G25" s="18" t="n">
        <v>510.63757049</v>
      </c>
      <c r="H25" s="20" t="n">
        <v>4.61790564</v>
      </c>
      <c r="I25" s="18" t="n">
        <v>540.74469161</v>
      </c>
      <c r="J25" s="20" t="n">
        <v>6.53595694</v>
      </c>
      <c r="K25" s="18" t="n">
        <v>522.51701349</v>
      </c>
      <c r="L25" s="20" t="n">
        <v>3.9717277</v>
      </c>
      <c r="M25" s="18" t="s">
        <v>327</v>
      </c>
      <c r="N25" s="20" t="s">
        <v>327</v>
      </c>
      <c r="O25" s="18" t="s">
        <v>327</v>
      </c>
      <c r="P25" s="20" t="s">
        <v>327</v>
      </c>
      <c r="Q25" s="18" t="s">
        <v>327</v>
      </c>
      <c r="R25" s="20" t="s">
        <v>327</v>
      </c>
      <c r="S25" s="18" t="n">
        <v>516.54462211</v>
      </c>
      <c r="T25" s="20" t="n">
        <v>9.18740118</v>
      </c>
    </row>
    <row r="26" spans="1:20">
      <c r="A26" s="15" t="s">
        <v>346</v>
      </c>
      <c r="B26" s="17" t="n">
        <v>4869</v>
      </c>
      <c r="C26" s="18">
        <f>(185.0/B26*100)</f>
        <v/>
      </c>
      <c r="D26" s="19" t="n">
        <v>4684</v>
      </c>
      <c r="E26" s="18" t="n">
        <v>458.52978706</v>
      </c>
      <c r="F26" s="20" t="n">
        <v>5.51233169</v>
      </c>
      <c r="G26" s="18" t="n">
        <v>464.06842328</v>
      </c>
      <c r="H26" s="20" t="n">
        <v>3.73502615</v>
      </c>
      <c r="I26" s="18" t="n">
        <v>498.60983386</v>
      </c>
      <c r="J26" s="20" t="n">
        <v>6.57981053</v>
      </c>
      <c r="K26" s="18" t="n">
        <v>502.36543609</v>
      </c>
      <c r="L26" s="20" t="n">
        <v>2.17826874</v>
      </c>
      <c r="M26" s="18" t="s">
        <v>327</v>
      </c>
      <c r="N26" s="20" t="s">
        <v>327</v>
      </c>
      <c r="O26" s="18" t="s">
        <v>327</v>
      </c>
      <c r="P26" s="20" t="s">
        <v>327</v>
      </c>
      <c r="Q26" s="18" t="s">
        <v>327</v>
      </c>
      <c r="R26" s="20" t="s">
        <v>327</v>
      </c>
      <c r="S26" s="18" t="n">
        <v>442.36972581</v>
      </c>
      <c r="T26" s="20" t="n">
        <v>8.106776379999999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(34.0/B32*100)</f>
        <v/>
      </c>
      <c r="D32" s="19" t="n">
        <v>4444</v>
      </c>
      <c r="E32" s="18" t="n">
        <v>474.3004969</v>
      </c>
      <c r="F32" s="20" t="n">
        <v>5.30888113</v>
      </c>
      <c r="G32" s="18" t="n">
        <v>485.39244261</v>
      </c>
      <c r="H32" s="20" t="n">
        <v>4.48762288</v>
      </c>
      <c r="I32" s="18" t="n">
        <v>525.11568908</v>
      </c>
      <c r="J32" s="20" t="n">
        <v>5.30553711</v>
      </c>
      <c r="K32" s="18" t="n">
        <v>519.08622213</v>
      </c>
      <c r="L32" s="20" t="n">
        <v>2.87466158</v>
      </c>
      <c r="M32" s="18" t="s">
        <v>327</v>
      </c>
      <c r="N32" s="20" t="s">
        <v>327</v>
      </c>
      <c r="O32" s="18" t="s">
        <v>327</v>
      </c>
      <c r="P32" s="20" t="s">
        <v>327</v>
      </c>
      <c r="Q32" s="18" t="s">
        <v>327</v>
      </c>
      <c r="R32" s="20" t="s">
        <v>327</v>
      </c>
      <c r="S32" s="18" t="n">
        <v>452.91604401</v>
      </c>
      <c r="T32" s="20" t="n">
        <v>8.949940870000001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(133.0/B34*100)</f>
        <v/>
      </c>
      <c r="D34" s="19" t="n">
        <v>6217</v>
      </c>
      <c r="E34" s="18" t="n">
        <v>411.8674874</v>
      </c>
      <c r="F34" s="20" t="n">
        <v>4.41286351</v>
      </c>
      <c r="G34" s="18" t="n">
        <v>433.07119219</v>
      </c>
      <c r="H34" s="20" t="n">
        <v>4.08292924</v>
      </c>
      <c r="I34" s="18" t="n">
        <v>430.36650185</v>
      </c>
      <c r="J34" s="20" t="n">
        <v>6.39344765</v>
      </c>
      <c r="K34" s="18" t="n">
        <v>480.33191855</v>
      </c>
      <c r="L34" s="20" t="n">
        <v>3.15908505</v>
      </c>
      <c r="M34" s="18" t="s">
        <v>327</v>
      </c>
      <c r="N34" s="20" t="s">
        <v>327</v>
      </c>
      <c r="O34" s="18" t="n">
        <v>263.37193708</v>
      </c>
      <c r="P34" s="20" t="n">
        <v>13.61114927</v>
      </c>
      <c r="Q34" s="18" t="s">
        <v>327</v>
      </c>
      <c r="R34" s="20" t="s">
        <v>327</v>
      </c>
      <c r="S34" s="18" t="n">
        <v>423.61061518</v>
      </c>
      <c r="T34" s="20" t="n">
        <v>6.24755594</v>
      </c>
    </row>
    <row r="35" spans="1:20">
      <c r="A35" s="15" t="s">
        <v>355</v>
      </c>
      <c r="B35" s="17" t="n">
        <v>6406</v>
      </c>
      <c r="C35" s="18">
        <f>(98.0/B35*100)</f>
        <v/>
      </c>
      <c r="D35" s="19" t="n">
        <v>6308</v>
      </c>
      <c r="E35" s="18" t="n">
        <v>485.82712991</v>
      </c>
      <c r="F35" s="20" t="n">
        <v>4.79371967</v>
      </c>
      <c r="G35" s="18" t="n">
        <v>499.29228894</v>
      </c>
      <c r="H35" s="20" t="n">
        <v>4.03759131</v>
      </c>
      <c r="I35" s="18" t="n">
        <v>537.9468308100001</v>
      </c>
      <c r="J35" s="20" t="n">
        <v>4.65390777</v>
      </c>
      <c r="K35" s="18" t="n">
        <v>508.12968381</v>
      </c>
      <c r="L35" s="20" t="n">
        <v>2.28568354</v>
      </c>
      <c r="M35" s="18" t="s">
        <v>327</v>
      </c>
      <c r="N35" s="20" t="s">
        <v>327</v>
      </c>
      <c r="O35" s="18" t="n">
        <v>337.32521215</v>
      </c>
      <c r="P35" s="20" t="n">
        <v>11.65794297</v>
      </c>
      <c r="Q35" s="18" t="s">
        <v>327</v>
      </c>
      <c r="R35" s="20" t="s">
        <v>327</v>
      </c>
      <c r="S35" s="18" t="n">
        <v>501.09148985</v>
      </c>
      <c r="T35" s="20" t="n">
        <v>5.46076192</v>
      </c>
    </row>
    <row r="36" spans="1:20">
      <c r="A36" s="15" t="s">
        <v>356</v>
      </c>
      <c r="B36" s="17" t="n">
        <v>6736</v>
      </c>
      <c r="C36" s="18">
        <f>(122.0/B36*100)</f>
        <v/>
      </c>
      <c r="D36" s="19" t="n">
        <v>6614</v>
      </c>
      <c r="E36" s="18" t="n">
        <v>446.13218358</v>
      </c>
      <c r="F36" s="20" t="n">
        <v>4.98319527</v>
      </c>
      <c r="G36" s="18" t="n">
        <v>459.8498946</v>
      </c>
      <c r="H36" s="20" t="n">
        <v>4.39277168</v>
      </c>
      <c r="I36" s="18" t="n">
        <v>499.70832236</v>
      </c>
      <c r="J36" s="20" t="n">
        <v>4.72407629</v>
      </c>
      <c r="K36" s="18" t="n">
        <v>508.20557632</v>
      </c>
      <c r="L36" s="20" t="n">
        <v>2.43514598</v>
      </c>
      <c r="M36" s="18" t="s">
        <v>327</v>
      </c>
      <c r="N36" s="20" t="s">
        <v>327</v>
      </c>
      <c r="O36" s="18" t="s">
        <v>327</v>
      </c>
      <c r="P36" s="20" t="s">
        <v>327</v>
      </c>
      <c r="Q36" s="18" t="s">
        <v>327</v>
      </c>
      <c r="R36" s="20" t="s">
        <v>327</v>
      </c>
      <c r="S36" s="18" t="n">
        <v>456.57549536</v>
      </c>
      <c r="T36" s="20" t="n">
        <v>6.42524083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(5810.0/B40*100)</f>
        <v/>
      </c>
      <c r="D40" s="19" t="n">
        <v>8347</v>
      </c>
      <c r="E40" s="18" t="n">
        <v>460.94333161</v>
      </c>
      <c r="F40" s="20" t="n">
        <v>4.71221435</v>
      </c>
      <c r="G40" s="18" t="n">
        <v>498.08188645</v>
      </c>
      <c r="H40" s="20" t="n">
        <v>3.80244363</v>
      </c>
      <c r="I40" s="18" t="n">
        <v>528.62231052</v>
      </c>
      <c r="J40" s="20" t="n">
        <v>5.42929066</v>
      </c>
      <c r="K40" s="18" t="n">
        <v>513.24502789</v>
      </c>
      <c r="L40" s="20" t="n">
        <v>4.43035527</v>
      </c>
      <c r="M40" s="18" t="s">
        <v>327</v>
      </c>
      <c r="N40" s="20" t="s">
        <v>327</v>
      </c>
      <c r="O40" s="18" t="n">
        <v>493.18465857</v>
      </c>
      <c r="P40" s="20" t="n">
        <v>2.25147869</v>
      </c>
      <c r="Q40" s="18" t="s">
        <v>327</v>
      </c>
      <c r="R40" s="20" t="s">
        <v>327</v>
      </c>
      <c r="S40" s="18" t="n">
        <v>452.80181423</v>
      </c>
      <c r="T40" s="20" t="n">
        <v>8.34293445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(204.0/B47*100)</f>
        <v/>
      </c>
      <c r="D47" s="19" t="n">
        <v>5724</v>
      </c>
      <c r="E47" s="18" t="n">
        <v>431.1366529</v>
      </c>
      <c r="F47" s="20" t="n">
        <v>5.20847357</v>
      </c>
      <c r="G47" s="18" t="n">
        <v>441.00643106</v>
      </c>
      <c r="H47" s="20" t="n">
        <v>6.15583546</v>
      </c>
      <c r="I47" s="18" t="n">
        <v>444.55598296</v>
      </c>
      <c r="J47" s="20" t="n">
        <v>7.43946313</v>
      </c>
      <c r="K47" s="18" t="n">
        <v>434.79456093</v>
      </c>
      <c r="L47" s="20" t="n">
        <v>6.25016962</v>
      </c>
      <c r="M47" s="18" t="s">
        <v>327</v>
      </c>
      <c r="N47" s="20" t="s">
        <v>327</v>
      </c>
      <c r="O47" s="18" t="s">
        <v>327</v>
      </c>
      <c r="P47" s="20" t="s">
        <v>327</v>
      </c>
      <c r="Q47" s="18" t="s">
        <v>327</v>
      </c>
      <c r="R47" s="20" t="s">
        <v>327</v>
      </c>
      <c r="S47" s="18" t="n">
        <v>410.92830219</v>
      </c>
      <c r="T47" s="20" t="n">
        <v>7.15610015</v>
      </c>
    </row>
    <row r="48" spans="1:20">
      <c r="A48" s="15" t="s">
        <v>368</v>
      </c>
      <c r="B48" s="17" t="n">
        <v>9841</v>
      </c>
      <c r="C48" s="18">
        <f>(30.0/B48*100)</f>
        <v/>
      </c>
      <c r="D48" s="19" t="n">
        <v>9811</v>
      </c>
      <c r="E48" s="18" t="n">
        <v>468.29835866</v>
      </c>
      <c r="F48" s="20" t="n">
        <v>5.10298336</v>
      </c>
      <c r="G48" s="18" t="n">
        <v>473.6590207</v>
      </c>
      <c r="H48" s="20" t="n">
        <v>6.28116152</v>
      </c>
      <c r="I48" s="18" t="n">
        <v>490.01215829</v>
      </c>
      <c r="J48" s="20" t="n">
        <v>12.63784606</v>
      </c>
      <c r="K48" s="18" t="n">
        <v>514.9150429</v>
      </c>
      <c r="L48" s="20" t="n">
        <v>5.1573977</v>
      </c>
      <c r="M48" s="18" t="s">
        <v>327</v>
      </c>
      <c r="N48" s="20" t="s">
        <v>327</v>
      </c>
      <c r="O48" s="18" t="s">
        <v>327</v>
      </c>
      <c r="P48" s="20" t="s">
        <v>327</v>
      </c>
      <c r="Q48" s="18" t="s">
        <v>327</v>
      </c>
      <c r="R48" s="20" t="s">
        <v>327</v>
      </c>
      <c r="S48" s="18" t="n">
        <v>407.50236514</v>
      </c>
      <c r="T48" s="20" t="n">
        <v>12.83925356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(153.0/B52*100)</f>
        <v/>
      </c>
      <c r="D52" s="19" t="n">
        <v>5656</v>
      </c>
      <c r="E52" s="18" t="n">
        <v>439.05891374</v>
      </c>
      <c r="F52" s="20" t="n">
        <v>5.49688811</v>
      </c>
      <c r="G52" s="18" t="n">
        <v>463.10262694</v>
      </c>
      <c r="H52" s="20" t="n">
        <v>4.77897619</v>
      </c>
      <c r="I52" s="18" t="n">
        <v>497.96651849</v>
      </c>
      <c r="J52" s="20" t="n">
        <v>6.28097823</v>
      </c>
      <c r="K52" s="18" t="n">
        <v>498.64108008</v>
      </c>
      <c r="L52" s="20" t="n">
        <v>2.83964208</v>
      </c>
      <c r="M52" s="18" t="s">
        <v>327</v>
      </c>
      <c r="N52" s="20" t="s">
        <v>327</v>
      </c>
      <c r="O52" s="18" t="s">
        <v>327</v>
      </c>
      <c r="P52" s="20" t="s">
        <v>327</v>
      </c>
      <c r="Q52" s="18" t="s">
        <v>327</v>
      </c>
      <c r="R52" s="20" t="s">
        <v>327</v>
      </c>
      <c r="S52" s="18" t="n">
        <v>433.31016487</v>
      </c>
      <c r="T52" s="20" t="n">
        <v>7.72956125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514.64741198</v>
      </c>
      <c r="F56" s="20" t="n">
        <v>4.76032919</v>
      </c>
      <c r="G56" s="18" t="n">
        <v>510.65254995</v>
      </c>
      <c r="H56" s="20" t="n">
        <v>4.854517</v>
      </c>
      <c r="I56" s="18" t="n">
        <v>542.13874658</v>
      </c>
      <c r="J56" s="20" t="n">
        <v>5.36840518</v>
      </c>
      <c r="K56" s="18" t="n">
        <v>533.10808893</v>
      </c>
      <c r="L56" s="20" t="n">
        <v>2.84657561</v>
      </c>
      <c r="M56" s="18" t="s">
        <v>327</v>
      </c>
      <c r="N56" s="20" t="s">
        <v>327</v>
      </c>
      <c r="O56" s="18" t="s">
        <v>327</v>
      </c>
      <c r="P56" s="20" t="s">
        <v>327</v>
      </c>
      <c r="Q56" s="18" t="s">
        <v>327</v>
      </c>
      <c r="R56" s="20" t="s">
        <v>327</v>
      </c>
      <c r="S56" s="18" t="n">
        <v>489.2129056</v>
      </c>
      <c r="T56" s="20" t="n">
        <v>12.01404021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(334.0/B61*100)</f>
        <v/>
      </c>
      <c r="D61" s="19" t="n">
        <v>6191</v>
      </c>
      <c r="E61" s="18" t="n">
        <v>440.25179169</v>
      </c>
      <c r="F61" s="20" t="n">
        <v>4.58000007</v>
      </c>
      <c r="G61" s="18" t="n">
        <v>453.12664013</v>
      </c>
      <c r="H61" s="20" t="n">
        <v>4.45128164</v>
      </c>
      <c r="I61" s="18" t="n">
        <v>467.72818954</v>
      </c>
      <c r="J61" s="20" t="n">
        <v>7.54626734</v>
      </c>
      <c r="K61" s="18" t="n">
        <v>492.53811445</v>
      </c>
      <c r="L61" s="20" t="n">
        <v>3.07629927</v>
      </c>
      <c r="M61" s="18" t="s">
        <v>327</v>
      </c>
      <c r="N61" s="20" t="s">
        <v>327</v>
      </c>
      <c r="O61" s="18" t="s">
        <v>327</v>
      </c>
      <c r="P61" s="20" t="s">
        <v>327</v>
      </c>
      <c r="Q61" s="18" t="s">
        <v>327</v>
      </c>
      <c r="R61" s="20" t="s">
        <v>327</v>
      </c>
      <c r="S61" s="18" t="n">
        <v>415.76366607</v>
      </c>
      <c r="T61" s="20" t="n">
        <v>8.016818150000001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(29.0/B67*100)</f>
        <v/>
      </c>
      <c r="D67" s="19" t="n">
        <v>6942</v>
      </c>
      <c r="E67" s="18" t="n">
        <v>357.46162087</v>
      </c>
      <c r="F67" s="20" t="n">
        <v>2.91489246</v>
      </c>
      <c r="G67" s="18" t="n">
        <v>396.59536684</v>
      </c>
      <c r="H67" s="20" t="n">
        <v>4.46938738</v>
      </c>
      <c r="I67" s="18" t="n">
        <v>397.45144785</v>
      </c>
      <c r="J67" s="20" t="n">
        <v>6.75159</v>
      </c>
      <c r="K67" s="18" t="n">
        <v>429.42994905</v>
      </c>
      <c r="L67" s="20" t="n">
        <v>3.60206155</v>
      </c>
      <c r="M67" s="18" t="s">
        <v>327</v>
      </c>
      <c r="N67" s="20" t="s">
        <v>327</v>
      </c>
      <c r="O67" s="18" t="s">
        <v>327</v>
      </c>
      <c r="P67" s="20" t="s">
        <v>327</v>
      </c>
      <c r="Q67" s="18" t="s">
        <v>327</v>
      </c>
      <c r="R67" s="20" t="s">
        <v>327</v>
      </c>
      <c r="S67" s="18" t="n">
        <v>305.67542085</v>
      </c>
      <c r="T67" s="20" t="n">
        <v>6.33479836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(388.0/B73*100)</f>
        <v/>
      </c>
      <c r="D73" s="19" t="n">
        <v>7861</v>
      </c>
      <c r="E73" s="18" t="n">
        <v>400.28936259</v>
      </c>
      <c r="F73" s="20" t="n">
        <v>3.06417492</v>
      </c>
      <c r="G73" s="18" t="n">
        <v>405.78079426</v>
      </c>
      <c r="H73" s="20" t="n">
        <v>4.67758848</v>
      </c>
      <c r="I73" s="18" t="n">
        <v>411.24099788</v>
      </c>
      <c r="J73" s="20" t="n">
        <v>5.67577142</v>
      </c>
      <c r="K73" s="18" t="n">
        <v>429.86394038</v>
      </c>
      <c r="L73" s="20" t="n">
        <v>3.98883053</v>
      </c>
      <c r="M73" s="18" t="s">
        <v>327</v>
      </c>
      <c r="N73" s="20" t="s">
        <v>327</v>
      </c>
      <c r="O73" s="18" t="s">
        <v>327</v>
      </c>
      <c r="P73" s="20" t="s">
        <v>327</v>
      </c>
      <c r="Q73" s="18" t="s">
        <v>327</v>
      </c>
      <c r="R73" s="20" t="s">
        <v>327</v>
      </c>
      <c r="S73" s="18" t="n">
        <v>367.69846142</v>
      </c>
      <c r="T73" s="20" t="n">
        <v>8.358460340000001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457.91433045</v>
      </c>
      <c r="F7" s="20" t="n">
        <v>5.18871978</v>
      </c>
      <c r="G7" s="18" t="n">
        <v>482.13711235</v>
      </c>
      <c r="H7" s="20" t="n">
        <v>3.1115483</v>
      </c>
      <c r="I7" s="18" t="n">
        <v>460.13685835</v>
      </c>
      <c r="J7" s="20" t="n">
        <v>11.40703649</v>
      </c>
      <c r="K7" s="18" t="n">
        <v>522.49154702</v>
      </c>
      <c r="L7" s="20" t="n">
        <v>2.1548347</v>
      </c>
      <c r="M7" s="18" t="s">
        <v>327</v>
      </c>
      <c r="N7" s="20" t="s">
        <v>327</v>
      </c>
      <c r="O7" s="18" t="s">
        <v>327</v>
      </c>
      <c r="P7" s="20" t="s">
        <v>327</v>
      </c>
      <c r="Q7" s="18" t="s">
        <v>327</v>
      </c>
      <c r="R7" s="20" t="s">
        <v>327</v>
      </c>
      <c r="S7" s="18" t="n">
        <v>475.77875269</v>
      </c>
      <c r="T7" s="20" t="n">
        <v>6.09970073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444.90118159</v>
      </c>
      <c r="F9" s="20" t="n">
        <v>8.81478912</v>
      </c>
      <c r="G9" s="18" t="n">
        <v>478.37668464</v>
      </c>
      <c r="H9" s="20" t="n">
        <v>7.80836419</v>
      </c>
      <c r="I9" s="18" t="n">
        <v>427.59679245</v>
      </c>
      <c r="J9" s="20" t="n">
        <v>16.81915834</v>
      </c>
      <c r="K9" s="18" t="s">
        <v>327</v>
      </c>
      <c r="L9" s="20" t="s">
        <v>327</v>
      </c>
      <c r="M9" s="18" t="s">
        <v>327</v>
      </c>
      <c r="N9" s="20" t="s">
        <v>327</v>
      </c>
      <c r="O9" s="18" t="n">
        <v>347.7815185</v>
      </c>
      <c r="P9" s="20" t="n">
        <v>11.20716786</v>
      </c>
      <c r="Q9" s="18" t="s">
        <v>327</v>
      </c>
      <c r="R9" s="20" t="s">
        <v>327</v>
      </c>
      <c r="S9" s="18" t="n">
        <v>453.45658827</v>
      </c>
      <c r="T9" s="20" t="n">
        <v>7.52886473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440.85430558</v>
      </c>
      <c r="F13" s="20" t="n">
        <v>11.1980646</v>
      </c>
      <c r="G13" s="18" t="n">
        <v>468.88752369</v>
      </c>
      <c r="H13" s="20" t="n">
        <v>8.175433849999999</v>
      </c>
      <c r="I13" s="18" t="n">
        <v>422.93583286</v>
      </c>
      <c r="J13" s="20" t="n">
        <v>27.79628467</v>
      </c>
      <c r="K13" s="18" t="n">
        <v>509.88980922</v>
      </c>
      <c r="L13" s="20" t="n">
        <v>2.65896313</v>
      </c>
      <c r="M13" s="18" t="s">
        <v>327</v>
      </c>
      <c r="N13" s="20" t="s">
        <v>327</v>
      </c>
      <c r="O13" s="18" t="n">
        <v>407.4699787</v>
      </c>
      <c r="P13" s="20" t="n">
        <v>6.79601306</v>
      </c>
      <c r="Q13" s="18" t="s">
        <v>327</v>
      </c>
      <c r="R13" s="20" t="s">
        <v>327</v>
      </c>
      <c r="S13" s="18" t="n">
        <v>462.10444009</v>
      </c>
      <c r="T13" s="20" t="n">
        <v>8.64018081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459.92809274</v>
      </c>
      <c r="F18" s="20" t="n">
        <v>4.92316767</v>
      </c>
      <c r="G18" s="18" t="n">
        <v>484.21969598</v>
      </c>
      <c r="H18" s="20" t="n">
        <v>4.38269307</v>
      </c>
      <c r="I18" s="18" t="n">
        <v>483.82163328</v>
      </c>
      <c r="J18" s="20" t="n">
        <v>5.69292883</v>
      </c>
      <c r="K18" s="18" t="n">
        <v>464.42581903</v>
      </c>
      <c r="L18" s="20" t="n">
        <v>5.60907256</v>
      </c>
      <c r="M18" s="18" t="s">
        <v>327</v>
      </c>
      <c r="N18" s="20" t="s">
        <v>327</v>
      </c>
      <c r="O18" s="18" t="s">
        <v>327</v>
      </c>
      <c r="P18" s="20" t="s">
        <v>327</v>
      </c>
      <c r="Q18" s="18" t="s">
        <v>327</v>
      </c>
      <c r="R18" s="20" t="s">
        <v>327</v>
      </c>
      <c r="S18" s="18" t="n">
        <v>415.69740905</v>
      </c>
      <c r="T18" s="20" t="n">
        <v>9.99185816</v>
      </c>
    </row>
    <row r="19" spans="1:20">
      <c r="A19" s="15" t="s">
        <v>339</v>
      </c>
      <c r="B19" s="17" t="n">
        <v>5658</v>
      </c>
      <c r="C19" s="18">
        <f>(264.0/B19*100)</f>
        <v/>
      </c>
      <c r="D19" s="19" t="n">
        <v>5394</v>
      </c>
      <c r="E19" s="18" t="n">
        <v>414.73775389</v>
      </c>
      <c r="F19" s="20" t="n">
        <v>6.23901455</v>
      </c>
      <c r="G19" s="18" t="n">
        <v>445.37811002</v>
      </c>
      <c r="H19" s="20" t="n">
        <v>5.72614888</v>
      </c>
      <c r="I19" s="18" t="n">
        <v>422.13561186</v>
      </c>
      <c r="J19" s="20" t="n">
        <v>12.50154809</v>
      </c>
      <c r="K19" s="18" t="n">
        <v>483.85722981</v>
      </c>
      <c r="L19" s="20" t="n">
        <v>2.75939402</v>
      </c>
      <c r="M19" s="18" t="s">
        <v>327</v>
      </c>
      <c r="N19" s="20" t="s">
        <v>327</v>
      </c>
      <c r="O19" s="18" t="s">
        <v>327</v>
      </c>
      <c r="P19" s="20" t="s">
        <v>327</v>
      </c>
      <c r="Q19" s="18" t="s">
        <v>327</v>
      </c>
      <c r="R19" s="20" t="s">
        <v>327</v>
      </c>
      <c r="S19" s="18" t="n">
        <v>432.57461525</v>
      </c>
      <c r="T19" s="20" t="n">
        <v>7.7306232</v>
      </c>
    </row>
    <row r="20" spans="1:20">
      <c r="A20" s="15" t="s">
        <v>340</v>
      </c>
      <c r="B20" s="17" t="n">
        <v>3371</v>
      </c>
      <c r="C20" s="18">
        <f>(82.0/B20*100)</f>
        <v/>
      </c>
      <c r="D20" s="19" t="n">
        <v>3289</v>
      </c>
      <c r="E20" s="18" t="n">
        <v>398.79614488</v>
      </c>
      <c r="F20" s="20" t="n">
        <v>9.43317648</v>
      </c>
      <c r="G20" s="18" t="n">
        <v>423.02745462</v>
      </c>
      <c r="H20" s="20" t="n">
        <v>8.22331177</v>
      </c>
      <c r="I20" s="18" t="n">
        <v>425.8712238</v>
      </c>
      <c r="J20" s="20" t="n">
        <v>27.04325749</v>
      </c>
      <c r="K20" s="18" t="n">
        <v>495.3427007</v>
      </c>
      <c r="L20" s="20" t="n">
        <v>2.05121274</v>
      </c>
      <c r="M20" s="18" t="s">
        <v>327</v>
      </c>
      <c r="N20" s="20" t="s">
        <v>327</v>
      </c>
      <c r="O20" s="18" t="s">
        <v>327</v>
      </c>
      <c r="P20" s="20" t="s">
        <v>327</v>
      </c>
      <c r="Q20" s="18" t="s">
        <v>327</v>
      </c>
      <c r="R20" s="20" t="s">
        <v>327</v>
      </c>
      <c r="S20" s="18" t="n">
        <v>414.30177004</v>
      </c>
      <c r="T20" s="20" t="n">
        <v>9.363453570000001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435.37036655</v>
      </c>
      <c r="F23" s="20" t="n">
        <v>5.331892</v>
      </c>
      <c r="G23" s="18" t="n">
        <v>456.30680782</v>
      </c>
      <c r="H23" s="20" t="n">
        <v>4.73770607</v>
      </c>
      <c r="I23" s="18" t="n">
        <v>435.39519559</v>
      </c>
      <c r="J23" s="20" t="n">
        <v>7.7207321</v>
      </c>
      <c r="K23" s="18" t="n">
        <v>507.14719284</v>
      </c>
      <c r="L23" s="20" t="n">
        <v>2.86723762</v>
      </c>
      <c r="M23" s="18" t="s">
        <v>327</v>
      </c>
      <c r="N23" s="20" t="s">
        <v>327</v>
      </c>
      <c r="O23" s="18" t="s">
        <v>327</v>
      </c>
      <c r="P23" s="20" t="s">
        <v>327</v>
      </c>
      <c r="Q23" s="18" t="s">
        <v>327</v>
      </c>
      <c r="R23" s="20" t="s">
        <v>327</v>
      </c>
      <c r="S23" s="18" t="n">
        <v>446.4321659</v>
      </c>
      <c r="T23" s="20" t="n">
        <v>7.79956408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497.40044437</v>
      </c>
      <c r="F25" s="20" t="n">
        <v>6.73527543</v>
      </c>
      <c r="G25" s="18" t="n">
        <v>513.24585307</v>
      </c>
      <c r="H25" s="20" t="n">
        <v>4.19345525</v>
      </c>
      <c r="I25" s="18" t="n">
        <v>532.28570023</v>
      </c>
      <c r="J25" s="20" t="n">
        <v>9.0392347</v>
      </c>
      <c r="K25" s="18" t="n">
        <v>522.51701349</v>
      </c>
      <c r="L25" s="20" t="n">
        <v>3.9717277</v>
      </c>
      <c r="M25" s="18" t="s">
        <v>327</v>
      </c>
      <c r="N25" s="20" t="s">
        <v>327</v>
      </c>
      <c r="O25" s="18" t="s">
        <v>327</v>
      </c>
      <c r="P25" s="20" t="s">
        <v>327</v>
      </c>
      <c r="Q25" s="18" t="s">
        <v>327</v>
      </c>
      <c r="R25" s="20" t="s">
        <v>327</v>
      </c>
      <c r="S25" s="18" t="n">
        <v>525.7877437</v>
      </c>
      <c r="T25" s="20" t="n">
        <v>9.184119470000001</v>
      </c>
    </row>
    <row r="26" spans="1:20">
      <c r="A26" s="15" t="s">
        <v>346</v>
      </c>
      <c r="B26" s="17" t="n">
        <v>4869</v>
      </c>
      <c r="C26" s="18">
        <f>(186.0/B26*100)</f>
        <v/>
      </c>
      <c r="D26" s="19" t="n">
        <v>4683</v>
      </c>
      <c r="E26" s="18" t="n">
        <v>452.36236927</v>
      </c>
      <c r="F26" s="20" t="n">
        <v>5.14204944</v>
      </c>
      <c r="G26" s="18" t="n">
        <v>475.43993924</v>
      </c>
      <c r="H26" s="20" t="n">
        <v>3.97820619</v>
      </c>
      <c r="I26" s="18" t="n">
        <v>477.18787888</v>
      </c>
      <c r="J26" s="20" t="n">
        <v>9.95892798</v>
      </c>
      <c r="K26" s="18" t="n">
        <v>502.36543609</v>
      </c>
      <c r="L26" s="20" t="n">
        <v>2.17826874</v>
      </c>
      <c r="M26" s="18" t="s">
        <v>327</v>
      </c>
      <c r="N26" s="20" t="s">
        <v>327</v>
      </c>
      <c r="O26" s="18" t="s">
        <v>327</v>
      </c>
      <c r="P26" s="20" t="s">
        <v>327</v>
      </c>
      <c r="Q26" s="18" t="s">
        <v>327</v>
      </c>
      <c r="R26" s="20" t="s">
        <v>327</v>
      </c>
      <c r="S26" s="18" t="n">
        <v>456.10619494</v>
      </c>
      <c r="T26" s="20" t="n">
        <v>8.196390360000001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480.94662431</v>
      </c>
      <c r="F32" s="20" t="n">
        <v>4.76193633</v>
      </c>
      <c r="G32" s="18" t="n">
        <v>499.02714124</v>
      </c>
      <c r="H32" s="20" t="n">
        <v>4.31677081</v>
      </c>
      <c r="I32" s="18" t="n">
        <v>499.59164708</v>
      </c>
      <c r="J32" s="20" t="n">
        <v>8.73365411</v>
      </c>
      <c r="K32" s="18" t="n">
        <v>519.08622213</v>
      </c>
      <c r="L32" s="20" t="n">
        <v>2.87466158</v>
      </c>
      <c r="M32" s="18" t="s">
        <v>327</v>
      </c>
      <c r="N32" s="20" t="s">
        <v>327</v>
      </c>
      <c r="O32" s="18" t="s">
        <v>327</v>
      </c>
      <c r="P32" s="20" t="s">
        <v>327</v>
      </c>
      <c r="Q32" s="18" t="s">
        <v>327</v>
      </c>
      <c r="R32" s="20" t="s">
        <v>327</v>
      </c>
      <c r="S32" s="18" t="n">
        <v>467.94276116</v>
      </c>
      <c r="T32" s="20" t="n">
        <v>7.98742366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403.92910016</v>
      </c>
      <c r="F34" s="20" t="n">
        <v>4.02344837</v>
      </c>
      <c r="G34" s="18" t="n">
        <v>440.32537403</v>
      </c>
      <c r="H34" s="20" t="n">
        <v>4.52986766</v>
      </c>
      <c r="I34" s="18" t="n">
        <v>430.53421519</v>
      </c>
      <c r="J34" s="20" t="n">
        <v>7.99121832</v>
      </c>
      <c r="K34" s="18" t="n">
        <v>480.33191855</v>
      </c>
      <c r="L34" s="20" t="n">
        <v>3.15908505</v>
      </c>
      <c r="M34" s="18" t="s">
        <v>327</v>
      </c>
      <c r="N34" s="20" t="s">
        <v>327</v>
      </c>
      <c r="O34" s="18" t="n">
        <v>263.37193708</v>
      </c>
      <c r="P34" s="20" t="n">
        <v>13.61114927</v>
      </c>
      <c r="Q34" s="18" t="s">
        <v>327</v>
      </c>
      <c r="R34" s="20" t="s">
        <v>327</v>
      </c>
      <c r="S34" s="18" t="n">
        <v>433.8181398</v>
      </c>
      <c r="T34" s="20" t="n">
        <v>6.45798271</v>
      </c>
    </row>
    <row r="35" spans="1:20">
      <c r="A35" s="15" t="s">
        <v>355</v>
      </c>
      <c r="B35" s="17" t="n">
        <v>6406</v>
      </c>
      <c r="C35" s="18">
        <f>(103.0/B35*100)</f>
        <v/>
      </c>
      <c r="D35" s="19" t="n">
        <v>6303</v>
      </c>
      <c r="E35" s="18" t="n">
        <v>498.31285034</v>
      </c>
      <c r="F35" s="20" t="n">
        <v>3.38350483</v>
      </c>
      <c r="G35" s="18" t="n">
        <v>510.83373278</v>
      </c>
      <c r="H35" s="20" t="n">
        <v>3.74707529</v>
      </c>
      <c r="I35" s="18" t="n">
        <v>524.27261198</v>
      </c>
      <c r="J35" s="20" t="n">
        <v>8.02515423</v>
      </c>
      <c r="K35" s="18" t="n">
        <v>508.12968381</v>
      </c>
      <c r="L35" s="20" t="n">
        <v>2.28568354</v>
      </c>
      <c r="M35" s="18" t="s">
        <v>327</v>
      </c>
      <c r="N35" s="20" t="s">
        <v>327</v>
      </c>
      <c r="O35" s="18" t="n">
        <v>337.32521215</v>
      </c>
      <c r="P35" s="20" t="n">
        <v>11.65794297</v>
      </c>
      <c r="Q35" s="18" t="s">
        <v>327</v>
      </c>
      <c r="R35" s="20" t="s">
        <v>327</v>
      </c>
      <c r="S35" s="18" t="n">
        <v>499.67949305</v>
      </c>
      <c r="T35" s="20" t="n">
        <v>5.95000722</v>
      </c>
    </row>
    <row r="36" spans="1:20">
      <c r="A36" s="15" t="s">
        <v>356</v>
      </c>
      <c r="B36" s="17" t="n">
        <v>6736</v>
      </c>
      <c r="C36" s="18">
        <f>(124.0/B36*100)</f>
        <v/>
      </c>
      <c r="D36" s="19" t="n">
        <v>6612</v>
      </c>
      <c r="E36" s="18" t="n">
        <v>467.51368251</v>
      </c>
      <c r="F36" s="20" t="n">
        <v>5.11667871</v>
      </c>
      <c r="G36" s="18" t="n">
        <v>476.3052161</v>
      </c>
      <c r="H36" s="20" t="n">
        <v>3.82493488</v>
      </c>
      <c r="I36" s="18" t="n">
        <v>455.72363588</v>
      </c>
      <c r="J36" s="20" t="n">
        <v>9.29290713</v>
      </c>
      <c r="K36" s="18" t="n">
        <v>508.20557632</v>
      </c>
      <c r="L36" s="20" t="n">
        <v>2.43514598</v>
      </c>
      <c r="M36" s="18" t="s">
        <v>327</v>
      </c>
      <c r="N36" s="20" t="s">
        <v>327</v>
      </c>
      <c r="O36" s="18" t="s">
        <v>327</v>
      </c>
      <c r="P36" s="20" t="s">
        <v>327</v>
      </c>
      <c r="Q36" s="18" t="s">
        <v>327</v>
      </c>
      <c r="R36" s="20" t="s">
        <v>327</v>
      </c>
      <c r="S36" s="18" t="n">
        <v>459.56920741</v>
      </c>
      <c r="T36" s="20" t="n">
        <v>5.71714436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483.60651816</v>
      </c>
      <c r="F40" s="20" t="n">
        <v>4.81921039</v>
      </c>
      <c r="G40" s="18" t="n">
        <v>503.04467543</v>
      </c>
      <c r="H40" s="20" t="n">
        <v>3.49983097</v>
      </c>
      <c r="I40" s="18" t="n">
        <v>476.37799777</v>
      </c>
      <c r="J40" s="20" t="n">
        <v>9.758431590000001</v>
      </c>
      <c r="K40" s="18" t="n">
        <v>513.24502789</v>
      </c>
      <c r="L40" s="20" t="n">
        <v>4.43035527</v>
      </c>
      <c r="M40" s="18" t="s">
        <v>327</v>
      </c>
      <c r="N40" s="20" t="s">
        <v>327</v>
      </c>
      <c r="O40" s="18" t="n">
        <v>493.18465857</v>
      </c>
      <c r="P40" s="20" t="n">
        <v>2.25147869</v>
      </c>
      <c r="Q40" s="18" t="s">
        <v>327</v>
      </c>
      <c r="R40" s="20" t="s">
        <v>327</v>
      </c>
      <c r="S40" s="18" t="n">
        <v>453.27514335</v>
      </c>
      <c r="T40" s="20" t="n">
        <v>7.81642597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415.66823591</v>
      </c>
      <c r="F47" s="20" t="n">
        <v>6.49180287</v>
      </c>
      <c r="G47" s="18" t="n">
        <v>455.49829848</v>
      </c>
      <c r="H47" s="20" t="n">
        <v>5.23993417</v>
      </c>
      <c r="I47" s="18" t="n">
        <v>423.35736894</v>
      </c>
      <c r="J47" s="20" t="n">
        <v>10.16691059</v>
      </c>
      <c r="K47" s="18" t="n">
        <v>434.79456093</v>
      </c>
      <c r="L47" s="20" t="n">
        <v>6.25016962</v>
      </c>
      <c r="M47" s="18" t="s">
        <v>327</v>
      </c>
      <c r="N47" s="20" t="s">
        <v>327</v>
      </c>
      <c r="O47" s="18" t="s">
        <v>327</v>
      </c>
      <c r="P47" s="20" t="s">
        <v>327</v>
      </c>
      <c r="Q47" s="18" t="s">
        <v>327</v>
      </c>
      <c r="R47" s="20" t="s">
        <v>327</v>
      </c>
      <c r="S47" s="18" t="n">
        <v>421.043482</v>
      </c>
      <c r="T47" s="20" t="n">
        <v>6.70545051</v>
      </c>
    </row>
    <row r="48" spans="1:20">
      <c r="A48" s="15" t="s">
        <v>368</v>
      </c>
      <c r="B48" s="17" t="n">
        <v>9841</v>
      </c>
      <c r="C48" s="18">
        <f>(31.0/B48*100)</f>
        <v/>
      </c>
      <c r="D48" s="19" t="n">
        <v>9810</v>
      </c>
      <c r="E48" s="18" t="n">
        <v>470.09211031</v>
      </c>
      <c r="F48" s="20" t="n">
        <v>6.05802123</v>
      </c>
      <c r="G48" s="18" t="n">
        <v>488.10953814</v>
      </c>
      <c r="H48" s="20" t="n">
        <v>7.50249055</v>
      </c>
      <c r="I48" s="18" t="n">
        <v>456.81207463</v>
      </c>
      <c r="J48" s="20" t="n">
        <v>8.30196555</v>
      </c>
      <c r="K48" s="18" t="n">
        <v>514.9150429</v>
      </c>
      <c r="L48" s="20" t="n">
        <v>5.1573977</v>
      </c>
      <c r="M48" s="18" t="s">
        <v>327</v>
      </c>
      <c r="N48" s="20" t="s">
        <v>327</v>
      </c>
      <c r="O48" s="18" t="s">
        <v>327</v>
      </c>
      <c r="P48" s="20" t="s">
        <v>327</v>
      </c>
      <c r="Q48" s="18" t="s">
        <v>327</v>
      </c>
      <c r="R48" s="20" t="s">
        <v>327</v>
      </c>
      <c r="S48" s="18" t="n">
        <v>400.2397607</v>
      </c>
      <c r="T48" s="20" t="n">
        <v>17.45762333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454.79162933</v>
      </c>
      <c r="F52" s="20" t="n">
        <v>5.46377117</v>
      </c>
      <c r="G52" s="18" t="n">
        <v>471.81818996</v>
      </c>
      <c r="H52" s="20" t="n">
        <v>4.05433773</v>
      </c>
      <c r="I52" s="18" t="n">
        <v>453.64752193</v>
      </c>
      <c r="J52" s="20" t="n">
        <v>11.55810828</v>
      </c>
      <c r="K52" s="18" t="n">
        <v>498.64108008</v>
      </c>
      <c r="L52" s="20" t="n">
        <v>2.83964208</v>
      </c>
      <c r="M52" s="18" t="s">
        <v>327</v>
      </c>
      <c r="N52" s="20" t="s">
        <v>327</v>
      </c>
      <c r="O52" s="18" t="s">
        <v>327</v>
      </c>
      <c r="P52" s="20" t="s">
        <v>327</v>
      </c>
      <c r="Q52" s="18" t="s">
        <v>327</v>
      </c>
      <c r="R52" s="20" t="s">
        <v>327</v>
      </c>
      <c r="S52" s="18" t="n">
        <v>434.1887239</v>
      </c>
      <c r="T52" s="20" t="n">
        <v>8.377985389999999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508.50723951</v>
      </c>
      <c r="F56" s="20" t="n">
        <v>6.03404522</v>
      </c>
      <c r="G56" s="18" t="n">
        <v>523.61654927</v>
      </c>
      <c r="H56" s="20" t="n">
        <v>3.7562933</v>
      </c>
      <c r="I56" s="18" t="n">
        <v>508.65471173</v>
      </c>
      <c r="J56" s="20" t="n">
        <v>8.127442220000001</v>
      </c>
      <c r="K56" s="18" t="n">
        <v>533.10808893</v>
      </c>
      <c r="L56" s="20" t="n">
        <v>2.84657561</v>
      </c>
      <c r="M56" s="18" t="s">
        <v>327</v>
      </c>
      <c r="N56" s="20" t="s">
        <v>327</v>
      </c>
      <c r="O56" s="18" t="s">
        <v>327</v>
      </c>
      <c r="P56" s="20" t="s">
        <v>327</v>
      </c>
      <c r="Q56" s="18" t="s">
        <v>327</v>
      </c>
      <c r="R56" s="20" t="s">
        <v>327</v>
      </c>
      <c r="S56" s="18" t="n">
        <v>492.91855993</v>
      </c>
      <c r="T56" s="20" t="n">
        <v>12.26702914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437.61487127</v>
      </c>
      <c r="F61" s="20" t="n">
        <v>4.24197096</v>
      </c>
      <c r="G61" s="18" t="n">
        <v>463.44192367</v>
      </c>
      <c r="H61" s="20" t="n">
        <v>4.3747553</v>
      </c>
      <c r="I61" s="18" t="n">
        <v>433.48486132</v>
      </c>
      <c r="J61" s="20" t="n">
        <v>11.27859849</v>
      </c>
      <c r="K61" s="18" t="n">
        <v>492.53811445</v>
      </c>
      <c r="L61" s="20" t="n">
        <v>3.07629927</v>
      </c>
      <c r="M61" s="18" t="s">
        <v>327</v>
      </c>
      <c r="N61" s="20" t="s">
        <v>327</v>
      </c>
      <c r="O61" s="18" t="s">
        <v>327</v>
      </c>
      <c r="P61" s="20" t="s">
        <v>327</v>
      </c>
      <c r="Q61" s="18" t="s">
        <v>327</v>
      </c>
      <c r="R61" s="20" t="s">
        <v>327</v>
      </c>
      <c r="S61" s="18" t="n">
        <v>419.01746666</v>
      </c>
      <c r="T61" s="20" t="n">
        <v>8.27815945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358.11953546</v>
      </c>
      <c r="F67" s="20" t="n">
        <v>3.44569162</v>
      </c>
      <c r="G67" s="18" t="n">
        <v>391.21148365</v>
      </c>
      <c r="H67" s="20" t="n">
        <v>3.79584078</v>
      </c>
      <c r="I67" s="18" t="n">
        <v>359.06562383</v>
      </c>
      <c r="J67" s="20" t="n">
        <v>6.01110362</v>
      </c>
      <c r="K67" s="18" t="n">
        <v>429.42994905</v>
      </c>
      <c r="L67" s="20" t="n">
        <v>3.60206155</v>
      </c>
      <c r="M67" s="18" t="s">
        <v>327</v>
      </c>
      <c r="N67" s="20" t="s">
        <v>327</v>
      </c>
      <c r="O67" s="18" t="s">
        <v>327</v>
      </c>
      <c r="P67" s="20" t="s">
        <v>327</v>
      </c>
      <c r="Q67" s="18" t="s">
        <v>327</v>
      </c>
      <c r="R67" s="20" t="s">
        <v>327</v>
      </c>
      <c r="S67" s="18" t="n">
        <v>313.51099015</v>
      </c>
      <c r="T67" s="20" t="n">
        <v>10.70955896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395.42316736</v>
      </c>
      <c r="F73" s="20" t="n">
        <v>3.33685826</v>
      </c>
      <c r="G73" s="18" t="n">
        <v>416.5472347</v>
      </c>
      <c r="H73" s="20" t="n">
        <v>4.20015196</v>
      </c>
      <c r="I73" s="18" t="n">
        <v>387.43772043</v>
      </c>
      <c r="J73" s="20" t="n">
        <v>6.24074963</v>
      </c>
      <c r="K73" s="18" t="n">
        <v>429.86394038</v>
      </c>
      <c r="L73" s="20" t="n">
        <v>3.98883053</v>
      </c>
      <c r="M73" s="18" t="s">
        <v>327</v>
      </c>
      <c r="N73" s="20" t="s">
        <v>327</v>
      </c>
      <c r="O73" s="18" t="s">
        <v>327</v>
      </c>
      <c r="P73" s="20" t="s">
        <v>327</v>
      </c>
      <c r="Q73" s="18" t="s">
        <v>327</v>
      </c>
      <c r="R73" s="20" t="s">
        <v>327</v>
      </c>
      <c r="S73" s="18" t="n">
        <v>371.65190898</v>
      </c>
      <c r="T73" s="20" t="n">
        <v>9.50135025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469.12334773</v>
      </c>
      <c r="F7" s="20" t="n">
        <v>5.07538263</v>
      </c>
      <c r="G7" s="18" t="n">
        <v>474.27794647</v>
      </c>
      <c r="H7" s="20" t="n">
        <v>3.62345604</v>
      </c>
      <c r="I7" s="18" t="n">
        <v>484.58031167</v>
      </c>
      <c r="J7" s="20" t="n">
        <v>10.57659659</v>
      </c>
      <c r="K7" s="18" t="n">
        <v>522.49154702</v>
      </c>
      <c r="L7" s="20" t="n">
        <v>2.1548347</v>
      </c>
      <c r="M7" s="18" t="s">
        <v>327</v>
      </c>
      <c r="N7" s="20" t="s">
        <v>327</v>
      </c>
      <c r="O7" s="18" t="s">
        <v>327</v>
      </c>
      <c r="P7" s="20" t="s">
        <v>327</v>
      </c>
      <c r="Q7" s="18" t="s">
        <v>327</v>
      </c>
      <c r="R7" s="20" t="s">
        <v>327</v>
      </c>
      <c r="S7" s="18" t="n">
        <v>472.94796386</v>
      </c>
      <c r="T7" s="20" t="n">
        <v>5.84854593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455.71555884</v>
      </c>
      <c r="F9" s="20" t="n">
        <v>9.16124825</v>
      </c>
      <c r="G9" s="18" t="n">
        <v>463.36466858</v>
      </c>
      <c r="H9" s="20" t="n">
        <v>7.72791534</v>
      </c>
      <c r="I9" s="18" t="n">
        <v>470.09523518</v>
      </c>
      <c r="J9" s="20" t="n">
        <v>16.49617811</v>
      </c>
      <c r="K9" s="18" t="s">
        <v>327</v>
      </c>
      <c r="L9" s="20" t="s">
        <v>327</v>
      </c>
      <c r="M9" s="18" t="s">
        <v>327</v>
      </c>
      <c r="N9" s="20" t="s">
        <v>327</v>
      </c>
      <c r="O9" s="18" t="n">
        <v>347.7815185</v>
      </c>
      <c r="P9" s="20" t="n">
        <v>11.20716786</v>
      </c>
      <c r="Q9" s="18" t="s">
        <v>327</v>
      </c>
      <c r="R9" s="20" t="s">
        <v>327</v>
      </c>
      <c r="S9" s="18" t="n">
        <v>453.48497394</v>
      </c>
      <c r="T9" s="20" t="n">
        <v>7.69471844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449.43558766</v>
      </c>
      <c r="F13" s="20" t="n">
        <v>9.8772336</v>
      </c>
      <c r="G13" s="18" t="n">
        <v>461.71988687</v>
      </c>
      <c r="H13" s="20" t="n">
        <v>7.6272231</v>
      </c>
      <c r="I13" s="18" t="n">
        <v>456.70043503</v>
      </c>
      <c r="J13" s="20" t="n">
        <v>25.86222685</v>
      </c>
      <c r="K13" s="18" t="n">
        <v>509.88980922</v>
      </c>
      <c r="L13" s="20" t="n">
        <v>2.65896313</v>
      </c>
      <c r="M13" s="18" t="s">
        <v>327</v>
      </c>
      <c r="N13" s="20" t="s">
        <v>327</v>
      </c>
      <c r="O13" s="18" t="n">
        <v>407.4699787</v>
      </c>
      <c r="P13" s="20" t="n">
        <v>6.79601306</v>
      </c>
      <c r="Q13" s="18" t="s">
        <v>327</v>
      </c>
      <c r="R13" s="20" t="s">
        <v>327</v>
      </c>
      <c r="S13" s="18" t="n">
        <v>459.59641243</v>
      </c>
      <c r="T13" s="20" t="n">
        <v>8.633309929999999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478.80650067</v>
      </c>
      <c r="F18" s="20" t="n">
        <v>4.86442901</v>
      </c>
      <c r="G18" s="18" t="n">
        <v>466.49505258</v>
      </c>
      <c r="H18" s="20" t="n">
        <v>4.63879075</v>
      </c>
      <c r="I18" s="18" t="n">
        <v>491.43026606</v>
      </c>
      <c r="J18" s="20" t="n">
        <v>5.54000389</v>
      </c>
      <c r="K18" s="18" t="n">
        <v>464.42581903</v>
      </c>
      <c r="L18" s="20" t="n">
        <v>5.60907256</v>
      </c>
      <c r="M18" s="18" t="s">
        <v>327</v>
      </c>
      <c r="N18" s="20" t="s">
        <v>327</v>
      </c>
      <c r="O18" s="18" t="s">
        <v>327</v>
      </c>
      <c r="P18" s="20" t="s">
        <v>327</v>
      </c>
      <c r="Q18" s="18" t="s">
        <v>327</v>
      </c>
      <c r="R18" s="20" t="s">
        <v>327</v>
      </c>
      <c r="S18" s="18" t="n">
        <v>416.81424901</v>
      </c>
      <c r="T18" s="20" t="n">
        <v>9.23900991</v>
      </c>
    </row>
    <row r="19" spans="1:20">
      <c r="A19" s="15" t="s">
        <v>339</v>
      </c>
      <c r="B19" s="17" t="n">
        <v>5658</v>
      </c>
      <c r="C19" s="18">
        <f>(264.0/B19*100)</f>
        <v/>
      </c>
      <c r="D19" s="19" t="n">
        <v>5394</v>
      </c>
      <c r="E19" s="18" t="n">
        <v>418.82078693</v>
      </c>
      <c r="F19" s="20" t="n">
        <v>6.61779816</v>
      </c>
      <c r="G19" s="18" t="n">
        <v>431.68465617</v>
      </c>
      <c r="H19" s="20" t="n">
        <v>5.58717419</v>
      </c>
      <c r="I19" s="18" t="n">
        <v>453.87967824</v>
      </c>
      <c r="J19" s="20" t="n">
        <v>9.33641703</v>
      </c>
      <c r="K19" s="18" t="n">
        <v>483.85722981</v>
      </c>
      <c r="L19" s="20" t="n">
        <v>2.75939402</v>
      </c>
      <c r="M19" s="18" t="s">
        <v>327</v>
      </c>
      <c r="N19" s="20" t="s">
        <v>327</v>
      </c>
      <c r="O19" s="18" t="s">
        <v>327</v>
      </c>
      <c r="P19" s="20" t="s">
        <v>327</v>
      </c>
      <c r="Q19" s="18" t="s">
        <v>327</v>
      </c>
      <c r="R19" s="20" t="s">
        <v>327</v>
      </c>
      <c r="S19" s="18" t="n">
        <v>432.7984357</v>
      </c>
      <c r="T19" s="20" t="n">
        <v>7.8290617</v>
      </c>
    </row>
    <row r="20" spans="1:20">
      <c r="A20" s="15" t="s">
        <v>340</v>
      </c>
      <c r="B20" s="17" t="n">
        <v>3371</v>
      </c>
      <c r="C20" s="18">
        <f>(82.0/B20*100)</f>
        <v/>
      </c>
      <c r="D20" s="19" t="n">
        <v>3289</v>
      </c>
      <c r="E20" s="18" t="n">
        <v>409.08336546</v>
      </c>
      <c r="F20" s="20" t="n">
        <v>9.791126</v>
      </c>
      <c r="G20" s="18" t="n">
        <v>412.47824786</v>
      </c>
      <c r="H20" s="20" t="n">
        <v>8.53119001</v>
      </c>
      <c r="I20" s="18" t="n">
        <v>448.95120029</v>
      </c>
      <c r="J20" s="20" t="n">
        <v>28.23502848</v>
      </c>
      <c r="K20" s="18" t="n">
        <v>495.3427007</v>
      </c>
      <c r="L20" s="20" t="n">
        <v>2.05121274</v>
      </c>
      <c r="M20" s="18" t="s">
        <v>327</v>
      </c>
      <c r="N20" s="20" t="s">
        <v>327</v>
      </c>
      <c r="O20" s="18" t="s">
        <v>327</v>
      </c>
      <c r="P20" s="20" t="s">
        <v>327</v>
      </c>
      <c r="Q20" s="18" t="s">
        <v>327</v>
      </c>
      <c r="R20" s="20" t="s">
        <v>327</v>
      </c>
      <c r="S20" s="18" t="n">
        <v>415.68107218</v>
      </c>
      <c r="T20" s="20" t="n">
        <v>8.97947072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434.94134941</v>
      </c>
      <c r="F23" s="20" t="n">
        <v>5.2661212</v>
      </c>
      <c r="G23" s="18" t="n">
        <v>443.45873122</v>
      </c>
      <c r="H23" s="20" t="n">
        <v>5.09809863</v>
      </c>
      <c r="I23" s="18" t="n">
        <v>471.21739664</v>
      </c>
      <c r="J23" s="20" t="n">
        <v>8.522024740000001</v>
      </c>
      <c r="K23" s="18" t="n">
        <v>507.14719284</v>
      </c>
      <c r="L23" s="20" t="n">
        <v>2.86723762</v>
      </c>
      <c r="M23" s="18" t="s">
        <v>327</v>
      </c>
      <c r="N23" s="20" t="s">
        <v>327</v>
      </c>
      <c r="O23" s="18" t="s">
        <v>327</v>
      </c>
      <c r="P23" s="20" t="s">
        <v>327</v>
      </c>
      <c r="Q23" s="18" t="s">
        <v>327</v>
      </c>
      <c r="R23" s="20" t="s">
        <v>327</v>
      </c>
      <c r="S23" s="18" t="n">
        <v>445.85369282</v>
      </c>
      <c r="T23" s="20" t="n">
        <v>6.9178929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486.19626064</v>
      </c>
      <c r="F25" s="20" t="n">
        <v>6.64477339</v>
      </c>
      <c r="G25" s="18" t="n">
        <v>514.6861189700001</v>
      </c>
      <c r="H25" s="20" t="n">
        <v>4.35203548</v>
      </c>
      <c r="I25" s="18" t="n">
        <v>532.7487029</v>
      </c>
      <c r="J25" s="20" t="n">
        <v>8.23704197</v>
      </c>
      <c r="K25" s="18" t="n">
        <v>522.51701349</v>
      </c>
      <c r="L25" s="20" t="n">
        <v>3.9717277</v>
      </c>
      <c r="M25" s="18" t="s">
        <v>327</v>
      </c>
      <c r="N25" s="20" t="s">
        <v>327</v>
      </c>
      <c r="O25" s="18" t="s">
        <v>327</v>
      </c>
      <c r="P25" s="20" t="s">
        <v>327</v>
      </c>
      <c r="Q25" s="18" t="s">
        <v>327</v>
      </c>
      <c r="R25" s="20" t="s">
        <v>327</v>
      </c>
      <c r="S25" s="18" t="n">
        <v>523.7739365899999</v>
      </c>
      <c r="T25" s="20" t="n">
        <v>9.2860171</v>
      </c>
    </row>
    <row r="26" spans="1:20">
      <c r="A26" s="15" t="s">
        <v>346</v>
      </c>
      <c r="B26" s="17" t="n">
        <v>4869</v>
      </c>
      <c r="C26" s="18">
        <f>(186.0/B26*100)</f>
        <v/>
      </c>
      <c r="D26" s="19" t="n">
        <v>4683</v>
      </c>
      <c r="E26" s="18" t="n">
        <v>460.27960388</v>
      </c>
      <c r="F26" s="20" t="n">
        <v>5.73576451</v>
      </c>
      <c r="G26" s="18" t="n">
        <v>465.813607</v>
      </c>
      <c r="H26" s="20" t="n">
        <v>3.48842789</v>
      </c>
      <c r="I26" s="18" t="n">
        <v>488.51450387</v>
      </c>
      <c r="J26" s="20" t="n">
        <v>7.1071525</v>
      </c>
      <c r="K26" s="18" t="n">
        <v>502.36543609</v>
      </c>
      <c r="L26" s="20" t="n">
        <v>2.17826874</v>
      </c>
      <c r="M26" s="18" t="s">
        <v>327</v>
      </c>
      <c r="N26" s="20" t="s">
        <v>327</v>
      </c>
      <c r="O26" s="18" t="s">
        <v>327</v>
      </c>
      <c r="P26" s="20" t="s">
        <v>327</v>
      </c>
      <c r="Q26" s="18" t="s">
        <v>327</v>
      </c>
      <c r="R26" s="20" t="s">
        <v>327</v>
      </c>
      <c r="S26" s="18" t="n">
        <v>455.20666625</v>
      </c>
      <c r="T26" s="20" t="n">
        <v>8.74064841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490.04224785</v>
      </c>
      <c r="F32" s="20" t="n">
        <v>5.94409268</v>
      </c>
      <c r="G32" s="18" t="n">
        <v>485.2302366</v>
      </c>
      <c r="H32" s="20" t="n">
        <v>4.1591404</v>
      </c>
      <c r="I32" s="18" t="n">
        <v>525.05773157</v>
      </c>
      <c r="J32" s="20" t="n">
        <v>5.42723056</v>
      </c>
      <c r="K32" s="18" t="n">
        <v>519.08622213</v>
      </c>
      <c r="L32" s="20" t="n">
        <v>2.87466158</v>
      </c>
      <c r="M32" s="18" t="s">
        <v>327</v>
      </c>
      <c r="N32" s="20" t="s">
        <v>327</v>
      </c>
      <c r="O32" s="18" t="s">
        <v>327</v>
      </c>
      <c r="P32" s="20" t="s">
        <v>327</v>
      </c>
      <c r="Q32" s="18" t="s">
        <v>327</v>
      </c>
      <c r="R32" s="20" t="s">
        <v>327</v>
      </c>
      <c r="S32" s="18" t="n">
        <v>460.95287271</v>
      </c>
      <c r="T32" s="20" t="n">
        <v>7.42029685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407.78572898</v>
      </c>
      <c r="F34" s="20" t="n">
        <v>4.94041872</v>
      </c>
      <c r="G34" s="18" t="n">
        <v>428.64937595</v>
      </c>
      <c r="H34" s="20" t="n">
        <v>3.88266474</v>
      </c>
      <c r="I34" s="18" t="n">
        <v>444.23374026</v>
      </c>
      <c r="J34" s="20" t="n">
        <v>8.21991759</v>
      </c>
      <c r="K34" s="18" t="n">
        <v>480.33191855</v>
      </c>
      <c r="L34" s="20" t="n">
        <v>3.15908505</v>
      </c>
      <c r="M34" s="18" t="s">
        <v>327</v>
      </c>
      <c r="N34" s="20" t="s">
        <v>327</v>
      </c>
      <c r="O34" s="18" t="n">
        <v>263.37193708</v>
      </c>
      <c r="P34" s="20" t="n">
        <v>13.61114927</v>
      </c>
      <c r="Q34" s="18" t="s">
        <v>327</v>
      </c>
      <c r="R34" s="20" t="s">
        <v>327</v>
      </c>
      <c r="S34" s="18" t="n">
        <v>428.7498725</v>
      </c>
      <c r="T34" s="20" t="n">
        <v>6.52947755</v>
      </c>
    </row>
    <row r="35" spans="1:20">
      <c r="A35" s="15" t="s">
        <v>355</v>
      </c>
      <c r="B35" s="17" t="n">
        <v>6406</v>
      </c>
      <c r="C35" s="18">
        <f>(103.0/B35*100)</f>
        <v/>
      </c>
      <c r="D35" s="19" t="n">
        <v>6303</v>
      </c>
      <c r="E35" s="18" t="n">
        <v>501.97232071</v>
      </c>
      <c r="F35" s="20" t="n">
        <v>4.16568314</v>
      </c>
      <c r="G35" s="18" t="n">
        <v>500.14842328</v>
      </c>
      <c r="H35" s="20" t="n">
        <v>3.32438203</v>
      </c>
      <c r="I35" s="18" t="n">
        <v>534.40878756</v>
      </c>
      <c r="J35" s="20" t="n">
        <v>7.23934139</v>
      </c>
      <c r="K35" s="18" t="n">
        <v>508.12968381</v>
      </c>
      <c r="L35" s="20" t="n">
        <v>2.28568354</v>
      </c>
      <c r="M35" s="18" t="s">
        <v>327</v>
      </c>
      <c r="N35" s="20" t="s">
        <v>327</v>
      </c>
      <c r="O35" s="18" t="n">
        <v>337.32521215</v>
      </c>
      <c r="P35" s="20" t="n">
        <v>11.65794297</v>
      </c>
      <c r="Q35" s="18" t="s">
        <v>327</v>
      </c>
      <c r="R35" s="20" t="s">
        <v>327</v>
      </c>
      <c r="S35" s="18" t="n">
        <v>499.98370433</v>
      </c>
      <c r="T35" s="20" t="n">
        <v>5.58268129</v>
      </c>
    </row>
    <row r="36" spans="1:20">
      <c r="A36" s="15" t="s">
        <v>356</v>
      </c>
      <c r="B36" s="17" t="n">
        <v>6736</v>
      </c>
      <c r="C36" s="18">
        <f>(124.0/B36*100)</f>
        <v/>
      </c>
      <c r="D36" s="19" t="n">
        <v>6612</v>
      </c>
      <c r="E36" s="18" t="n">
        <v>470.99391885</v>
      </c>
      <c r="F36" s="20" t="n">
        <v>5.91631415</v>
      </c>
      <c r="G36" s="18" t="n">
        <v>466.60212523</v>
      </c>
      <c r="H36" s="20" t="n">
        <v>4.09327071</v>
      </c>
      <c r="I36" s="18" t="n">
        <v>493.03704315</v>
      </c>
      <c r="J36" s="20" t="n">
        <v>5.83035507</v>
      </c>
      <c r="K36" s="18" t="n">
        <v>508.20557632</v>
      </c>
      <c r="L36" s="20" t="n">
        <v>2.43514598</v>
      </c>
      <c r="M36" s="18" t="s">
        <v>327</v>
      </c>
      <c r="N36" s="20" t="s">
        <v>327</v>
      </c>
      <c r="O36" s="18" t="s">
        <v>327</v>
      </c>
      <c r="P36" s="20" t="s">
        <v>327</v>
      </c>
      <c r="Q36" s="18" t="s">
        <v>327</v>
      </c>
      <c r="R36" s="20" t="s">
        <v>327</v>
      </c>
      <c r="S36" s="18" t="n">
        <v>455.27190381</v>
      </c>
      <c r="T36" s="20" t="n">
        <v>6.09066333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487.46319857</v>
      </c>
      <c r="F40" s="20" t="n">
        <v>5.20897995</v>
      </c>
      <c r="G40" s="18" t="n">
        <v>497.70172363</v>
      </c>
      <c r="H40" s="20" t="n">
        <v>3.5162025</v>
      </c>
      <c r="I40" s="18" t="n">
        <v>509.66205074</v>
      </c>
      <c r="J40" s="20" t="n">
        <v>6.77961408</v>
      </c>
      <c r="K40" s="18" t="n">
        <v>513.24502789</v>
      </c>
      <c r="L40" s="20" t="n">
        <v>4.43035527</v>
      </c>
      <c r="M40" s="18" t="s">
        <v>327</v>
      </c>
      <c r="N40" s="20" t="s">
        <v>327</v>
      </c>
      <c r="O40" s="18" t="n">
        <v>493.18465857</v>
      </c>
      <c r="P40" s="20" t="n">
        <v>2.25147869</v>
      </c>
      <c r="Q40" s="18" t="s">
        <v>327</v>
      </c>
      <c r="R40" s="20" t="s">
        <v>327</v>
      </c>
      <c r="S40" s="18" t="n">
        <v>448.78577783</v>
      </c>
      <c r="T40" s="20" t="n">
        <v>7.88666179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417.13200664</v>
      </c>
      <c r="F47" s="20" t="n">
        <v>6.70603444</v>
      </c>
      <c r="G47" s="18" t="n">
        <v>443.68527681</v>
      </c>
      <c r="H47" s="20" t="n">
        <v>5.14029258</v>
      </c>
      <c r="I47" s="18" t="n">
        <v>447.6722416</v>
      </c>
      <c r="J47" s="20" t="n">
        <v>8.7292247</v>
      </c>
      <c r="K47" s="18" t="n">
        <v>434.79456093</v>
      </c>
      <c r="L47" s="20" t="n">
        <v>6.25016962</v>
      </c>
      <c r="M47" s="18" t="s">
        <v>327</v>
      </c>
      <c r="N47" s="20" t="s">
        <v>327</v>
      </c>
      <c r="O47" s="18" t="s">
        <v>327</v>
      </c>
      <c r="P47" s="20" t="s">
        <v>327</v>
      </c>
      <c r="Q47" s="18" t="s">
        <v>327</v>
      </c>
      <c r="R47" s="20" t="s">
        <v>327</v>
      </c>
      <c r="S47" s="18" t="n">
        <v>418.33399291</v>
      </c>
      <c r="T47" s="20" t="n">
        <v>6.80267755</v>
      </c>
    </row>
    <row r="48" spans="1:20">
      <c r="A48" s="15" t="s">
        <v>368</v>
      </c>
      <c r="B48" s="17" t="n">
        <v>9841</v>
      </c>
      <c r="C48" s="18">
        <f>(31.0/B48*100)</f>
        <v/>
      </c>
      <c r="D48" s="19" t="n">
        <v>9810</v>
      </c>
      <c r="E48" s="18" t="n">
        <v>455.53096811</v>
      </c>
      <c r="F48" s="20" t="n">
        <v>5.55637264</v>
      </c>
      <c r="G48" s="18" t="n">
        <v>476.62550765</v>
      </c>
      <c r="H48" s="20" t="n">
        <v>5.76840078</v>
      </c>
      <c r="I48" s="18" t="n">
        <v>495.28166347</v>
      </c>
      <c r="J48" s="20" t="n">
        <v>9.24804198</v>
      </c>
      <c r="K48" s="18" t="n">
        <v>514.9150429</v>
      </c>
      <c r="L48" s="20" t="n">
        <v>5.1573977</v>
      </c>
      <c r="M48" s="18" t="s">
        <v>327</v>
      </c>
      <c r="N48" s="20" t="s">
        <v>327</v>
      </c>
      <c r="O48" s="18" t="s">
        <v>327</v>
      </c>
      <c r="P48" s="20" t="s">
        <v>327</v>
      </c>
      <c r="Q48" s="18" t="s">
        <v>327</v>
      </c>
      <c r="R48" s="20" t="s">
        <v>327</v>
      </c>
      <c r="S48" s="18" t="n">
        <v>419.268678</v>
      </c>
      <c r="T48" s="20" t="n">
        <v>17.26430898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452.6412131</v>
      </c>
      <c r="F52" s="20" t="n">
        <v>5.95315259</v>
      </c>
      <c r="G52" s="18" t="n">
        <v>464.39393978</v>
      </c>
      <c r="H52" s="20" t="n">
        <v>4.36035037</v>
      </c>
      <c r="I52" s="18" t="n">
        <v>492.68729474</v>
      </c>
      <c r="J52" s="20" t="n">
        <v>7.75455453</v>
      </c>
      <c r="K52" s="18" t="n">
        <v>498.64108008</v>
      </c>
      <c r="L52" s="20" t="n">
        <v>2.83964208</v>
      </c>
      <c r="M52" s="18" t="s">
        <v>327</v>
      </c>
      <c r="N52" s="20" t="s">
        <v>327</v>
      </c>
      <c r="O52" s="18" t="s">
        <v>327</v>
      </c>
      <c r="P52" s="20" t="s">
        <v>327</v>
      </c>
      <c r="Q52" s="18" t="s">
        <v>327</v>
      </c>
      <c r="R52" s="20" t="s">
        <v>327</v>
      </c>
      <c r="S52" s="18" t="n">
        <v>434.31134231</v>
      </c>
      <c r="T52" s="20" t="n">
        <v>7.64939391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510.39839148</v>
      </c>
      <c r="F56" s="20" t="n">
        <v>5.57736214</v>
      </c>
      <c r="G56" s="18" t="n">
        <v>518.1679584</v>
      </c>
      <c r="H56" s="20" t="n">
        <v>3.89272794</v>
      </c>
      <c r="I56" s="18" t="n">
        <v>534.77829947</v>
      </c>
      <c r="J56" s="20" t="n">
        <v>6.72232447</v>
      </c>
      <c r="K56" s="18" t="n">
        <v>533.10808893</v>
      </c>
      <c r="L56" s="20" t="n">
        <v>2.84657561</v>
      </c>
      <c r="M56" s="18" t="s">
        <v>327</v>
      </c>
      <c r="N56" s="20" t="s">
        <v>327</v>
      </c>
      <c r="O56" s="18" t="s">
        <v>327</v>
      </c>
      <c r="P56" s="20" t="s">
        <v>327</v>
      </c>
      <c r="Q56" s="18" t="s">
        <v>327</v>
      </c>
      <c r="R56" s="20" t="s">
        <v>327</v>
      </c>
      <c r="S56" s="18" t="n">
        <v>492.18321761</v>
      </c>
      <c r="T56" s="20" t="n">
        <v>11.63578268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443.10724158</v>
      </c>
      <c r="F61" s="20" t="n">
        <v>4.96343579</v>
      </c>
      <c r="G61" s="18" t="n">
        <v>453.63216569</v>
      </c>
      <c r="H61" s="20" t="n">
        <v>3.95097733</v>
      </c>
      <c r="I61" s="18" t="n">
        <v>460.95723241</v>
      </c>
      <c r="J61" s="20" t="n">
        <v>9.412366710000001</v>
      </c>
      <c r="K61" s="18" t="n">
        <v>492.53811445</v>
      </c>
      <c r="L61" s="20" t="n">
        <v>3.07629927</v>
      </c>
      <c r="M61" s="18" t="s">
        <v>327</v>
      </c>
      <c r="N61" s="20" t="s">
        <v>327</v>
      </c>
      <c r="O61" s="18" t="s">
        <v>327</v>
      </c>
      <c r="P61" s="20" t="s">
        <v>327</v>
      </c>
      <c r="Q61" s="18" t="s">
        <v>327</v>
      </c>
      <c r="R61" s="20" t="s">
        <v>327</v>
      </c>
      <c r="S61" s="18" t="n">
        <v>420.41553227</v>
      </c>
      <c r="T61" s="20" t="n">
        <v>7.75668331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363.78101495</v>
      </c>
      <c r="F67" s="20" t="n">
        <v>3.8612943</v>
      </c>
      <c r="G67" s="18" t="n">
        <v>374.67430523</v>
      </c>
      <c r="H67" s="20" t="n">
        <v>3.59607087</v>
      </c>
      <c r="I67" s="18" t="n">
        <v>383.51668857</v>
      </c>
      <c r="J67" s="20" t="n">
        <v>4.56719466</v>
      </c>
      <c r="K67" s="18" t="n">
        <v>429.42994905</v>
      </c>
      <c r="L67" s="20" t="n">
        <v>3.60206155</v>
      </c>
      <c r="M67" s="18" t="s">
        <v>327</v>
      </c>
      <c r="N67" s="20" t="s">
        <v>327</v>
      </c>
      <c r="O67" s="18" t="s">
        <v>327</v>
      </c>
      <c r="P67" s="20" t="s">
        <v>327</v>
      </c>
      <c r="Q67" s="18" t="s">
        <v>327</v>
      </c>
      <c r="R67" s="20" t="s">
        <v>327</v>
      </c>
      <c r="S67" s="18" t="n">
        <v>316.36127958</v>
      </c>
      <c r="T67" s="20" t="n">
        <v>8.560177319999999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395.0094799</v>
      </c>
      <c r="F73" s="20" t="n">
        <v>3.20110268</v>
      </c>
      <c r="G73" s="18" t="n">
        <v>412.99976195</v>
      </c>
      <c r="H73" s="20" t="n">
        <v>4.3836696</v>
      </c>
      <c r="I73" s="18" t="n">
        <v>404.60324411</v>
      </c>
      <c r="J73" s="20" t="n">
        <v>6.11034191</v>
      </c>
      <c r="K73" s="18" t="n">
        <v>429.86394038</v>
      </c>
      <c r="L73" s="20" t="n">
        <v>3.98883053</v>
      </c>
      <c r="M73" s="18" t="s">
        <v>327</v>
      </c>
      <c r="N73" s="20" t="s">
        <v>327</v>
      </c>
      <c r="O73" s="18" t="s">
        <v>327</v>
      </c>
      <c r="P73" s="20" t="s">
        <v>327</v>
      </c>
      <c r="Q73" s="18" t="s">
        <v>327</v>
      </c>
      <c r="R73" s="20" t="s">
        <v>327</v>
      </c>
      <c r="S73" s="18" t="n">
        <v>364.62557057</v>
      </c>
      <c r="T73" s="20" t="n">
        <v>9.1987861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471.16041243</v>
      </c>
      <c r="F7" s="20" t="n">
        <v>4.52503398</v>
      </c>
      <c r="G7" s="18" t="n">
        <v>475.58255001</v>
      </c>
      <c r="H7" s="20" t="n">
        <v>3.81902295</v>
      </c>
      <c r="I7" s="18" t="n">
        <v>471.64303636</v>
      </c>
      <c r="J7" s="20" t="n">
        <v>8.939156410000001</v>
      </c>
      <c r="K7" s="18" t="n">
        <v>522.49154702</v>
      </c>
      <c r="L7" s="20" t="n">
        <v>2.1548347</v>
      </c>
      <c r="M7" s="18" t="s">
        <v>327</v>
      </c>
      <c r="N7" s="20" t="s">
        <v>327</v>
      </c>
      <c r="O7" s="18" t="s">
        <v>327</v>
      </c>
      <c r="P7" s="20" t="s">
        <v>327</v>
      </c>
      <c r="Q7" s="18" t="s">
        <v>327</v>
      </c>
      <c r="R7" s="20" t="s">
        <v>327</v>
      </c>
      <c r="S7" s="18" t="n">
        <v>472.30796287</v>
      </c>
      <c r="T7" s="20" t="n">
        <v>5.96460131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444.81383143</v>
      </c>
      <c r="F9" s="20" t="n">
        <v>8.43249133</v>
      </c>
      <c r="G9" s="18" t="n">
        <v>467.38274929</v>
      </c>
      <c r="H9" s="20" t="n">
        <v>8.434714380000001</v>
      </c>
      <c r="I9" s="18" t="n">
        <v>468.62210076</v>
      </c>
      <c r="J9" s="20" t="n">
        <v>12.19112858</v>
      </c>
      <c r="K9" s="18" t="s">
        <v>327</v>
      </c>
      <c r="L9" s="20" t="s">
        <v>327</v>
      </c>
      <c r="M9" s="18" t="s">
        <v>327</v>
      </c>
      <c r="N9" s="20" t="s">
        <v>327</v>
      </c>
      <c r="O9" s="18" t="n">
        <v>347.7815185</v>
      </c>
      <c r="P9" s="20" t="n">
        <v>11.20716786</v>
      </c>
      <c r="Q9" s="18" t="s">
        <v>327</v>
      </c>
      <c r="R9" s="20" t="s">
        <v>327</v>
      </c>
      <c r="S9" s="18" t="n">
        <v>455.62297292</v>
      </c>
      <c r="T9" s="20" t="n">
        <v>7.64855917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444.46196477</v>
      </c>
      <c r="F13" s="20" t="n">
        <v>8.69591217</v>
      </c>
      <c r="G13" s="18" t="n">
        <v>466.18163057</v>
      </c>
      <c r="H13" s="20" t="n">
        <v>8.14267523</v>
      </c>
      <c r="I13" s="18" t="n">
        <v>449.27360646</v>
      </c>
      <c r="J13" s="20" t="n">
        <v>31.97661195</v>
      </c>
      <c r="K13" s="18" t="n">
        <v>509.88980922</v>
      </c>
      <c r="L13" s="20" t="n">
        <v>2.65896313</v>
      </c>
      <c r="M13" s="18" t="s">
        <v>327</v>
      </c>
      <c r="N13" s="20" t="s">
        <v>327</v>
      </c>
      <c r="O13" s="18" t="n">
        <v>407.4699787</v>
      </c>
      <c r="P13" s="20" t="n">
        <v>6.79601306</v>
      </c>
      <c r="Q13" s="18" t="s">
        <v>327</v>
      </c>
      <c r="R13" s="20" t="s">
        <v>327</v>
      </c>
      <c r="S13" s="18" t="n">
        <v>461.39245442</v>
      </c>
      <c r="T13" s="20" t="n">
        <v>8.60549928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437.479349</v>
      </c>
      <c r="F18" s="20" t="n">
        <v>5.34348665</v>
      </c>
      <c r="G18" s="18" t="n">
        <v>481.52781709</v>
      </c>
      <c r="H18" s="20" t="n">
        <v>4.34162481</v>
      </c>
      <c r="I18" s="18" t="n">
        <v>492.19308586</v>
      </c>
      <c r="J18" s="20" t="n">
        <v>4.80521137</v>
      </c>
      <c r="K18" s="18" t="n">
        <v>464.42581903</v>
      </c>
      <c r="L18" s="20" t="n">
        <v>5.60907256</v>
      </c>
      <c r="M18" s="18" t="s">
        <v>327</v>
      </c>
      <c r="N18" s="20" t="s">
        <v>327</v>
      </c>
      <c r="O18" s="18" t="s">
        <v>327</v>
      </c>
      <c r="P18" s="20" t="s">
        <v>327</v>
      </c>
      <c r="Q18" s="18" t="s">
        <v>327</v>
      </c>
      <c r="R18" s="20" t="s">
        <v>327</v>
      </c>
      <c r="S18" s="18" t="n">
        <v>417.5589382</v>
      </c>
      <c r="T18" s="20" t="n">
        <v>9.863457240000001</v>
      </c>
    </row>
    <row r="19" spans="1:20">
      <c r="A19" s="15" t="s">
        <v>339</v>
      </c>
      <c r="B19" s="17" t="n">
        <v>5658</v>
      </c>
      <c r="C19" s="18">
        <f>(264.0/B19*100)</f>
        <v/>
      </c>
      <c r="D19" s="19" t="n">
        <v>5394</v>
      </c>
      <c r="E19" s="18" t="n">
        <v>414.15219572</v>
      </c>
      <c r="F19" s="20" t="n">
        <v>7.75693808</v>
      </c>
      <c r="G19" s="18" t="n">
        <v>443.33380391</v>
      </c>
      <c r="H19" s="20" t="n">
        <v>5.30779794</v>
      </c>
      <c r="I19" s="18" t="n">
        <v>421.85600701</v>
      </c>
      <c r="J19" s="20" t="n">
        <v>7.55769006</v>
      </c>
      <c r="K19" s="18" t="n">
        <v>483.85722981</v>
      </c>
      <c r="L19" s="20" t="n">
        <v>2.75939402</v>
      </c>
      <c r="M19" s="18" t="s">
        <v>327</v>
      </c>
      <c r="N19" s="20" t="s">
        <v>327</v>
      </c>
      <c r="O19" s="18" t="s">
        <v>327</v>
      </c>
      <c r="P19" s="20" t="s">
        <v>327</v>
      </c>
      <c r="Q19" s="18" t="s">
        <v>327</v>
      </c>
      <c r="R19" s="20" t="s">
        <v>327</v>
      </c>
      <c r="S19" s="18" t="n">
        <v>431.22539976</v>
      </c>
      <c r="T19" s="20" t="n">
        <v>6.94758385</v>
      </c>
    </row>
    <row r="20" spans="1:20">
      <c r="A20" s="15" t="s">
        <v>340</v>
      </c>
      <c r="B20" s="17" t="n">
        <v>3371</v>
      </c>
      <c r="C20" s="18">
        <f>(82.0/B20*100)</f>
        <v/>
      </c>
      <c r="D20" s="19" t="n">
        <v>3289</v>
      </c>
      <c r="E20" s="18" t="n">
        <v>404.35388249</v>
      </c>
      <c r="F20" s="20" t="n">
        <v>10.40345023</v>
      </c>
      <c r="G20" s="18" t="n">
        <v>416.93996361</v>
      </c>
      <c r="H20" s="20" t="n">
        <v>8.596999050000001</v>
      </c>
      <c r="I20" s="18" t="n">
        <v>425.16006104</v>
      </c>
      <c r="J20" s="20" t="n">
        <v>23.96688517</v>
      </c>
      <c r="K20" s="18" t="n">
        <v>495.3427007</v>
      </c>
      <c r="L20" s="20" t="n">
        <v>2.05121274</v>
      </c>
      <c r="M20" s="18" t="s">
        <v>327</v>
      </c>
      <c r="N20" s="20" t="s">
        <v>327</v>
      </c>
      <c r="O20" s="18" t="s">
        <v>327</v>
      </c>
      <c r="P20" s="20" t="s">
        <v>327</v>
      </c>
      <c r="Q20" s="18" t="s">
        <v>327</v>
      </c>
      <c r="R20" s="20" t="s">
        <v>327</v>
      </c>
      <c r="S20" s="18" t="n">
        <v>416.00966359</v>
      </c>
      <c r="T20" s="20" t="n">
        <v>9.58342987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440.44037778</v>
      </c>
      <c r="F23" s="20" t="n">
        <v>5.60880229</v>
      </c>
      <c r="G23" s="18" t="n">
        <v>446.62413359</v>
      </c>
      <c r="H23" s="20" t="n">
        <v>5.16727678</v>
      </c>
      <c r="I23" s="18" t="n">
        <v>454.79493179</v>
      </c>
      <c r="J23" s="20" t="n">
        <v>8.443332160000001</v>
      </c>
      <c r="K23" s="18" t="n">
        <v>507.14719284</v>
      </c>
      <c r="L23" s="20" t="n">
        <v>2.86723762</v>
      </c>
      <c r="M23" s="18" t="s">
        <v>327</v>
      </c>
      <c r="N23" s="20" t="s">
        <v>327</v>
      </c>
      <c r="O23" s="18" t="s">
        <v>327</v>
      </c>
      <c r="P23" s="20" t="s">
        <v>327</v>
      </c>
      <c r="Q23" s="18" t="s">
        <v>327</v>
      </c>
      <c r="R23" s="20" t="s">
        <v>327</v>
      </c>
      <c r="S23" s="18" t="n">
        <v>442.30781533</v>
      </c>
      <c r="T23" s="20" t="n">
        <v>7.70862589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504.32373712</v>
      </c>
      <c r="F25" s="20" t="n">
        <v>5.97269096</v>
      </c>
      <c r="G25" s="18" t="n">
        <v>509.62273698</v>
      </c>
      <c r="H25" s="20" t="n">
        <v>4.22240506</v>
      </c>
      <c r="I25" s="18" t="n">
        <v>537.96860021</v>
      </c>
      <c r="J25" s="20" t="n">
        <v>6.9937363</v>
      </c>
      <c r="K25" s="18" t="n">
        <v>522.51701349</v>
      </c>
      <c r="L25" s="20" t="n">
        <v>3.9717277</v>
      </c>
      <c r="M25" s="18" t="s">
        <v>327</v>
      </c>
      <c r="N25" s="20" t="s">
        <v>327</v>
      </c>
      <c r="O25" s="18" t="s">
        <v>327</v>
      </c>
      <c r="P25" s="20" t="s">
        <v>327</v>
      </c>
      <c r="Q25" s="18" t="s">
        <v>327</v>
      </c>
      <c r="R25" s="20" t="s">
        <v>327</v>
      </c>
      <c r="S25" s="18" t="n">
        <v>523.36773686</v>
      </c>
      <c r="T25" s="20" t="n">
        <v>9.37980164</v>
      </c>
    </row>
    <row r="26" spans="1:20">
      <c r="A26" s="15" t="s">
        <v>346</v>
      </c>
      <c r="B26" s="17" t="n">
        <v>4869</v>
      </c>
      <c r="C26" s="18">
        <f>(186.0/B26*100)</f>
        <v/>
      </c>
      <c r="D26" s="19" t="n">
        <v>4683</v>
      </c>
      <c r="E26" s="18" t="n">
        <v>465.01055131</v>
      </c>
      <c r="F26" s="20" t="n">
        <v>5.55674875</v>
      </c>
      <c r="G26" s="18" t="n">
        <v>471.96069576</v>
      </c>
      <c r="H26" s="20" t="n">
        <v>3.57762032</v>
      </c>
      <c r="I26" s="18" t="n">
        <v>459.01156048</v>
      </c>
      <c r="J26" s="20" t="n">
        <v>6.80755425</v>
      </c>
      <c r="K26" s="18" t="n">
        <v>502.36543609</v>
      </c>
      <c r="L26" s="20" t="n">
        <v>2.17826874</v>
      </c>
      <c r="M26" s="18" t="s">
        <v>327</v>
      </c>
      <c r="N26" s="20" t="s">
        <v>327</v>
      </c>
      <c r="O26" s="18" t="s">
        <v>327</v>
      </c>
      <c r="P26" s="20" t="s">
        <v>327</v>
      </c>
      <c r="Q26" s="18" t="s">
        <v>327</v>
      </c>
      <c r="R26" s="20" t="s">
        <v>327</v>
      </c>
      <c r="S26" s="18" t="n">
        <v>457.67842537</v>
      </c>
      <c r="T26" s="20" t="n">
        <v>8.56794693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495.35629298</v>
      </c>
      <c r="F32" s="20" t="n">
        <v>4.71199565</v>
      </c>
      <c r="G32" s="18" t="n">
        <v>494.61402107</v>
      </c>
      <c r="H32" s="20" t="n">
        <v>4.27846236</v>
      </c>
      <c r="I32" s="18" t="n">
        <v>486.84827629</v>
      </c>
      <c r="J32" s="20" t="n">
        <v>6.83211964</v>
      </c>
      <c r="K32" s="18" t="n">
        <v>519.08622213</v>
      </c>
      <c r="L32" s="20" t="n">
        <v>2.87466158</v>
      </c>
      <c r="M32" s="18" t="s">
        <v>327</v>
      </c>
      <c r="N32" s="20" t="s">
        <v>327</v>
      </c>
      <c r="O32" s="18" t="s">
        <v>327</v>
      </c>
      <c r="P32" s="20" t="s">
        <v>327</v>
      </c>
      <c r="Q32" s="18" t="s">
        <v>327</v>
      </c>
      <c r="R32" s="20" t="s">
        <v>327</v>
      </c>
      <c r="S32" s="18" t="n">
        <v>465.25875963</v>
      </c>
      <c r="T32" s="20" t="n">
        <v>7.79441548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422.43261524</v>
      </c>
      <c r="F34" s="20" t="n">
        <v>4.76565626</v>
      </c>
      <c r="G34" s="18" t="n">
        <v>432.31494403</v>
      </c>
      <c r="H34" s="20" t="n">
        <v>3.69362527</v>
      </c>
      <c r="I34" s="18" t="n">
        <v>411.36279415</v>
      </c>
      <c r="J34" s="20" t="n">
        <v>6.45383425</v>
      </c>
      <c r="K34" s="18" t="n">
        <v>480.33191855</v>
      </c>
      <c r="L34" s="20" t="n">
        <v>3.15908505</v>
      </c>
      <c r="M34" s="18" t="s">
        <v>327</v>
      </c>
      <c r="N34" s="20" t="s">
        <v>327</v>
      </c>
      <c r="O34" s="18" t="n">
        <v>263.37193708</v>
      </c>
      <c r="P34" s="20" t="n">
        <v>13.61114927</v>
      </c>
      <c r="Q34" s="18" t="s">
        <v>327</v>
      </c>
      <c r="R34" s="20" t="s">
        <v>327</v>
      </c>
      <c r="S34" s="18" t="n">
        <v>424.47572304</v>
      </c>
      <c r="T34" s="20" t="n">
        <v>6.24835313</v>
      </c>
    </row>
    <row r="35" spans="1:20">
      <c r="A35" s="15" t="s">
        <v>355</v>
      </c>
      <c r="B35" s="17" t="n">
        <v>6406</v>
      </c>
      <c r="C35" s="18">
        <f>(103.0/B35*100)</f>
        <v/>
      </c>
      <c r="D35" s="19" t="n">
        <v>6303</v>
      </c>
      <c r="E35" s="18" t="n">
        <v>517.77902746</v>
      </c>
      <c r="F35" s="20" t="n">
        <v>3.95586716</v>
      </c>
      <c r="G35" s="18" t="n">
        <v>506.72441585</v>
      </c>
      <c r="H35" s="20" t="n">
        <v>3.4159651</v>
      </c>
      <c r="I35" s="18" t="n">
        <v>486.47821253</v>
      </c>
      <c r="J35" s="20" t="n">
        <v>7.87501183</v>
      </c>
      <c r="K35" s="18" t="n">
        <v>508.12968381</v>
      </c>
      <c r="L35" s="20" t="n">
        <v>2.28568354</v>
      </c>
      <c r="M35" s="18" t="s">
        <v>327</v>
      </c>
      <c r="N35" s="20" t="s">
        <v>327</v>
      </c>
      <c r="O35" s="18" t="n">
        <v>337.32521215</v>
      </c>
      <c r="P35" s="20" t="n">
        <v>11.65794297</v>
      </c>
      <c r="Q35" s="18" t="s">
        <v>327</v>
      </c>
      <c r="R35" s="20" t="s">
        <v>327</v>
      </c>
      <c r="S35" s="18" t="n">
        <v>499.63766491</v>
      </c>
      <c r="T35" s="20" t="n">
        <v>5.91247144</v>
      </c>
    </row>
    <row r="36" spans="1:20">
      <c r="A36" s="15" t="s">
        <v>356</v>
      </c>
      <c r="B36" s="17" t="n">
        <v>6736</v>
      </c>
      <c r="C36" s="18">
        <f>(124.0/B36*100)</f>
        <v/>
      </c>
      <c r="D36" s="19" t="n">
        <v>6612</v>
      </c>
      <c r="E36" s="18" t="n">
        <v>461.26150368</v>
      </c>
      <c r="F36" s="20" t="n">
        <v>5.26750043</v>
      </c>
      <c r="G36" s="18" t="n">
        <v>472.44525495</v>
      </c>
      <c r="H36" s="20" t="n">
        <v>4.12635118</v>
      </c>
      <c r="I36" s="18" t="n">
        <v>488.23361199</v>
      </c>
      <c r="J36" s="20" t="n">
        <v>6.22536393</v>
      </c>
      <c r="K36" s="18" t="n">
        <v>508.20557632</v>
      </c>
      <c r="L36" s="20" t="n">
        <v>2.43514598</v>
      </c>
      <c r="M36" s="18" t="s">
        <v>327</v>
      </c>
      <c r="N36" s="20" t="s">
        <v>327</v>
      </c>
      <c r="O36" s="18" t="s">
        <v>327</v>
      </c>
      <c r="P36" s="20" t="s">
        <v>327</v>
      </c>
      <c r="Q36" s="18" t="s">
        <v>327</v>
      </c>
      <c r="R36" s="20" t="s">
        <v>327</v>
      </c>
      <c r="S36" s="18" t="n">
        <v>457.2167142</v>
      </c>
      <c r="T36" s="20" t="n">
        <v>5.71437631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492.80972834</v>
      </c>
      <c r="F40" s="20" t="n">
        <v>4.92594052</v>
      </c>
      <c r="G40" s="18" t="n">
        <v>498.81407073</v>
      </c>
      <c r="H40" s="20" t="n">
        <v>3.17062718</v>
      </c>
      <c r="I40" s="18" t="n">
        <v>490.39551959</v>
      </c>
      <c r="J40" s="20" t="n">
        <v>7.45849432</v>
      </c>
      <c r="K40" s="18" t="n">
        <v>513.24502789</v>
      </c>
      <c r="L40" s="20" t="n">
        <v>4.43035527</v>
      </c>
      <c r="M40" s="18" t="s">
        <v>327</v>
      </c>
      <c r="N40" s="20" t="s">
        <v>327</v>
      </c>
      <c r="O40" s="18" t="n">
        <v>493.18465857</v>
      </c>
      <c r="P40" s="20" t="n">
        <v>2.25147869</v>
      </c>
      <c r="Q40" s="18" t="s">
        <v>327</v>
      </c>
      <c r="R40" s="20" t="s">
        <v>327</v>
      </c>
      <c r="S40" s="18" t="n">
        <v>450.62751419</v>
      </c>
      <c r="T40" s="20" t="n">
        <v>7.82290832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423.19081683</v>
      </c>
      <c r="F47" s="20" t="n">
        <v>6.10764274</v>
      </c>
      <c r="G47" s="18" t="n">
        <v>450.75924231</v>
      </c>
      <c r="H47" s="20" t="n">
        <v>5.83049285</v>
      </c>
      <c r="I47" s="18" t="n">
        <v>426.36629331</v>
      </c>
      <c r="J47" s="20" t="n">
        <v>7.73952524</v>
      </c>
      <c r="K47" s="18" t="n">
        <v>434.79456093</v>
      </c>
      <c r="L47" s="20" t="n">
        <v>6.25016962</v>
      </c>
      <c r="M47" s="18" t="s">
        <v>327</v>
      </c>
      <c r="N47" s="20" t="s">
        <v>327</v>
      </c>
      <c r="O47" s="18" t="s">
        <v>327</v>
      </c>
      <c r="P47" s="20" t="s">
        <v>327</v>
      </c>
      <c r="Q47" s="18" t="s">
        <v>327</v>
      </c>
      <c r="R47" s="20" t="s">
        <v>327</v>
      </c>
      <c r="S47" s="18" t="n">
        <v>417.053681</v>
      </c>
      <c r="T47" s="20" t="n">
        <v>6.66768894</v>
      </c>
    </row>
    <row r="48" spans="1:20">
      <c r="A48" s="15" t="s">
        <v>368</v>
      </c>
      <c r="B48" s="17" t="n">
        <v>9841</v>
      </c>
      <c r="C48" s="18">
        <f>(31.0/B48*100)</f>
        <v/>
      </c>
      <c r="D48" s="19" t="n">
        <v>9810</v>
      </c>
      <c r="E48" s="18" t="n">
        <v>470.78273895</v>
      </c>
      <c r="F48" s="20" t="n">
        <v>5.93000938</v>
      </c>
      <c r="G48" s="18" t="n">
        <v>480.97652989</v>
      </c>
      <c r="H48" s="20" t="n">
        <v>7.20197231</v>
      </c>
      <c r="I48" s="18" t="n">
        <v>474.16431068</v>
      </c>
      <c r="J48" s="20" t="n">
        <v>11.33517845</v>
      </c>
      <c r="K48" s="18" t="n">
        <v>514.9150429</v>
      </c>
      <c r="L48" s="20" t="n">
        <v>5.1573977</v>
      </c>
      <c r="M48" s="18" t="s">
        <v>327</v>
      </c>
      <c r="N48" s="20" t="s">
        <v>327</v>
      </c>
      <c r="O48" s="18" t="s">
        <v>327</v>
      </c>
      <c r="P48" s="20" t="s">
        <v>327</v>
      </c>
      <c r="Q48" s="18" t="s">
        <v>327</v>
      </c>
      <c r="R48" s="20" t="s">
        <v>327</v>
      </c>
      <c r="S48" s="18" t="n">
        <v>397.57781415</v>
      </c>
      <c r="T48" s="20" t="n">
        <v>14.39147171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454.00865721</v>
      </c>
      <c r="F52" s="20" t="n">
        <v>5.61045773</v>
      </c>
      <c r="G52" s="18" t="n">
        <v>466.76707077</v>
      </c>
      <c r="H52" s="20" t="n">
        <v>4.31538575</v>
      </c>
      <c r="I52" s="18" t="n">
        <v>483.0440292</v>
      </c>
      <c r="J52" s="20" t="n">
        <v>8.5983082</v>
      </c>
      <c r="K52" s="18" t="n">
        <v>498.64108008</v>
      </c>
      <c r="L52" s="20" t="n">
        <v>2.83964208</v>
      </c>
      <c r="M52" s="18" t="s">
        <v>327</v>
      </c>
      <c r="N52" s="20" t="s">
        <v>327</v>
      </c>
      <c r="O52" s="18" t="s">
        <v>327</v>
      </c>
      <c r="P52" s="20" t="s">
        <v>327</v>
      </c>
      <c r="Q52" s="18" t="s">
        <v>327</v>
      </c>
      <c r="R52" s="20" t="s">
        <v>327</v>
      </c>
      <c r="S52" s="18" t="n">
        <v>433.40863147</v>
      </c>
      <c r="T52" s="20" t="n">
        <v>7.94122185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519.958345</v>
      </c>
      <c r="F56" s="20" t="n">
        <v>5.00150566</v>
      </c>
      <c r="G56" s="18" t="n">
        <v>518.50968059</v>
      </c>
      <c r="H56" s="20" t="n">
        <v>3.79211742</v>
      </c>
      <c r="I56" s="18" t="n">
        <v>514.70126619</v>
      </c>
      <c r="J56" s="20" t="n">
        <v>9.12034414</v>
      </c>
      <c r="K56" s="18" t="n">
        <v>533.10808893</v>
      </c>
      <c r="L56" s="20" t="n">
        <v>2.84657561</v>
      </c>
      <c r="M56" s="18" t="s">
        <v>327</v>
      </c>
      <c r="N56" s="20" t="s">
        <v>327</v>
      </c>
      <c r="O56" s="18" t="s">
        <v>327</v>
      </c>
      <c r="P56" s="20" t="s">
        <v>327</v>
      </c>
      <c r="Q56" s="18" t="s">
        <v>327</v>
      </c>
      <c r="R56" s="20" t="s">
        <v>327</v>
      </c>
      <c r="S56" s="18" t="n">
        <v>494.92083075</v>
      </c>
      <c r="T56" s="20" t="n">
        <v>12.08646784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461.52013011</v>
      </c>
      <c r="F61" s="20" t="n">
        <v>4.57096424</v>
      </c>
      <c r="G61" s="18" t="n">
        <v>452.17976961</v>
      </c>
      <c r="H61" s="20" t="n">
        <v>4.39282713</v>
      </c>
      <c r="I61" s="18" t="n">
        <v>407.34223388</v>
      </c>
      <c r="J61" s="20" t="n">
        <v>9.27030055</v>
      </c>
      <c r="K61" s="18" t="n">
        <v>492.53811445</v>
      </c>
      <c r="L61" s="20" t="n">
        <v>3.07629927</v>
      </c>
      <c r="M61" s="18" t="s">
        <v>327</v>
      </c>
      <c r="N61" s="20" t="s">
        <v>327</v>
      </c>
      <c r="O61" s="18" t="s">
        <v>327</v>
      </c>
      <c r="P61" s="20" t="s">
        <v>327</v>
      </c>
      <c r="Q61" s="18" t="s">
        <v>327</v>
      </c>
      <c r="R61" s="20" t="s">
        <v>327</v>
      </c>
      <c r="S61" s="18" t="n">
        <v>420.72917762</v>
      </c>
      <c r="T61" s="20" t="n">
        <v>7.88183482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356.00417084</v>
      </c>
      <c r="F67" s="20" t="n">
        <v>2.95209241</v>
      </c>
      <c r="G67" s="18" t="n">
        <v>401.95609815</v>
      </c>
      <c r="H67" s="20" t="n">
        <v>3.88573589</v>
      </c>
      <c r="I67" s="18" t="n">
        <v>397.9149872</v>
      </c>
      <c r="J67" s="20" t="n">
        <v>7.24798574</v>
      </c>
      <c r="K67" s="18" t="n">
        <v>429.42994905</v>
      </c>
      <c r="L67" s="20" t="n">
        <v>3.60206155</v>
      </c>
      <c r="M67" s="18" t="s">
        <v>327</v>
      </c>
      <c r="N67" s="20" t="s">
        <v>327</v>
      </c>
      <c r="O67" s="18" t="s">
        <v>327</v>
      </c>
      <c r="P67" s="20" t="s">
        <v>327</v>
      </c>
      <c r="Q67" s="18" t="s">
        <v>327</v>
      </c>
      <c r="R67" s="20" t="s">
        <v>327</v>
      </c>
      <c r="S67" s="18" t="n">
        <v>306.93926434</v>
      </c>
      <c r="T67" s="20" t="n">
        <v>7.36180568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400.06114576</v>
      </c>
      <c r="F73" s="20" t="n">
        <v>2.9884994</v>
      </c>
      <c r="G73" s="18" t="n">
        <v>409.41801758</v>
      </c>
      <c r="H73" s="20" t="n">
        <v>4.5873852</v>
      </c>
      <c r="I73" s="18" t="n">
        <v>403.68312172</v>
      </c>
      <c r="J73" s="20" t="n">
        <v>6.16127583</v>
      </c>
      <c r="K73" s="18" t="n">
        <v>429.86394038</v>
      </c>
      <c r="L73" s="20" t="n">
        <v>3.98883053</v>
      </c>
      <c r="M73" s="18" t="s">
        <v>327</v>
      </c>
      <c r="N73" s="20" t="s">
        <v>327</v>
      </c>
      <c r="O73" s="18" t="s">
        <v>327</v>
      </c>
      <c r="P73" s="20" t="s">
        <v>327</v>
      </c>
      <c r="Q73" s="18" t="s">
        <v>327</v>
      </c>
      <c r="R73" s="20" t="s">
        <v>327</v>
      </c>
      <c r="S73" s="18" t="n">
        <v>369.23233021</v>
      </c>
      <c r="T73" s="20" t="n">
        <v>8.63422143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472.29649251</v>
      </c>
      <c r="F7" s="20" t="n">
        <v>4.14608489</v>
      </c>
      <c r="G7" s="18" t="n">
        <v>474.04483703</v>
      </c>
      <c r="H7" s="20" t="n">
        <v>3.75997974</v>
      </c>
      <c r="I7" s="18" t="n">
        <v>478.9072938</v>
      </c>
      <c r="J7" s="20" t="n">
        <v>8.788935349999999</v>
      </c>
      <c r="K7" s="18" t="n">
        <v>522.49154702</v>
      </c>
      <c r="L7" s="20" t="n">
        <v>2.1548347</v>
      </c>
      <c r="M7" s="18" t="s">
        <v>327</v>
      </c>
      <c r="N7" s="20" t="s">
        <v>327</v>
      </c>
      <c r="O7" s="18" t="s">
        <v>327</v>
      </c>
      <c r="P7" s="20" t="s">
        <v>327</v>
      </c>
      <c r="Q7" s="18" t="s">
        <v>327</v>
      </c>
      <c r="R7" s="20" t="s">
        <v>327</v>
      </c>
      <c r="S7" s="18" t="n">
        <v>471.9696892</v>
      </c>
      <c r="T7" s="20" t="n">
        <v>5.79799631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447.28070927</v>
      </c>
      <c r="F9" s="20" t="n">
        <v>7.97135992</v>
      </c>
      <c r="G9" s="18" t="n">
        <v>472.18502533</v>
      </c>
      <c r="H9" s="20" t="n">
        <v>9.321356189999999</v>
      </c>
      <c r="I9" s="18" t="n">
        <v>467.92006958</v>
      </c>
      <c r="J9" s="20" t="n">
        <v>14.46541394</v>
      </c>
      <c r="K9" s="18" t="s">
        <v>327</v>
      </c>
      <c r="L9" s="20" t="s">
        <v>327</v>
      </c>
      <c r="M9" s="18" t="s">
        <v>327</v>
      </c>
      <c r="N9" s="20" t="s">
        <v>327</v>
      </c>
      <c r="O9" s="18" t="n">
        <v>347.7815185</v>
      </c>
      <c r="P9" s="20" t="n">
        <v>11.20716786</v>
      </c>
      <c r="Q9" s="18" t="s">
        <v>327</v>
      </c>
      <c r="R9" s="20" t="s">
        <v>327</v>
      </c>
      <c r="S9" s="18" t="n">
        <v>451.76760831</v>
      </c>
      <c r="T9" s="20" t="n">
        <v>7.59877371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441.71502051</v>
      </c>
      <c r="F13" s="20" t="n">
        <v>7.99319513</v>
      </c>
      <c r="G13" s="18" t="n">
        <v>463.90749859</v>
      </c>
      <c r="H13" s="20" t="n">
        <v>8.996361220000001</v>
      </c>
      <c r="I13" s="18" t="n">
        <v>485.68486004</v>
      </c>
      <c r="J13" s="20" t="n">
        <v>22.63102445</v>
      </c>
      <c r="K13" s="18" t="n">
        <v>509.88980922</v>
      </c>
      <c r="L13" s="20" t="n">
        <v>2.65896313</v>
      </c>
      <c r="M13" s="18" t="s">
        <v>327</v>
      </c>
      <c r="N13" s="20" t="s">
        <v>327</v>
      </c>
      <c r="O13" s="18" t="n">
        <v>407.4699787</v>
      </c>
      <c r="P13" s="20" t="n">
        <v>6.79601306</v>
      </c>
      <c r="Q13" s="18" t="s">
        <v>327</v>
      </c>
      <c r="R13" s="20" t="s">
        <v>327</v>
      </c>
      <c r="S13" s="18" t="n">
        <v>459.84377868</v>
      </c>
      <c r="T13" s="20" t="n">
        <v>8.4580249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430.73518145</v>
      </c>
      <c r="F18" s="20" t="n">
        <v>4.99908775</v>
      </c>
      <c r="G18" s="18" t="n">
        <v>476.98506937</v>
      </c>
      <c r="H18" s="20" t="n">
        <v>4.57240453</v>
      </c>
      <c r="I18" s="18" t="n">
        <v>498.7488476</v>
      </c>
      <c r="J18" s="20" t="n">
        <v>4.30215895</v>
      </c>
      <c r="K18" s="18" t="n">
        <v>464.42581903</v>
      </c>
      <c r="L18" s="20" t="n">
        <v>5.60907256</v>
      </c>
      <c r="M18" s="18" t="s">
        <v>327</v>
      </c>
      <c r="N18" s="20" t="s">
        <v>327</v>
      </c>
      <c r="O18" s="18" t="s">
        <v>327</v>
      </c>
      <c r="P18" s="20" t="s">
        <v>327</v>
      </c>
      <c r="Q18" s="18" t="s">
        <v>327</v>
      </c>
      <c r="R18" s="20" t="s">
        <v>327</v>
      </c>
      <c r="S18" s="18" t="n">
        <v>419.54643853</v>
      </c>
      <c r="T18" s="20" t="n">
        <v>9.10570517</v>
      </c>
    </row>
    <row r="19" spans="1:20">
      <c r="A19" s="15" t="s">
        <v>339</v>
      </c>
      <c r="B19" s="17" t="n">
        <v>5658</v>
      </c>
      <c r="C19" s="18">
        <f>(264.0/B19*100)</f>
        <v/>
      </c>
      <c r="D19" s="19" t="n">
        <v>5394</v>
      </c>
      <c r="E19" s="18" t="n">
        <v>412.80632911</v>
      </c>
      <c r="F19" s="20" t="n">
        <v>6.60910974</v>
      </c>
      <c r="G19" s="18" t="n">
        <v>435.69551095</v>
      </c>
      <c r="H19" s="20" t="n">
        <v>6.01472003</v>
      </c>
      <c r="I19" s="18" t="n">
        <v>447.18654054</v>
      </c>
      <c r="J19" s="20" t="n">
        <v>7.44480696</v>
      </c>
      <c r="K19" s="18" t="n">
        <v>483.85722981</v>
      </c>
      <c r="L19" s="20" t="n">
        <v>2.75939402</v>
      </c>
      <c r="M19" s="18" t="s">
        <v>327</v>
      </c>
      <c r="N19" s="20" t="s">
        <v>327</v>
      </c>
      <c r="O19" s="18" t="s">
        <v>327</v>
      </c>
      <c r="P19" s="20" t="s">
        <v>327</v>
      </c>
      <c r="Q19" s="18" t="s">
        <v>327</v>
      </c>
      <c r="R19" s="20" t="s">
        <v>327</v>
      </c>
      <c r="S19" s="18" t="n">
        <v>429.40991692</v>
      </c>
      <c r="T19" s="20" t="n">
        <v>7.19213136</v>
      </c>
    </row>
    <row r="20" spans="1:20">
      <c r="A20" s="15" t="s">
        <v>340</v>
      </c>
      <c r="B20" s="17" t="n">
        <v>3371</v>
      </c>
      <c r="C20" s="18">
        <f>(82.0/B20*100)</f>
        <v/>
      </c>
      <c r="D20" s="19" t="n">
        <v>3289</v>
      </c>
      <c r="E20" s="18" t="n">
        <v>413.55809499</v>
      </c>
      <c r="F20" s="20" t="n">
        <v>10.31310464</v>
      </c>
      <c r="G20" s="18" t="n">
        <v>411.55118578</v>
      </c>
      <c r="H20" s="20" t="n">
        <v>9.019306050000001</v>
      </c>
      <c r="I20" s="18" t="n">
        <v>436.52515041</v>
      </c>
      <c r="J20" s="20" t="n">
        <v>22.35366761</v>
      </c>
      <c r="K20" s="18" t="n">
        <v>495.3427007</v>
      </c>
      <c r="L20" s="20" t="n">
        <v>2.05121274</v>
      </c>
      <c r="M20" s="18" t="s">
        <v>327</v>
      </c>
      <c r="N20" s="20" t="s">
        <v>327</v>
      </c>
      <c r="O20" s="18" t="s">
        <v>327</v>
      </c>
      <c r="P20" s="20" t="s">
        <v>327</v>
      </c>
      <c r="Q20" s="18" t="s">
        <v>327</v>
      </c>
      <c r="R20" s="20" t="s">
        <v>327</v>
      </c>
      <c r="S20" s="18" t="n">
        <v>414.09998999</v>
      </c>
      <c r="T20" s="20" t="n">
        <v>9.254600780000001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440.44904118</v>
      </c>
      <c r="F23" s="20" t="n">
        <v>5.87597</v>
      </c>
      <c r="G23" s="18" t="n">
        <v>449.49864657</v>
      </c>
      <c r="H23" s="20" t="n">
        <v>4.80753507</v>
      </c>
      <c r="I23" s="18" t="n">
        <v>446.29174321</v>
      </c>
      <c r="J23" s="20" t="n">
        <v>8.83810443</v>
      </c>
      <c r="K23" s="18" t="n">
        <v>507.14719284</v>
      </c>
      <c r="L23" s="20" t="n">
        <v>2.86723762</v>
      </c>
      <c r="M23" s="18" t="s">
        <v>327</v>
      </c>
      <c r="N23" s="20" t="s">
        <v>327</v>
      </c>
      <c r="O23" s="18" t="s">
        <v>327</v>
      </c>
      <c r="P23" s="20" t="s">
        <v>327</v>
      </c>
      <c r="Q23" s="18" t="s">
        <v>327</v>
      </c>
      <c r="R23" s="20" t="s">
        <v>327</v>
      </c>
      <c r="S23" s="18" t="n">
        <v>442.89145701</v>
      </c>
      <c r="T23" s="20" t="n">
        <v>7.43371124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505.05423282</v>
      </c>
      <c r="F25" s="20" t="n">
        <v>5.74177075</v>
      </c>
      <c r="G25" s="18" t="n">
        <v>509.19951508</v>
      </c>
      <c r="H25" s="20" t="n">
        <v>4.30623257</v>
      </c>
      <c r="I25" s="18" t="n">
        <v>542.19433331</v>
      </c>
      <c r="J25" s="20" t="n">
        <v>7.68884457</v>
      </c>
      <c r="K25" s="18" t="n">
        <v>522.51701349</v>
      </c>
      <c r="L25" s="20" t="n">
        <v>3.9717277</v>
      </c>
      <c r="M25" s="18" t="s">
        <v>327</v>
      </c>
      <c r="N25" s="20" t="s">
        <v>327</v>
      </c>
      <c r="O25" s="18" t="s">
        <v>327</v>
      </c>
      <c r="P25" s="20" t="s">
        <v>327</v>
      </c>
      <c r="Q25" s="18" t="s">
        <v>327</v>
      </c>
      <c r="R25" s="20" t="s">
        <v>327</v>
      </c>
      <c r="S25" s="18" t="n">
        <v>525.11739832</v>
      </c>
      <c r="T25" s="20" t="n">
        <v>9.345438339999999</v>
      </c>
    </row>
    <row r="26" spans="1:20">
      <c r="A26" s="15" t="s">
        <v>346</v>
      </c>
      <c r="B26" s="17" t="n">
        <v>4869</v>
      </c>
      <c r="C26" s="18">
        <f>(186.0/B26*100)</f>
        <v/>
      </c>
      <c r="D26" s="19" t="n">
        <v>4683</v>
      </c>
      <c r="E26" s="18" t="n">
        <v>461.67923057</v>
      </c>
      <c r="F26" s="20" t="n">
        <v>5.981374</v>
      </c>
      <c r="G26" s="18" t="n">
        <v>467.66570046</v>
      </c>
      <c r="H26" s="20" t="n">
        <v>3.49558145</v>
      </c>
      <c r="I26" s="18" t="n">
        <v>487.84080737</v>
      </c>
      <c r="J26" s="20" t="n">
        <v>8.70800201</v>
      </c>
      <c r="K26" s="18" t="n">
        <v>502.36543609</v>
      </c>
      <c r="L26" s="20" t="n">
        <v>2.17826874</v>
      </c>
      <c r="M26" s="18" t="s">
        <v>327</v>
      </c>
      <c r="N26" s="20" t="s">
        <v>327</v>
      </c>
      <c r="O26" s="18" t="s">
        <v>327</v>
      </c>
      <c r="P26" s="20" t="s">
        <v>327</v>
      </c>
      <c r="Q26" s="18" t="s">
        <v>327</v>
      </c>
      <c r="R26" s="20" t="s">
        <v>327</v>
      </c>
      <c r="S26" s="18" t="n">
        <v>450.88904468</v>
      </c>
      <c r="T26" s="20" t="n">
        <v>8.08426586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494.64459671</v>
      </c>
      <c r="F32" s="20" t="n">
        <v>4.96271341</v>
      </c>
      <c r="G32" s="18" t="n">
        <v>492.43533635</v>
      </c>
      <c r="H32" s="20" t="n">
        <v>4.078899</v>
      </c>
      <c r="I32" s="18" t="n">
        <v>502.58022352</v>
      </c>
      <c r="J32" s="20" t="n">
        <v>6.97559393</v>
      </c>
      <c r="K32" s="18" t="n">
        <v>519.08622213</v>
      </c>
      <c r="L32" s="20" t="n">
        <v>2.87466158</v>
      </c>
      <c r="M32" s="18" t="s">
        <v>327</v>
      </c>
      <c r="N32" s="20" t="s">
        <v>327</v>
      </c>
      <c r="O32" s="18" t="s">
        <v>327</v>
      </c>
      <c r="P32" s="20" t="s">
        <v>327</v>
      </c>
      <c r="Q32" s="18" t="s">
        <v>327</v>
      </c>
      <c r="R32" s="20" t="s">
        <v>327</v>
      </c>
      <c r="S32" s="18" t="n">
        <v>458.57197054</v>
      </c>
      <c r="T32" s="20" t="n">
        <v>7.56330145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417.77282476</v>
      </c>
      <c r="F34" s="20" t="n">
        <v>4.49023433</v>
      </c>
      <c r="G34" s="18" t="n">
        <v>427.94418796</v>
      </c>
      <c r="H34" s="20" t="n">
        <v>3.9273708</v>
      </c>
      <c r="I34" s="18" t="n">
        <v>431.2311427</v>
      </c>
      <c r="J34" s="20" t="n">
        <v>8.604615239999999</v>
      </c>
      <c r="K34" s="18" t="n">
        <v>480.33191855</v>
      </c>
      <c r="L34" s="20" t="n">
        <v>3.15908505</v>
      </c>
      <c r="M34" s="18" t="s">
        <v>327</v>
      </c>
      <c r="N34" s="20" t="s">
        <v>327</v>
      </c>
      <c r="O34" s="18" t="n">
        <v>263.37193708</v>
      </c>
      <c r="P34" s="20" t="n">
        <v>13.61114927</v>
      </c>
      <c r="Q34" s="18" t="s">
        <v>327</v>
      </c>
      <c r="R34" s="20" t="s">
        <v>327</v>
      </c>
      <c r="S34" s="18" t="n">
        <v>426.76844931</v>
      </c>
      <c r="T34" s="20" t="n">
        <v>6.49223068</v>
      </c>
    </row>
    <row r="35" spans="1:20">
      <c r="A35" s="15" t="s">
        <v>355</v>
      </c>
      <c r="B35" s="17" t="n">
        <v>6406</v>
      </c>
      <c r="C35" s="18">
        <f>(103.0/B35*100)</f>
        <v/>
      </c>
      <c r="D35" s="19" t="n">
        <v>6303</v>
      </c>
      <c r="E35" s="18" t="n">
        <v>515.11152913</v>
      </c>
      <c r="F35" s="20" t="n">
        <v>3.93548145</v>
      </c>
      <c r="G35" s="18" t="n">
        <v>505.94203657</v>
      </c>
      <c r="H35" s="20" t="n">
        <v>3.52437937</v>
      </c>
      <c r="I35" s="18" t="n">
        <v>495.15464052</v>
      </c>
      <c r="J35" s="20" t="n">
        <v>8.673042629999999</v>
      </c>
      <c r="K35" s="18" t="n">
        <v>508.12968381</v>
      </c>
      <c r="L35" s="20" t="n">
        <v>2.28568354</v>
      </c>
      <c r="M35" s="18" t="s">
        <v>327</v>
      </c>
      <c r="N35" s="20" t="s">
        <v>327</v>
      </c>
      <c r="O35" s="18" t="n">
        <v>337.32521215</v>
      </c>
      <c r="P35" s="20" t="n">
        <v>11.65794297</v>
      </c>
      <c r="Q35" s="18" t="s">
        <v>327</v>
      </c>
      <c r="R35" s="20" t="s">
        <v>327</v>
      </c>
      <c r="S35" s="18" t="n">
        <v>500.71103121</v>
      </c>
      <c r="T35" s="20" t="n">
        <v>5.66430785</v>
      </c>
    </row>
    <row r="36" spans="1:20">
      <c r="A36" s="15" t="s">
        <v>356</v>
      </c>
      <c r="B36" s="17" t="n">
        <v>6736</v>
      </c>
      <c r="C36" s="18">
        <f>(124.0/B36*100)</f>
        <v/>
      </c>
      <c r="D36" s="19" t="n">
        <v>6612</v>
      </c>
      <c r="E36" s="18" t="n">
        <v>465.13258615</v>
      </c>
      <c r="F36" s="20" t="n">
        <v>5.24352421</v>
      </c>
      <c r="G36" s="18" t="n">
        <v>471.24022433</v>
      </c>
      <c r="H36" s="20" t="n">
        <v>3.93778021</v>
      </c>
      <c r="I36" s="18" t="n">
        <v>484.9321946</v>
      </c>
      <c r="J36" s="20" t="n">
        <v>6.36286223</v>
      </c>
      <c r="K36" s="18" t="n">
        <v>508.20557632</v>
      </c>
      <c r="L36" s="20" t="n">
        <v>2.43514598</v>
      </c>
      <c r="M36" s="18" t="s">
        <v>327</v>
      </c>
      <c r="N36" s="20" t="s">
        <v>327</v>
      </c>
      <c r="O36" s="18" t="s">
        <v>327</v>
      </c>
      <c r="P36" s="20" t="s">
        <v>327</v>
      </c>
      <c r="Q36" s="18" t="s">
        <v>327</v>
      </c>
      <c r="R36" s="20" t="s">
        <v>327</v>
      </c>
      <c r="S36" s="18" t="n">
        <v>457.71296529</v>
      </c>
      <c r="T36" s="20" t="n">
        <v>5.57544007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481.49056129</v>
      </c>
      <c r="F40" s="20" t="n">
        <v>4.84615395</v>
      </c>
      <c r="G40" s="18" t="n">
        <v>504.81481914</v>
      </c>
      <c r="H40" s="20" t="n">
        <v>3.68167211</v>
      </c>
      <c r="I40" s="18" t="n">
        <v>495.47010771</v>
      </c>
      <c r="J40" s="20" t="n">
        <v>9.128443089999999</v>
      </c>
      <c r="K40" s="18" t="n">
        <v>513.24502789</v>
      </c>
      <c r="L40" s="20" t="n">
        <v>4.43035527</v>
      </c>
      <c r="M40" s="18" t="s">
        <v>327</v>
      </c>
      <c r="N40" s="20" t="s">
        <v>327</v>
      </c>
      <c r="O40" s="18" t="n">
        <v>493.18465857</v>
      </c>
      <c r="P40" s="20" t="n">
        <v>2.25147869</v>
      </c>
      <c r="Q40" s="18" t="s">
        <v>327</v>
      </c>
      <c r="R40" s="20" t="s">
        <v>327</v>
      </c>
      <c r="S40" s="18" t="n">
        <v>450.27851787</v>
      </c>
      <c r="T40" s="20" t="n">
        <v>7.15780454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427.57218577</v>
      </c>
      <c r="F47" s="20" t="n">
        <v>6.03321907</v>
      </c>
      <c r="G47" s="18" t="n">
        <v>447.51321977</v>
      </c>
      <c r="H47" s="20" t="n">
        <v>6.02295954</v>
      </c>
      <c r="I47" s="18" t="n">
        <v>434.464102</v>
      </c>
      <c r="J47" s="20" t="n">
        <v>9.037861319999999</v>
      </c>
      <c r="K47" s="18" t="n">
        <v>434.79456093</v>
      </c>
      <c r="L47" s="20" t="n">
        <v>6.25016962</v>
      </c>
      <c r="M47" s="18" t="s">
        <v>327</v>
      </c>
      <c r="N47" s="20" t="s">
        <v>327</v>
      </c>
      <c r="O47" s="18" t="s">
        <v>327</v>
      </c>
      <c r="P47" s="20" t="s">
        <v>327</v>
      </c>
      <c r="Q47" s="18" t="s">
        <v>327</v>
      </c>
      <c r="R47" s="20" t="s">
        <v>327</v>
      </c>
      <c r="S47" s="18" t="n">
        <v>411.79451165</v>
      </c>
      <c r="T47" s="20" t="n">
        <v>6.81060504</v>
      </c>
    </row>
    <row r="48" spans="1:20">
      <c r="A48" s="15" t="s">
        <v>368</v>
      </c>
      <c r="B48" s="17" t="n">
        <v>9841</v>
      </c>
      <c r="C48" s="18">
        <f>(31.0/B48*100)</f>
        <v/>
      </c>
      <c r="D48" s="19" t="n">
        <v>9810</v>
      </c>
      <c r="E48" s="18" t="n">
        <v>468.53207314</v>
      </c>
      <c r="F48" s="20" t="n">
        <v>5.44099972</v>
      </c>
      <c r="G48" s="18" t="n">
        <v>487.81328042</v>
      </c>
      <c r="H48" s="20" t="n">
        <v>8.111447350000001</v>
      </c>
      <c r="I48" s="18" t="n">
        <v>466.78787573</v>
      </c>
      <c r="J48" s="20" t="n">
        <v>10.71730555</v>
      </c>
      <c r="K48" s="18" t="n">
        <v>514.9150429</v>
      </c>
      <c r="L48" s="20" t="n">
        <v>5.1573977</v>
      </c>
      <c r="M48" s="18" t="s">
        <v>327</v>
      </c>
      <c r="N48" s="20" t="s">
        <v>327</v>
      </c>
      <c r="O48" s="18" t="s">
        <v>327</v>
      </c>
      <c r="P48" s="20" t="s">
        <v>327</v>
      </c>
      <c r="Q48" s="18" t="s">
        <v>327</v>
      </c>
      <c r="R48" s="20" t="s">
        <v>327</v>
      </c>
      <c r="S48" s="18" t="n">
        <v>400.58757075</v>
      </c>
      <c r="T48" s="20" t="n">
        <v>13.98324277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459.0201141</v>
      </c>
      <c r="F52" s="20" t="n">
        <v>5.10122835</v>
      </c>
      <c r="G52" s="18" t="n">
        <v>464.35345321</v>
      </c>
      <c r="H52" s="20" t="n">
        <v>4.67736966</v>
      </c>
      <c r="I52" s="18" t="n">
        <v>487.89836667</v>
      </c>
      <c r="J52" s="20" t="n">
        <v>7.45417497</v>
      </c>
      <c r="K52" s="18" t="n">
        <v>498.64108008</v>
      </c>
      <c r="L52" s="20" t="n">
        <v>2.83964208</v>
      </c>
      <c r="M52" s="18" t="s">
        <v>327</v>
      </c>
      <c r="N52" s="20" t="s">
        <v>327</v>
      </c>
      <c r="O52" s="18" t="s">
        <v>327</v>
      </c>
      <c r="P52" s="20" t="s">
        <v>327</v>
      </c>
      <c r="Q52" s="18" t="s">
        <v>327</v>
      </c>
      <c r="R52" s="20" t="s">
        <v>327</v>
      </c>
      <c r="S52" s="18" t="n">
        <v>430.25733939</v>
      </c>
      <c r="T52" s="20" t="n">
        <v>7.10916826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517.51232166</v>
      </c>
      <c r="F56" s="20" t="n">
        <v>4.63678955</v>
      </c>
      <c r="G56" s="18" t="n">
        <v>514.84061675</v>
      </c>
      <c r="H56" s="20" t="n">
        <v>4.5764804</v>
      </c>
      <c r="I56" s="18" t="n">
        <v>533.90889729</v>
      </c>
      <c r="J56" s="20" t="n">
        <v>7.27170886</v>
      </c>
      <c r="K56" s="18" t="n">
        <v>533.10808893</v>
      </c>
      <c r="L56" s="20" t="n">
        <v>2.84657561</v>
      </c>
      <c r="M56" s="18" t="s">
        <v>327</v>
      </c>
      <c r="N56" s="20" t="s">
        <v>327</v>
      </c>
      <c r="O56" s="18" t="s">
        <v>327</v>
      </c>
      <c r="P56" s="20" t="s">
        <v>327</v>
      </c>
      <c r="Q56" s="18" t="s">
        <v>327</v>
      </c>
      <c r="R56" s="20" t="s">
        <v>327</v>
      </c>
      <c r="S56" s="18" t="n">
        <v>494.44889009</v>
      </c>
      <c r="T56" s="20" t="n">
        <v>11.93978791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455.27505499</v>
      </c>
      <c r="F61" s="20" t="n">
        <v>4.29284144</v>
      </c>
      <c r="G61" s="18" t="n">
        <v>450.58585804</v>
      </c>
      <c r="H61" s="20" t="n">
        <v>4.6673699</v>
      </c>
      <c r="I61" s="18" t="n">
        <v>443.10579483</v>
      </c>
      <c r="J61" s="20" t="n">
        <v>8.699097910000001</v>
      </c>
      <c r="K61" s="18" t="n">
        <v>492.53811445</v>
      </c>
      <c r="L61" s="20" t="n">
        <v>3.07629927</v>
      </c>
      <c r="M61" s="18" t="s">
        <v>327</v>
      </c>
      <c r="N61" s="20" t="s">
        <v>327</v>
      </c>
      <c r="O61" s="18" t="s">
        <v>327</v>
      </c>
      <c r="P61" s="20" t="s">
        <v>327</v>
      </c>
      <c r="Q61" s="18" t="s">
        <v>327</v>
      </c>
      <c r="R61" s="20" t="s">
        <v>327</v>
      </c>
      <c r="S61" s="18" t="n">
        <v>420.25263075</v>
      </c>
      <c r="T61" s="20" t="n">
        <v>8.04178331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357.5479355</v>
      </c>
      <c r="F67" s="20" t="n">
        <v>2.68947618</v>
      </c>
      <c r="G67" s="18" t="n">
        <v>410.56662485</v>
      </c>
      <c r="H67" s="20" t="n">
        <v>5.59097019</v>
      </c>
      <c r="I67" s="18" t="n">
        <v>395.77944538</v>
      </c>
      <c r="J67" s="20" t="n">
        <v>8.33458182</v>
      </c>
      <c r="K67" s="18" t="n">
        <v>429.42994905</v>
      </c>
      <c r="L67" s="20" t="n">
        <v>3.60206155</v>
      </c>
      <c r="M67" s="18" t="s">
        <v>327</v>
      </c>
      <c r="N67" s="20" t="s">
        <v>327</v>
      </c>
      <c r="O67" s="18" t="s">
        <v>327</v>
      </c>
      <c r="P67" s="20" t="s">
        <v>327</v>
      </c>
      <c r="Q67" s="18" t="s">
        <v>327</v>
      </c>
      <c r="R67" s="20" t="s">
        <v>327</v>
      </c>
      <c r="S67" s="18" t="n">
        <v>309.34870511</v>
      </c>
      <c r="T67" s="20" t="n">
        <v>7.51421066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398.53344714</v>
      </c>
      <c r="F73" s="20" t="n">
        <v>2.98594084</v>
      </c>
      <c r="G73" s="18" t="n">
        <v>412.1816739</v>
      </c>
      <c r="H73" s="20" t="n">
        <v>4.49646641</v>
      </c>
      <c r="I73" s="18" t="n">
        <v>401.56222826</v>
      </c>
      <c r="J73" s="20" t="n">
        <v>6.4770778</v>
      </c>
      <c r="K73" s="18" t="n">
        <v>429.86394038</v>
      </c>
      <c r="L73" s="20" t="n">
        <v>3.98883053</v>
      </c>
      <c r="M73" s="18" t="s">
        <v>327</v>
      </c>
      <c r="N73" s="20" t="s">
        <v>327</v>
      </c>
      <c r="O73" s="18" t="s">
        <v>327</v>
      </c>
      <c r="P73" s="20" t="s">
        <v>327</v>
      </c>
      <c r="Q73" s="18" t="s">
        <v>327</v>
      </c>
      <c r="R73" s="20" t="s">
        <v>327</v>
      </c>
      <c r="S73" s="18" t="n">
        <v>368.35740909</v>
      </c>
      <c r="T73" s="20" t="n">
        <v>7.5439233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466.37012813</v>
      </c>
      <c r="F7" s="20" t="n">
        <v>4.72943764</v>
      </c>
      <c r="G7" s="18" t="n">
        <v>480.15856953</v>
      </c>
      <c r="H7" s="20" t="n">
        <v>3.4534615</v>
      </c>
      <c r="I7" s="18" t="n">
        <v>453.53015956</v>
      </c>
      <c r="J7" s="20" t="n">
        <v>11.84229614</v>
      </c>
      <c r="K7" s="18" t="n">
        <v>522.49154702</v>
      </c>
      <c r="L7" s="20" t="n">
        <v>2.1548347</v>
      </c>
      <c r="M7" s="18" t="s">
        <v>327</v>
      </c>
      <c r="N7" s="20" t="s">
        <v>327</v>
      </c>
      <c r="O7" s="18" t="s">
        <v>327</v>
      </c>
      <c r="P7" s="20" t="s">
        <v>327</v>
      </c>
      <c r="Q7" s="18" t="s">
        <v>327</v>
      </c>
      <c r="R7" s="20" t="s">
        <v>327</v>
      </c>
      <c r="S7" s="18" t="n">
        <v>472.62871783</v>
      </c>
      <c r="T7" s="20" t="n">
        <v>5.78441683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471.36081914</v>
      </c>
      <c r="F9" s="20" t="n">
        <v>8.59513422</v>
      </c>
      <c r="G9" s="18" t="n">
        <v>465.13172943</v>
      </c>
      <c r="H9" s="20" t="n">
        <v>8.40995698</v>
      </c>
      <c r="I9" s="18" t="n">
        <v>408.89207973</v>
      </c>
      <c r="J9" s="20" t="n">
        <v>12.29532492</v>
      </c>
      <c r="K9" s="18" t="s">
        <v>327</v>
      </c>
      <c r="L9" s="20" t="s">
        <v>327</v>
      </c>
      <c r="M9" s="18" t="s">
        <v>327</v>
      </c>
      <c r="N9" s="20" t="s">
        <v>327</v>
      </c>
      <c r="O9" s="18" t="n">
        <v>347.7815185</v>
      </c>
      <c r="P9" s="20" t="n">
        <v>11.20716786</v>
      </c>
      <c r="Q9" s="18" t="s">
        <v>327</v>
      </c>
      <c r="R9" s="20" t="s">
        <v>327</v>
      </c>
      <c r="S9" s="18" t="n">
        <v>453.72805883</v>
      </c>
      <c r="T9" s="20" t="n">
        <v>7.72821463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443.55058806</v>
      </c>
      <c r="F13" s="20" t="n">
        <v>11.77818385</v>
      </c>
      <c r="G13" s="18" t="n">
        <v>461.74352932</v>
      </c>
      <c r="H13" s="20" t="n">
        <v>7.87110928</v>
      </c>
      <c r="I13" s="18" t="n">
        <v>474.284693</v>
      </c>
      <c r="J13" s="20" t="n">
        <v>33.16547371</v>
      </c>
      <c r="K13" s="18" t="n">
        <v>509.88980922</v>
      </c>
      <c r="L13" s="20" t="n">
        <v>2.65896313</v>
      </c>
      <c r="M13" s="18" t="s">
        <v>327</v>
      </c>
      <c r="N13" s="20" t="s">
        <v>327</v>
      </c>
      <c r="O13" s="18" t="n">
        <v>407.4699787</v>
      </c>
      <c r="P13" s="20" t="n">
        <v>6.79601306</v>
      </c>
      <c r="Q13" s="18" t="s">
        <v>327</v>
      </c>
      <c r="R13" s="20" t="s">
        <v>327</v>
      </c>
      <c r="S13" s="18" t="n">
        <v>460.99814561</v>
      </c>
      <c r="T13" s="20" t="n">
        <v>8.40848336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494.48001829</v>
      </c>
      <c r="F18" s="20" t="n">
        <v>3.83672791</v>
      </c>
      <c r="G18" s="18" t="n">
        <v>462.85544388</v>
      </c>
      <c r="H18" s="20" t="n">
        <v>5.17025753</v>
      </c>
      <c r="I18" s="18" t="n">
        <v>438.65731995</v>
      </c>
      <c r="J18" s="20" t="n">
        <v>7.53183534</v>
      </c>
      <c r="K18" s="18" t="n">
        <v>464.42581903</v>
      </c>
      <c r="L18" s="20" t="n">
        <v>5.60907256</v>
      </c>
      <c r="M18" s="18" t="s">
        <v>327</v>
      </c>
      <c r="N18" s="20" t="s">
        <v>327</v>
      </c>
      <c r="O18" s="18" t="s">
        <v>327</v>
      </c>
      <c r="P18" s="20" t="s">
        <v>327</v>
      </c>
      <c r="Q18" s="18" t="s">
        <v>327</v>
      </c>
      <c r="R18" s="20" t="s">
        <v>327</v>
      </c>
      <c r="S18" s="18" t="n">
        <v>417.04517657</v>
      </c>
      <c r="T18" s="20" t="n">
        <v>8.628112939999999</v>
      </c>
    </row>
    <row r="19" spans="1:20">
      <c r="A19" s="15" t="s">
        <v>339</v>
      </c>
      <c r="B19" s="17" t="n">
        <v>5658</v>
      </c>
      <c r="C19" s="18">
        <f>(264.0/B19*100)</f>
        <v/>
      </c>
      <c r="D19" s="19" t="n">
        <v>5394</v>
      </c>
      <c r="E19" s="18" t="n">
        <v>439.00285594</v>
      </c>
      <c r="F19" s="20" t="n">
        <v>6.89233602</v>
      </c>
      <c r="G19" s="18" t="n">
        <v>433.45842105</v>
      </c>
      <c r="H19" s="20" t="n">
        <v>5.6133256</v>
      </c>
      <c r="I19" s="18" t="n">
        <v>398.75744635</v>
      </c>
      <c r="J19" s="20" t="n">
        <v>10.58762797</v>
      </c>
      <c r="K19" s="18" t="n">
        <v>483.85722981</v>
      </c>
      <c r="L19" s="20" t="n">
        <v>2.75939402</v>
      </c>
      <c r="M19" s="18" t="s">
        <v>327</v>
      </c>
      <c r="N19" s="20" t="s">
        <v>327</v>
      </c>
      <c r="O19" s="18" t="s">
        <v>327</v>
      </c>
      <c r="P19" s="20" t="s">
        <v>327</v>
      </c>
      <c r="Q19" s="18" t="s">
        <v>327</v>
      </c>
      <c r="R19" s="20" t="s">
        <v>327</v>
      </c>
      <c r="S19" s="18" t="n">
        <v>429.59915279</v>
      </c>
      <c r="T19" s="20" t="n">
        <v>7.67966064</v>
      </c>
    </row>
    <row r="20" spans="1:20">
      <c r="A20" s="15" t="s">
        <v>340</v>
      </c>
      <c r="B20" s="17" t="n">
        <v>3371</v>
      </c>
      <c r="C20" s="18">
        <f>(82.0/B20*100)</f>
        <v/>
      </c>
      <c r="D20" s="19" t="n">
        <v>3289</v>
      </c>
      <c r="E20" s="18" t="n">
        <v>416.47555796</v>
      </c>
      <c r="F20" s="20" t="n">
        <v>10.23648458</v>
      </c>
      <c r="G20" s="18" t="n">
        <v>413.77215564</v>
      </c>
      <c r="H20" s="20" t="n">
        <v>8.0624298</v>
      </c>
      <c r="I20" s="18" t="n">
        <v>407.39488022</v>
      </c>
      <c r="J20" s="20" t="n">
        <v>25.16325783</v>
      </c>
      <c r="K20" s="18" t="n">
        <v>495.3427007</v>
      </c>
      <c r="L20" s="20" t="n">
        <v>2.05121274</v>
      </c>
      <c r="M20" s="18" t="s">
        <v>327</v>
      </c>
      <c r="N20" s="20" t="s">
        <v>327</v>
      </c>
      <c r="O20" s="18" t="s">
        <v>327</v>
      </c>
      <c r="P20" s="20" t="s">
        <v>327</v>
      </c>
      <c r="Q20" s="18" t="s">
        <v>327</v>
      </c>
      <c r="R20" s="20" t="s">
        <v>327</v>
      </c>
      <c r="S20" s="18" t="n">
        <v>414.31194015</v>
      </c>
      <c r="T20" s="20" t="n">
        <v>9.277836369999999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451.45872551</v>
      </c>
      <c r="F23" s="20" t="n">
        <v>5.61941168</v>
      </c>
      <c r="G23" s="18" t="n">
        <v>446.84704754</v>
      </c>
      <c r="H23" s="20" t="n">
        <v>4.94467197</v>
      </c>
      <c r="I23" s="18" t="n">
        <v>427.19229802</v>
      </c>
      <c r="J23" s="20" t="n">
        <v>8.091880720000001</v>
      </c>
      <c r="K23" s="18" t="n">
        <v>507.14719284</v>
      </c>
      <c r="L23" s="20" t="n">
        <v>2.86723762</v>
      </c>
      <c r="M23" s="18" t="s">
        <v>327</v>
      </c>
      <c r="N23" s="20" t="s">
        <v>327</v>
      </c>
      <c r="O23" s="18" t="s">
        <v>327</v>
      </c>
      <c r="P23" s="20" t="s">
        <v>327</v>
      </c>
      <c r="Q23" s="18" t="s">
        <v>327</v>
      </c>
      <c r="R23" s="20" t="s">
        <v>327</v>
      </c>
      <c r="S23" s="18" t="n">
        <v>442.81006603</v>
      </c>
      <c r="T23" s="20" t="n">
        <v>7.03725462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510.78050001</v>
      </c>
      <c r="F25" s="20" t="n">
        <v>5.43230165</v>
      </c>
      <c r="G25" s="18" t="n">
        <v>511.41656839</v>
      </c>
      <c r="H25" s="20" t="n">
        <v>4.45918509</v>
      </c>
      <c r="I25" s="18" t="n">
        <v>523.52176532</v>
      </c>
      <c r="J25" s="20" t="n">
        <v>8.472872499999999</v>
      </c>
      <c r="K25" s="18" t="n">
        <v>522.51701349</v>
      </c>
      <c r="L25" s="20" t="n">
        <v>3.9717277</v>
      </c>
      <c r="M25" s="18" t="s">
        <v>327</v>
      </c>
      <c r="N25" s="20" t="s">
        <v>327</v>
      </c>
      <c r="O25" s="18" t="s">
        <v>327</v>
      </c>
      <c r="P25" s="20" t="s">
        <v>327</v>
      </c>
      <c r="Q25" s="18" t="s">
        <v>327</v>
      </c>
      <c r="R25" s="20" t="s">
        <v>327</v>
      </c>
      <c r="S25" s="18" t="n">
        <v>525.51882003</v>
      </c>
      <c r="T25" s="20" t="n">
        <v>9.46660221</v>
      </c>
    </row>
    <row r="26" spans="1:20">
      <c r="A26" s="15" t="s">
        <v>346</v>
      </c>
      <c r="B26" s="17" t="n">
        <v>4869</v>
      </c>
      <c r="C26" s="18">
        <f>(186.0/B26*100)</f>
        <v/>
      </c>
      <c r="D26" s="19" t="n">
        <v>4683</v>
      </c>
      <c r="E26" s="18" t="n">
        <v>480.83667651</v>
      </c>
      <c r="F26" s="20" t="n">
        <v>5.51397473</v>
      </c>
      <c r="G26" s="18" t="n">
        <v>467.24346249</v>
      </c>
      <c r="H26" s="20" t="n">
        <v>3.51661023</v>
      </c>
      <c r="I26" s="18" t="n">
        <v>431.70146319</v>
      </c>
      <c r="J26" s="20" t="n">
        <v>8.810153229999999</v>
      </c>
      <c r="K26" s="18" t="n">
        <v>502.36543609</v>
      </c>
      <c r="L26" s="20" t="n">
        <v>2.17826874</v>
      </c>
      <c r="M26" s="18" t="s">
        <v>327</v>
      </c>
      <c r="N26" s="20" t="s">
        <v>327</v>
      </c>
      <c r="O26" s="18" t="s">
        <v>327</v>
      </c>
      <c r="P26" s="20" t="s">
        <v>327</v>
      </c>
      <c r="Q26" s="18" t="s">
        <v>327</v>
      </c>
      <c r="R26" s="20" t="s">
        <v>327</v>
      </c>
      <c r="S26" s="18" t="n">
        <v>455.62319567</v>
      </c>
      <c r="T26" s="20" t="n">
        <v>7.58743406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513.10376778</v>
      </c>
      <c r="F32" s="20" t="n">
        <v>5.4877223</v>
      </c>
      <c r="G32" s="18" t="n">
        <v>487.74383032</v>
      </c>
      <c r="H32" s="20" t="n">
        <v>3.75508462</v>
      </c>
      <c r="I32" s="18" t="n">
        <v>460.08078325</v>
      </c>
      <c r="J32" s="20" t="n">
        <v>7.60637472</v>
      </c>
      <c r="K32" s="18" t="n">
        <v>519.08622213</v>
      </c>
      <c r="L32" s="20" t="n">
        <v>2.87466158</v>
      </c>
      <c r="M32" s="18" t="s">
        <v>327</v>
      </c>
      <c r="N32" s="20" t="s">
        <v>327</v>
      </c>
      <c r="O32" s="18" t="s">
        <v>327</v>
      </c>
      <c r="P32" s="20" t="s">
        <v>327</v>
      </c>
      <c r="Q32" s="18" t="s">
        <v>327</v>
      </c>
      <c r="R32" s="20" t="s">
        <v>327</v>
      </c>
      <c r="S32" s="18" t="n">
        <v>461.07459306</v>
      </c>
      <c r="T32" s="20" t="n">
        <v>8.12742851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424.6339741</v>
      </c>
      <c r="F34" s="20" t="n">
        <v>4.65859454</v>
      </c>
      <c r="G34" s="18" t="n">
        <v>431.53834841</v>
      </c>
      <c r="H34" s="20" t="n">
        <v>3.99000451</v>
      </c>
      <c r="I34" s="18" t="n">
        <v>402.36874073</v>
      </c>
      <c r="J34" s="20" t="n">
        <v>7.5108581</v>
      </c>
      <c r="K34" s="18" t="n">
        <v>480.33191855</v>
      </c>
      <c r="L34" s="20" t="n">
        <v>3.15908505</v>
      </c>
      <c r="M34" s="18" t="s">
        <v>327</v>
      </c>
      <c r="N34" s="20" t="s">
        <v>327</v>
      </c>
      <c r="O34" s="18" t="n">
        <v>263.37193708</v>
      </c>
      <c r="P34" s="20" t="n">
        <v>13.61114927</v>
      </c>
      <c r="Q34" s="18" t="s">
        <v>327</v>
      </c>
      <c r="R34" s="20" t="s">
        <v>327</v>
      </c>
      <c r="S34" s="18" t="n">
        <v>423.78843104</v>
      </c>
      <c r="T34" s="20" t="n">
        <v>6.24577378</v>
      </c>
    </row>
    <row r="35" spans="1:20">
      <c r="A35" s="15" t="s">
        <v>355</v>
      </c>
      <c r="B35" s="17" t="n">
        <v>6406</v>
      </c>
      <c r="C35" s="18">
        <f>(103.0/B35*100)</f>
        <v/>
      </c>
      <c r="D35" s="19" t="n">
        <v>6303</v>
      </c>
      <c r="E35" s="18" t="n">
        <v>517.43172815</v>
      </c>
      <c r="F35" s="20" t="n">
        <v>4.05719847</v>
      </c>
      <c r="G35" s="18" t="n">
        <v>506.37450291</v>
      </c>
      <c r="H35" s="20" t="n">
        <v>3.94497977</v>
      </c>
      <c r="I35" s="18" t="n">
        <v>471.0715493</v>
      </c>
      <c r="J35" s="20" t="n">
        <v>8.05644584</v>
      </c>
      <c r="K35" s="18" t="n">
        <v>508.12968381</v>
      </c>
      <c r="L35" s="20" t="n">
        <v>2.28568354</v>
      </c>
      <c r="M35" s="18" t="s">
        <v>327</v>
      </c>
      <c r="N35" s="20" t="s">
        <v>327</v>
      </c>
      <c r="O35" s="18" t="n">
        <v>337.32521215</v>
      </c>
      <c r="P35" s="20" t="n">
        <v>11.65794297</v>
      </c>
      <c r="Q35" s="18" t="s">
        <v>327</v>
      </c>
      <c r="R35" s="20" t="s">
        <v>327</v>
      </c>
      <c r="S35" s="18" t="n">
        <v>500.85234571</v>
      </c>
      <c r="T35" s="20" t="n">
        <v>5.55733256</v>
      </c>
    </row>
    <row r="36" spans="1:20">
      <c r="A36" s="15" t="s">
        <v>356</v>
      </c>
      <c r="B36" s="17" t="n">
        <v>6736</v>
      </c>
      <c r="C36" s="18">
        <f>(124.0/B36*100)</f>
        <v/>
      </c>
      <c r="D36" s="19" t="n">
        <v>6612</v>
      </c>
      <c r="E36" s="18" t="n">
        <v>490.7337232</v>
      </c>
      <c r="F36" s="20" t="n">
        <v>4.52176712</v>
      </c>
      <c r="G36" s="18" t="n">
        <v>463.61470049</v>
      </c>
      <c r="H36" s="20" t="n">
        <v>4.2317589</v>
      </c>
      <c r="I36" s="18" t="n">
        <v>438.69932809</v>
      </c>
      <c r="J36" s="20" t="n">
        <v>8.066990779999999</v>
      </c>
      <c r="K36" s="18" t="n">
        <v>508.20557632</v>
      </c>
      <c r="L36" s="20" t="n">
        <v>2.43514598</v>
      </c>
      <c r="M36" s="18" t="s">
        <v>327</v>
      </c>
      <c r="N36" s="20" t="s">
        <v>327</v>
      </c>
      <c r="O36" s="18" t="s">
        <v>327</v>
      </c>
      <c r="P36" s="20" t="s">
        <v>327</v>
      </c>
      <c r="Q36" s="18" t="s">
        <v>327</v>
      </c>
      <c r="R36" s="20" t="s">
        <v>327</v>
      </c>
      <c r="S36" s="18" t="n">
        <v>458.46484109</v>
      </c>
      <c r="T36" s="20" t="n">
        <v>5.41236789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492.36332466</v>
      </c>
      <c r="F40" s="20" t="n">
        <v>5.80138235</v>
      </c>
      <c r="G40" s="18" t="n">
        <v>502.28286405</v>
      </c>
      <c r="H40" s="20" t="n">
        <v>3.40431023</v>
      </c>
      <c r="I40" s="18" t="n">
        <v>474.14736075</v>
      </c>
      <c r="J40" s="20" t="n">
        <v>8.4251206</v>
      </c>
      <c r="K40" s="18" t="n">
        <v>513.24502789</v>
      </c>
      <c r="L40" s="20" t="n">
        <v>4.43035527</v>
      </c>
      <c r="M40" s="18" t="s">
        <v>327</v>
      </c>
      <c r="N40" s="20" t="s">
        <v>327</v>
      </c>
      <c r="O40" s="18" t="n">
        <v>493.18465857</v>
      </c>
      <c r="P40" s="20" t="n">
        <v>2.25147869</v>
      </c>
      <c r="Q40" s="18" t="s">
        <v>327</v>
      </c>
      <c r="R40" s="20" t="s">
        <v>327</v>
      </c>
      <c r="S40" s="18" t="n">
        <v>450.71805316</v>
      </c>
      <c r="T40" s="20" t="n">
        <v>7.50814118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434.44381385</v>
      </c>
      <c r="F47" s="20" t="n">
        <v>6.84292923</v>
      </c>
      <c r="G47" s="18" t="n">
        <v>449.03884623</v>
      </c>
      <c r="H47" s="20" t="n">
        <v>5.36008113</v>
      </c>
      <c r="I47" s="18" t="n">
        <v>411.84219974</v>
      </c>
      <c r="J47" s="20" t="n">
        <v>8.038404330000001</v>
      </c>
      <c r="K47" s="18" t="n">
        <v>434.79456093</v>
      </c>
      <c r="L47" s="20" t="n">
        <v>6.25016962</v>
      </c>
      <c r="M47" s="18" t="s">
        <v>327</v>
      </c>
      <c r="N47" s="20" t="s">
        <v>327</v>
      </c>
      <c r="O47" s="18" t="s">
        <v>327</v>
      </c>
      <c r="P47" s="20" t="s">
        <v>327</v>
      </c>
      <c r="Q47" s="18" t="s">
        <v>327</v>
      </c>
      <c r="R47" s="20" t="s">
        <v>327</v>
      </c>
      <c r="S47" s="18" t="n">
        <v>411.471812</v>
      </c>
      <c r="T47" s="20" t="n">
        <v>6.7657433</v>
      </c>
    </row>
    <row r="48" spans="1:20">
      <c r="A48" s="15" t="s">
        <v>368</v>
      </c>
      <c r="B48" s="17" t="n">
        <v>9841</v>
      </c>
      <c r="C48" s="18">
        <f>(31.0/B48*100)</f>
        <v/>
      </c>
      <c r="D48" s="19" t="n">
        <v>9810</v>
      </c>
      <c r="E48" s="18" t="n">
        <v>469.23143885</v>
      </c>
      <c r="F48" s="20" t="n">
        <v>7.48831714</v>
      </c>
      <c r="G48" s="18" t="n">
        <v>479.34759768</v>
      </c>
      <c r="H48" s="20" t="n">
        <v>5.76496087</v>
      </c>
      <c r="I48" s="18" t="n">
        <v>469.91229122</v>
      </c>
      <c r="J48" s="20" t="n">
        <v>8.69556042</v>
      </c>
      <c r="K48" s="18" t="n">
        <v>514.9150429</v>
      </c>
      <c r="L48" s="20" t="n">
        <v>5.1573977</v>
      </c>
      <c r="M48" s="18" t="s">
        <v>327</v>
      </c>
      <c r="N48" s="20" t="s">
        <v>327</v>
      </c>
      <c r="O48" s="18" t="s">
        <v>327</v>
      </c>
      <c r="P48" s="20" t="s">
        <v>327</v>
      </c>
      <c r="Q48" s="18" t="s">
        <v>327</v>
      </c>
      <c r="R48" s="20" t="s">
        <v>327</v>
      </c>
      <c r="S48" s="18" t="n">
        <v>402.22722012</v>
      </c>
      <c r="T48" s="20" t="n">
        <v>13.99435047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481.34035998</v>
      </c>
      <c r="F52" s="20" t="n">
        <v>5.67560769</v>
      </c>
      <c r="G52" s="18" t="n">
        <v>459.29488694</v>
      </c>
      <c r="H52" s="20" t="n">
        <v>4.73517016</v>
      </c>
      <c r="I52" s="18" t="n">
        <v>428.91160467</v>
      </c>
      <c r="J52" s="20" t="n">
        <v>7.42539621</v>
      </c>
      <c r="K52" s="18" t="n">
        <v>498.64108008</v>
      </c>
      <c r="L52" s="20" t="n">
        <v>2.83964208</v>
      </c>
      <c r="M52" s="18" t="s">
        <v>327</v>
      </c>
      <c r="N52" s="20" t="s">
        <v>327</v>
      </c>
      <c r="O52" s="18" t="s">
        <v>327</v>
      </c>
      <c r="P52" s="20" t="s">
        <v>327</v>
      </c>
      <c r="Q52" s="18" t="s">
        <v>327</v>
      </c>
      <c r="R52" s="20" t="s">
        <v>327</v>
      </c>
      <c r="S52" s="18" t="n">
        <v>432.85212518</v>
      </c>
      <c r="T52" s="20" t="n">
        <v>7.70650602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524.09697868</v>
      </c>
      <c r="F56" s="20" t="n">
        <v>6.05134281</v>
      </c>
      <c r="G56" s="18" t="n">
        <v>518.97500884</v>
      </c>
      <c r="H56" s="20" t="n">
        <v>3.62000103</v>
      </c>
      <c r="I56" s="18" t="n">
        <v>497.93855549</v>
      </c>
      <c r="J56" s="20" t="n">
        <v>8.260636460000001</v>
      </c>
      <c r="K56" s="18" t="n">
        <v>533.10808893</v>
      </c>
      <c r="L56" s="20" t="n">
        <v>2.84657561</v>
      </c>
      <c r="M56" s="18" t="s">
        <v>327</v>
      </c>
      <c r="N56" s="20" t="s">
        <v>327</v>
      </c>
      <c r="O56" s="18" t="s">
        <v>327</v>
      </c>
      <c r="P56" s="20" t="s">
        <v>327</v>
      </c>
      <c r="Q56" s="18" t="s">
        <v>327</v>
      </c>
      <c r="R56" s="20" t="s">
        <v>327</v>
      </c>
      <c r="S56" s="18" t="n">
        <v>491.88879974</v>
      </c>
      <c r="T56" s="20" t="n">
        <v>11.65051614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455.40929302</v>
      </c>
      <c r="F61" s="20" t="n">
        <v>5.85834458</v>
      </c>
      <c r="G61" s="18" t="n">
        <v>457.16465037</v>
      </c>
      <c r="H61" s="20" t="n">
        <v>4.02387368</v>
      </c>
      <c r="I61" s="18" t="n">
        <v>415.51844728</v>
      </c>
      <c r="J61" s="20" t="n">
        <v>7.95929016</v>
      </c>
      <c r="K61" s="18" t="n">
        <v>492.53811445</v>
      </c>
      <c r="L61" s="20" t="n">
        <v>3.07629927</v>
      </c>
      <c r="M61" s="18" t="s">
        <v>327</v>
      </c>
      <c r="N61" s="20" t="s">
        <v>327</v>
      </c>
      <c r="O61" s="18" t="s">
        <v>327</v>
      </c>
      <c r="P61" s="20" t="s">
        <v>327</v>
      </c>
      <c r="Q61" s="18" t="s">
        <v>327</v>
      </c>
      <c r="R61" s="20" t="s">
        <v>327</v>
      </c>
      <c r="S61" s="18" t="n">
        <v>417.7458512</v>
      </c>
      <c r="T61" s="20" t="n">
        <v>7.62561831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381.92848274</v>
      </c>
      <c r="F67" s="20" t="n">
        <v>5.15779862</v>
      </c>
      <c r="G67" s="18" t="n">
        <v>369.93480811</v>
      </c>
      <c r="H67" s="20" t="n">
        <v>3.2548929</v>
      </c>
      <c r="I67" s="18" t="n">
        <v>367.69698926</v>
      </c>
      <c r="J67" s="20" t="n">
        <v>5.05508381</v>
      </c>
      <c r="K67" s="18" t="n">
        <v>429.42994905</v>
      </c>
      <c r="L67" s="20" t="n">
        <v>3.60206155</v>
      </c>
      <c r="M67" s="18" t="s">
        <v>327</v>
      </c>
      <c r="N67" s="20" t="s">
        <v>327</v>
      </c>
      <c r="O67" s="18" t="s">
        <v>327</v>
      </c>
      <c r="P67" s="20" t="s">
        <v>327</v>
      </c>
      <c r="Q67" s="18" t="s">
        <v>327</v>
      </c>
      <c r="R67" s="20" t="s">
        <v>327</v>
      </c>
      <c r="S67" s="18" t="n">
        <v>331.77301597</v>
      </c>
      <c r="T67" s="20" t="n">
        <v>7.28956625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404.41196139</v>
      </c>
      <c r="F73" s="20" t="n">
        <v>3.85905855</v>
      </c>
      <c r="G73" s="18" t="n">
        <v>410.03979564</v>
      </c>
      <c r="H73" s="20" t="n">
        <v>3.95474159</v>
      </c>
      <c r="I73" s="18" t="n">
        <v>383.61755919</v>
      </c>
      <c r="J73" s="20" t="n">
        <v>4.81560095</v>
      </c>
      <c r="K73" s="18" t="n">
        <v>429.86394038</v>
      </c>
      <c r="L73" s="20" t="n">
        <v>3.98883053</v>
      </c>
      <c r="M73" s="18" t="s">
        <v>327</v>
      </c>
      <c r="N73" s="20" t="s">
        <v>327</v>
      </c>
      <c r="O73" s="18" t="s">
        <v>327</v>
      </c>
      <c r="P73" s="20" t="s">
        <v>327</v>
      </c>
      <c r="Q73" s="18" t="s">
        <v>327</v>
      </c>
      <c r="R73" s="20" t="s">
        <v>327</v>
      </c>
      <c r="S73" s="18" t="n">
        <v>369.09495026</v>
      </c>
      <c r="T73" s="20" t="n">
        <v>9.139002189999999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461.54590889</v>
      </c>
      <c r="F7" s="20" t="n">
        <v>5.64785187</v>
      </c>
      <c r="G7" s="18" t="n">
        <v>480.71498642</v>
      </c>
      <c r="H7" s="20" t="n">
        <v>3.3538413</v>
      </c>
      <c r="I7" s="18" t="n">
        <v>455.87271916</v>
      </c>
      <c r="J7" s="20" t="n">
        <v>10.93925468</v>
      </c>
      <c r="K7" s="18" t="n">
        <v>522.49154702</v>
      </c>
      <c r="L7" s="20" t="n">
        <v>2.1548347</v>
      </c>
      <c r="M7" s="18" t="s">
        <v>327</v>
      </c>
      <c r="N7" s="20" t="s">
        <v>327</v>
      </c>
      <c r="O7" s="18" t="s">
        <v>327</v>
      </c>
      <c r="P7" s="20" t="s">
        <v>327</v>
      </c>
      <c r="Q7" s="18" t="s">
        <v>327</v>
      </c>
      <c r="R7" s="20" t="s">
        <v>327</v>
      </c>
      <c r="S7" s="18" t="n">
        <v>472.22252777</v>
      </c>
      <c r="T7" s="20" t="n">
        <v>5.8123319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455.65187399</v>
      </c>
      <c r="F9" s="20" t="n">
        <v>9.140273410000001</v>
      </c>
      <c r="G9" s="18" t="n">
        <v>474.89145468</v>
      </c>
      <c r="H9" s="20" t="n">
        <v>8.650702389999999</v>
      </c>
      <c r="I9" s="18" t="n">
        <v>415.0151549</v>
      </c>
      <c r="J9" s="20" t="n">
        <v>14.47333289</v>
      </c>
      <c r="K9" s="18" t="s">
        <v>327</v>
      </c>
      <c r="L9" s="20" t="s">
        <v>327</v>
      </c>
      <c r="M9" s="18" t="s">
        <v>327</v>
      </c>
      <c r="N9" s="20" t="s">
        <v>327</v>
      </c>
      <c r="O9" s="18" t="n">
        <v>347.7815185</v>
      </c>
      <c r="P9" s="20" t="n">
        <v>11.20716786</v>
      </c>
      <c r="Q9" s="18" t="s">
        <v>327</v>
      </c>
      <c r="R9" s="20" t="s">
        <v>327</v>
      </c>
      <c r="S9" s="18" t="n">
        <v>452.83356327</v>
      </c>
      <c r="T9" s="20" t="n">
        <v>7.37247578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448.5820508</v>
      </c>
      <c r="F13" s="20" t="n">
        <v>11.44103301</v>
      </c>
      <c r="G13" s="18" t="n">
        <v>465.26338164</v>
      </c>
      <c r="H13" s="20" t="n">
        <v>8.23825205</v>
      </c>
      <c r="I13" s="18" t="n">
        <v>419.04716848</v>
      </c>
      <c r="J13" s="20" t="n">
        <v>20.41209783</v>
      </c>
      <c r="K13" s="18" t="n">
        <v>509.88980922</v>
      </c>
      <c r="L13" s="20" t="n">
        <v>2.65896313</v>
      </c>
      <c r="M13" s="18" t="s">
        <v>327</v>
      </c>
      <c r="N13" s="20" t="s">
        <v>327</v>
      </c>
      <c r="O13" s="18" t="n">
        <v>407.4699787</v>
      </c>
      <c r="P13" s="20" t="n">
        <v>6.79601306</v>
      </c>
      <c r="Q13" s="18" t="s">
        <v>327</v>
      </c>
      <c r="R13" s="20" t="s">
        <v>327</v>
      </c>
      <c r="S13" s="18" t="n">
        <v>459.12958327</v>
      </c>
      <c r="T13" s="20" t="n">
        <v>8.22961046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483.30327868</v>
      </c>
      <c r="F18" s="20" t="n">
        <v>4.39798599</v>
      </c>
      <c r="G18" s="18" t="n">
        <v>475.75435824</v>
      </c>
      <c r="H18" s="20" t="n">
        <v>4.57361973</v>
      </c>
      <c r="I18" s="18" t="n">
        <v>457.20555147</v>
      </c>
      <c r="J18" s="20" t="n">
        <v>6.80001801</v>
      </c>
      <c r="K18" s="18" t="n">
        <v>464.42581903</v>
      </c>
      <c r="L18" s="20" t="n">
        <v>5.60907256</v>
      </c>
      <c r="M18" s="18" t="s">
        <v>327</v>
      </c>
      <c r="N18" s="20" t="s">
        <v>327</v>
      </c>
      <c r="O18" s="18" t="s">
        <v>327</v>
      </c>
      <c r="P18" s="20" t="s">
        <v>327</v>
      </c>
      <c r="Q18" s="18" t="s">
        <v>327</v>
      </c>
      <c r="R18" s="20" t="s">
        <v>327</v>
      </c>
      <c r="S18" s="18" t="n">
        <v>418.97806838</v>
      </c>
      <c r="T18" s="20" t="n">
        <v>8.884829829999999</v>
      </c>
    </row>
    <row r="19" spans="1:20">
      <c r="A19" s="15" t="s">
        <v>339</v>
      </c>
      <c r="B19" s="17" t="n">
        <v>5658</v>
      </c>
      <c r="C19" s="18">
        <f>(264.0/B19*100)</f>
        <v/>
      </c>
      <c r="D19" s="19" t="n">
        <v>5394</v>
      </c>
      <c r="E19" s="18" t="n">
        <v>420.07160895</v>
      </c>
      <c r="F19" s="20" t="n">
        <v>6.60932023</v>
      </c>
      <c r="G19" s="18" t="n">
        <v>442.30815028</v>
      </c>
      <c r="H19" s="20" t="n">
        <v>5.76712294</v>
      </c>
      <c r="I19" s="18" t="n">
        <v>408.99835401</v>
      </c>
      <c r="J19" s="20" t="n">
        <v>9.24971919</v>
      </c>
      <c r="K19" s="18" t="n">
        <v>483.85722981</v>
      </c>
      <c r="L19" s="20" t="n">
        <v>2.75939402</v>
      </c>
      <c r="M19" s="18" t="s">
        <v>327</v>
      </c>
      <c r="N19" s="20" t="s">
        <v>327</v>
      </c>
      <c r="O19" s="18" t="s">
        <v>327</v>
      </c>
      <c r="P19" s="20" t="s">
        <v>327</v>
      </c>
      <c r="Q19" s="18" t="s">
        <v>327</v>
      </c>
      <c r="R19" s="20" t="s">
        <v>327</v>
      </c>
      <c r="S19" s="18" t="n">
        <v>430.17555391</v>
      </c>
      <c r="T19" s="20" t="n">
        <v>7.34054886</v>
      </c>
    </row>
    <row r="20" spans="1:20">
      <c r="A20" s="15" t="s">
        <v>340</v>
      </c>
      <c r="B20" s="17" t="n">
        <v>3371</v>
      </c>
      <c r="C20" s="18">
        <f>(82.0/B20*100)</f>
        <v/>
      </c>
      <c r="D20" s="19" t="n">
        <v>3289</v>
      </c>
      <c r="E20" s="18" t="n">
        <v>408.3025168</v>
      </c>
      <c r="F20" s="20" t="n">
        <v>10.1713708</v>
      </c>
      <c r="G20" s="18" t="n">
        <v>418.32003971</v>
      </c>
      <c r="H20" s="20" t="n">
        <v>7.94988244</v>
      </c>
      <c r="I20" s="18" t="n">
        <v>406.05639987</v>
      </c>
      <c r="J20" s="20" t="n">
        <v>25.69822591</v>
      </c>
      <c r="K20" s="18" t="n">
        <v>495.3427007</v>
      </c>
      <c r="L20" s="20" t="n">
        <v>2.05121274</v>
      </c>
      <c r="M20" s="18" t="s">
        <v>327</v>
      </c>
      <c r="N20" s="20" t="s">
        <v>327</v>
      </c>
      <c r="O20" s="18" t="s">
        <v>327</v>
      </c>
      <c r="P20" s="20" t="s">
        <v>327</v>
      </c>
      <c r="Q20" s="18" t="s">
        <v>327</v>
      </c>
      <c r="R20" s="20" t="s">
        <v>327</v>
      </c>
      <c r="S20" s="18" t="n">
        <v>413.88333898</v>
      </c>
      <c r="T20" s="20" t="n">
        <v>9.324427529999999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434.46846046</v>
      </c>
      <c r="F23" s="20" t="n">
        <v>5.59514884</v>
      </c>
      <c r="G23" s="18" t="n">
        <v>453.3182979</v>
      </c>
      <c r="H23" s="20" t="n">
        <v>4.67246318</v>
      </c>
      <c r="I23" s="18" t="n">
        <v>439.6887702</v>
      </c>
      <c r="J23" s="20" t="n">
        <v>9.09120167</v>
      </c>
      <c r="K23" s="18" t="n">
        <v>507.14719284</v>
      </c>
      <c r="L23" s="20" t="n">
        <v>2.86723762</v>
      </c>
      <c r="M23" s="18" t="s">
        <v>327</v>
      </c>
      <c r="N23" s="20" t="s">
        <v>327</v>
      </c>
      <c r="O23" s="18" t="s">
        <v>327</v>
      </c>
      <c r="P23" s="20" t="s">
        <v>327</v>
      </c>
      <c r="Q23" s="18" t="s">
        <v>327</v>
      </c>
      <c r="R23" s="20" t="s">
        <v>327</v>
      </c>
      <c r="S23" s="18" t="n">
        <v>443.58430189</v>
      </c>
      <c r="T23" s="20" t="n">
        <v>7.28413839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476.69271966</v>
      </c>
      <c r="F25" s="20" t="n">
        <v>7.11440787</v>
      </c>
      <c r="G25" s="18" t="n">
        <v>517.2174206</v>
      </c>
      <c r="H25" s="20" t="n">
        <v>4.1036563</v>
      </c>
      <c r="I25" s="18" t="n">
        <v>520.0569714</v>
      </c>
      <c r="J25" s="20" t="n">
        <v>9.81459862</v>
      </c>
      <c r="K25" s="18" t="n">
        <v>522.51701349</v>
      </c>
      <c r="L25" s="20" t="n">
        <v>3.9717277</v>
      </c>
      <c r="M25" s="18" t="s">
        <v>327</v>
      </c>
      <c r="N25" s="20" t="s">
        <v>327</v>
      </c>
      <c r="O25" s="18" t="s">
        <v>327</v>
      </c>
      <c r="P25" s="20" t="s">
        <v>327</v>
      </c>
      <c r="Q25" s="18" t="s">
        <v>327</v>
      </c>
      <c r="R25" s="20" t="s">
        <v>327</v>
      </c>
      <c r="S25" s="18" t="n">
        <v>523.3276111</v>
      </c>
      <c r="T25" s="20" t="n">
        <v>9.41596618</v>
      </c>
    </row>
    <row r="26" spans="1:20">
      <c r="A26" s="15" t="s">
        <v>346</v>
      </c>
      <c r="B26" s="17" t="n">
        <v>4869</v>
      </c>
      <c r="C26" s="18">
        <f>(186.0/B26*100)</f>
        <v/>
      </c>
      <c r="D26" s="19" t="n">
        <v>4683</v>
      </c>
      <c r="E26" s="18" t="n">
        <v>463.62457059</v>
      </c>
      <c r="F26" s="20" t="n">
        <v>5.62522526</v>
      </c>
      <c r="G26" s="18" t="n">
        <v>474.65000847</v>
      </c>
      <c r="H26" s="20" t="n">
        <v>3.84314167</v>
      </c>
      <c r="I26" s="18" t="n">
        <v>441.16168847</v>
      </c>
      <c r="J26" s="20" t="n">
        <v>7.63952027</v>
      </c>
      <c r="K26" s="18" t="n">
        <v>502.36543609</v>
      </c>
      <c r="L26" s="20" t="n">
        <v>2.17826874</v>
      </c>
      <c r="M26" s="18" t="s">
        <v>327</v>
      </c>
      <c r="N26" s="20" t="s">
        <v>327</v>
      </c>
      <c r="O26" s="18" t="s">
        <v>327</v>
      </c>
      <c r="P26" s="20" t="s">
        <v>327</v>
      </c>
      <c r="Q26" s="18" t="s">
        <v>327</v>
      </c>
      <c r="R26" s="20" t="s">
        <v>327</v>
      </c>
      <c r="S26" s="18" t="n">
        <v>457.79892986</v>
      </c>
      <c r="T26" s="20" t="n">
        <v>7.83290483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495.57189663</v>
      </c>
      <c r="F32" s="20" t="n">
        <v>5.60330274</v>
      </c>
      <c r="G32" s="18" t="n">
        <v>498.85926636</v>
      </c>
      <c r="H32" s="20" t="n">
        <v>3.95044161</v>
      </c>
      <c r="I32" s="18" t="n">
        <v>461.44389534</v>
      </c>
      <c r="J32" s="20" t="n">
        <v>7.69533728</v>
      </c>
      <c r="K32" s="18" t="n">
        <v>519.08622213</v>
      </c>
      <c r="L32" s="20" t="n">
        <v>2.87466158</v>
      </c>
      <c r="M32" s="18" t="s">
        <v>327</v>
      </c>
      <c r="N32" s="20" t="s">
        <v>327</v>
      </c>
      <c r="O32" s="18" t="s">
        <v>327</v>
      </c>
      <c r="P32" s="20" t="s">
        <v>327</v>
      </c>
      <c r="Q32" s="18" t="s">
        <v>327</v>
      </c>
      <c r="R32" s="20" t="s">
        <v>327</v>
      </c>
      <c r="S32" s="18" t="n">
        <v>463.96320878</v>
      </c>
      <c r="T32" s="20" t="n">
        <v>8.00166306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412.52429557</v>
      </c>
      <c r="F34" s="20" t="n">
        <v>5.43560557</v>
      </c>
      <c r="G34" s="18" t="n">
        <v>436.51450432</v>
      </c>
      <c r="H34" s="20" t="n">
        <v>4.12522539</v>
      </c>
      <c r="I34" s="18" t="n">
        <v>400.71235831</v>
      </c>
      <c r="J34" s="20" t="n">
        <v>8.08841533</v>
      </c>
      <c r="K34" s="18" t="n">
        <v>480.33191855</v>
      </c>
      <c r="L34" s="20" t="n">
        <v>3.15908505</v>
      </c>
      <c r="M34" s="18" t="s">
        <v>327</v>
      </c>
      <c r="N34" s="20" t="s">
        <v>327</v>
      </c>
      <c r="O34" s="18" t="n">
        <v>263.37193708</v>
      </c>
      <c r="P34" s="20" t="n">
        <v>13.61114927</v>
      </c>
      <c r="Q34" s="18" t="s">
        <v>327</v>
      </c>
      <c r="R34" s="20" t="s">
        <v>327</v>
      </c>
      <c r="S34" s="18" t="n">
        <v>426.45075138</v>
      </c>
      <c r="T34" s="20" t="n">
        <v>5.83440622</v>
      </c>
    </row>
    <row r="35" spans="1:20">
      <c r="A35" s="15" t="s">
        <v>355</v>
      </c>
      <c r="B35" s="17" t="n">
        <v>6406</v>
      </c>
      <c r="C35" s="18">
        <f>(103.0/B35*100)</f>
        <v/>
      </c>
      <c r="D35" s="19" t="n">
        <v>6303</v>
      </c>
      <c r="E35" s="18" t="n">
        <v>509.86765403</v>
      </c>
      <c r="F35" s="20" t="n">
        <v>3.88242458</v>
      </c>
      <c r="G35" s="18" t="n">
        <v>510.29105969</v>
      </c>
      <c r="H35" s="20" t="n">
        <v>3.37597883</v>
      </c>
      <c r="I35" s="18" t="n">
        <v>494.99899102</v>
      </c>
      <c r="J35" s="20" t="n">
        <v>8.55112898</v>
      </c>
      <c r="K35" s="18" t="n">
        <v>508.12968381</v>
      </c>
      <c r="L35" s="20" t="n">
        <v>2.28568354</v>
      </c>
      <c r="M35" s="18" t="s">
        <v>327</v>
      </c>
      <c r="N35" s="20" t="s">
        <v>327</v>
      </c>
      <c r="O35" s="18" t="n">
        <v>337.32521215</v>
      </c>
      <c r="P35" s="20" t="n">
        <v>11.65794297</v>
      </c>
      <c r="Q35" s="18" t="s">
        <v>327</v>
      </c>
      <c r="R35" s="20" t="s">
        <v>327</v>
      </c>
      <c r="S35" s="18" t="n">
        <v>499.13512071</v>
      </c>
      <c r="T35" s="20" t="n">
        <v>5.47521734</v>
      </c>
    </row>
    <row r="36" spans="1:20">
      <c r="A36" s="15" t="s">
        <v>356</v>
      </c>
      <c r="B36" s="17" t="n">
        <v>6736</v>
      </c>
      <c r="C36" s="18">
        <f>(124.0/B36*100)</f>
        <v/>
      </c>
      <c r="D36" s="19" t="n">
        <v>6612</v>
      </c>
      <c r="E36" s="18" t="n">
        <v>474.08524811</v>
      </c>
      <c r="F36" s="20" t="n">
        <v>4.88550475</v>
      </c>
      <c r="G36" s="18" t="n">
        <v>476.28317621</v>
      </c>
      <c r="H36" s="20" t="n">
        <v>4.2400906</v>
      </c>
      <c r="I36" s="18" t="n">
        <v>443.14841584</v>
      </c>
      <c r="J36" s="20" t="n">
        <v>8.90933854</v>
      </c>
      <c r="K36" s="18" t="n">
        <v>508.20557632</v>
      </c>
      <c r="L36" s="20" t="n">
        <v>2.43514598</v>
      </c>
      <c r="M36" s="18" t="s">
        <v>327</v>
      </c>
      <c r="N36" s="20" t="s">
        <v>327</v>
      </c>
      <c r="O36" s="18" t="s">
        <v>327</v>
      </c>
      <c r="P36" s="20" t="s">
        <v>327</v>
      </c>
      <c r="Q36" s="18" t="s">
        <v>327</v>
      </c>
      <c r="R36" s="20" t="s">
        <v>327</v>
      </c>
      <c r="S36" s="18" t="n">
        <v>458.64730964</v>
      </c>
      <c r="T36" s="20" t="n">
        <v>5.58851903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485.60295699</v>
      </c>
      <c r="F40" s="20" t="n">
        <v>5.4842419</v>
      </c>
      <c r="G40" s="18" t="n">
        <v>504.07721518</v>
      </c>
      <c r="H40" s="20" t="n">
        <v>3.30513883</v>
      </c>
      <c r="I40" s="18" t="n">
        <v>463.9993584</v>
      </c>
      <c r="J40" s="20" t="n">
        <v>9.826353989999999</v>
      </c>
      <c r="K40" s="18" t="n">
        <v>513.24502789</v>
      </c>
      <c r="L40" s="20" t="n">
        <v>4.43035527</v>
      </c>
      <c r="M40" s="18" t="s">
        <v>327</v>
      </c>
      <c r="N40" s="20" t="s">
        <v>327</v>
      </c>
      <c r="O40" s="18" t="n">
        <v>493.18465857</v>
      </c>
      <c r="P40" s="20" t="n">
        <v>2.25147869</v>
      </c>
      <c r="Q40" s="18" t="s">
        <v>327</v>
      </c>
      <c r="R40" s="20" t="s">
        <v>327</v>
      </c>
      <c r="S40" s="18" t="n">
        <v>454.99419641</v>
      </c>
      <c r="T40" s="20" t="n">
        <v>7.77731752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423.15008867</v>
      </c>
      <c r="F47" s="20" t="n">
        <v>6.8501377</v>
      </c>
      <c r="G47" s="18" t="n">
        <v>449.75369252</v>
      </c>
      <c r="H47" s="20" t="n">
        <v>5.69228577</v>
      </c>
      <c r="I47" s="18" t="n">
        <v>426.79480841</v>
      </c>
      <c r="J47" s="20" t="n">
        <v>7.31492994</v>
      </c>
      <c r="K47" s="18" t="n">
        <v>434.79456093</v>
      </c>
      <c r="L47" s="20" t="n">
        <v>6.25016962</v>
      </c>
      <c r="M47" s="18" t="s">
        <v>327</v>
      </c>
      <c r="N47" s="20" t="s">
        <v>327</v>
      </c>
      <c r="O47" s="18" t="s">
        <v>327</v>
      </c>
      <c r="P47" s="20" t="s">
        <v>327</v>
      </c>
      <c r="Q47" s="18" t="s">
        <v>327</v>
      </c>
      <c r="R47" s="20" t="s">
        <v>327</v>
      </c>
      <c r="S47" s="18" t="n">
        <v>414.12006927</v>
      </c>
      <c r="T47" s="20" t="n">
        <v>6.88540337</v>
      </c>
    </row>
    <row r="48" spans="1:20">
      <c r="A48" s="15" t="s">
        <v>368</v>
      </c>
      <c r="B48" s="17" t="n">
        <v>9841</v>
      </c>
      <c r="C48" s="18">
        <f>(31.0/B48*100)</f>
        <v/>
      </c>
      <c r="D48" s="19" t="n">
        <v>9810</v>
      </c>
      <c r="E48" s="18" t="n">
        <v>458.41541792</v>
      </c>
      <c r="F48" s="20" t="n">
        <v>6.28036413</v>
      </c>
      <c r="G48" s="18" t="n">
        <v>491.28980018</v>
      </c>
      <c r="H48" s="20" t="n">
        <v>6.96635583</v>
      </c>
      <c r="I48" s="18" t="n">
        <v>459.66566391</v>
      </c>
      <c r="J48" s="20" t="n">
        <v>8.931648149999999</v>
      </c>
      <c r="K48" s="18" t="n">
        <v>514.9150429</v>
      </c>
      <c r="L48" s="20" t="n">
        <v>5.1573977</v>
      </c>
      <c r="M48" s="18" t="s">
        <v>327</v>
      </c>
      <c r="N48" s="20" t="s">
        <v>327</v>
      </c>
      <c r="O48" s="18" t="s">
        <v>327</v>
      </c>
      <c r="P48" s="20" t="s">
        <v>327</v>
      </c>
      <c r="Q48" s="18" t="s">
        <v>327</v>
      </c>
      <c r="R48" s="20" t="s">
        <v>327</v>
      </c>
      <c r="S48" s="18" t="n">
        <v>407.76804633</v>
      </c>
      <c r="T48" s="20" t="n">
        <v>13.22134294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464.05752908</v>
      </c>
      <c r="F52" s="20" t="n">
        <v>5.94904015</v>
      </c>
      <c r="G52" s="18" t="n">
        <v>470.88243154</v>
      </c>
      <c r="H52" s="20" t="n">
        <v>4.32249441</v>
      </c>
      <c r="I52" s="18" t="n">
        <v>434.15559376</v>
      </c>
      <c r="J52" s="20" t="n">
        <v>9.13498426</v>
      </c>
      <c r="K52" s="18" t="n">
        <v>498.64108008</v>
      </c>
      <c r="L52" s="20" t="n">
        <v>2.83964208</v>
      </c>
      <c r="M52" s="18" t="s">
        <v>327</v>
      </c>
      <c r="N52" s="20" t="s">
        <v>327</v>
      </c>
      <c r="O52" s="18" t="s">
        <v>327</v>
      </c>
      <c r="P52" s="20" t="s">
        <v>327</v>
      </c>
      <c r="Q52" s="18" t="s">
        <v>327</v>
      </c>
      <c r="R52" s="20" t="s">
        <v>327</v>
      </c>
      <c r="S52" s="18" t="n">
        <v>434.07425947</v>
      </c>
      <c r="T52" s="20" t="n">
        <v>6.6770643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512.81617647</v>
      </c>
      <c r="F56" s="20" t="n">
        <v>6.24713755</v>
      </c>
      <c r="G56" s="18" t="n">
        <v>523.10576908</v>
      </c>
      <c r="H56" s="20" t="n">
        <v>3.48697191</v>
      </c>
      <c r="I56" s="18" t="n">
        <v>499.04006798</v>
      </c>
      <c r="J56" s="20" t="n">
        <v>9.62119103</v>
      </c>
      <c r="K56" s="18" t="n">
        <v>533.10808893</v>
      </c>
      <c r="L56" s="20" t="n">
        <v>2.84657561</v>
      </c>
      <c r="M56" s="18" t="s">
        <v>327</v>
      </c>
      <c r="N56" s="20" t="s">
        <v>327</v>
      </c>
      <c r="O56" s="18" t="s">
        <v>327</v>
      </c>
      <c r="P56" s="20" t="s">
        <v>327</v>
      </c>
      <c r="Q56" s="18" t="s">
        <v>327</v>
      </c>
      <c r="R56" s="20" t="s">
        <v>327</v>
      </c>
      <c r="S56" s="18" t="n">
        <v>489.70946867</v>
      </c>
      <c r="T56" s="20" t="n">
        <v>11.95624947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454.79813394</v>
      </c>
      <c r="F61" s="20" t="n">
        <v>5.78021694</v>
      </c>
      <c r="G61" s="18" t="n">
        <v>454.68693022</v>
      </c>
      <c r="H61" s="20" t="n">
        <v>3.80139821</v>
      </c>
      <c r="I61" s="18" t="n">
        <v>428.91423523</v>
      </c>
      <c r="J61" s="20" t="n">
        <v>8.478209140000001</v>
      </c>
      <c r="K61" s="18" t="n">
        <v>492.53811445</v>
      </c>
      <c r="L61" s="20" t="n">
        <v>3.07629927</v>
      </c>
      <c r="M61" s="18" t="s">
        <v>327</v>
      </c>
      <c r="N61" s="20" t="s">
        <v>327</v>
      </c>
      <c r="O61" s="18" t="s">
        <v>327</v>
      </c>
      <c r="P61" s="20" t="s">
        <v>327</v>
      </c>
      <c r="Q61" s="18" t="s">
        <v>327</v>
      </c>
      <c r="R61" s="20" t="s">
        <v>327</v>
      </c>
      <c r="S61" s="18" t="n">
        <v>419.12418618</v>
      </c>
      <c r="T61" s="20" t="n">
        <v>7.27245938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355.93753172</v>
      </c>
      <c r="F67" s="20" t="n">
        <v>3.52767944</v>
      </c>
      <c r="G67" s="18" t="n">
        <v>388.75499648</v>
      </c>
      <c r="H67" s="20" t="n">
        <v>3.63854978</v>
      </c>
      <c r="I67" s="18" t="n">
        <v>364.11954935</v>
      </c>
      <c r="J67" s="20" t="n">
        <v>5.20007898</v>
      </c>
      <c r="K67" s="18" t="n">
        <v>429.42994905</v>
      </c>
      <c r="L67" s="20" t="n">
        <v>3.60206155</v>
      </c>
      <c r="M67" s="18" t="s">
        <v>327</v>
      </c>
      <c r="N67" s="20" t="s">
        <v>327</v>
      </c>
      <c r="O67" s="18" t="s">
        <v>327</v>
      </c>
      <c r="P67" s="20" t="s">
        <v>327</v>
      </c>
      <c r="Q67" s="18" t="s">
        <v>327</v>
      </c>
      <c r="R67" s="20" t="s">
        <v>327</v>
      </c>
      <c r="S67" s="18" t="n">
        <v>337.03491002</v>
      </c>
      <c r="T67" s="20" t="n">
        <v>7.07563606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399.96378225</v>
      </c>
      <c r="F73" s="20" t="n">
        <v>3.40926111</v>
      </c>
      <c r="G73" s="18" t="n">
        <v>412.9358726</v>
      </c>
      <c r="H73" s="20" t="n">
        <v>4.26651424</v>
      </c>
      <c r="I73" s="18" t="n">
        <v>387.12836879</v>
      </c>
      <c r="J73" s="20" t="n">
        <v>5.22686318</v>
      </c>
      <c r="K73" s="18" t="n">
        <v>429.86394038</v>
      </c>
      <c r="L73" s="20" t="n">
        <v>3.98883053</v>
      </c>
      <c r="M73" s="18" t="s">
        <v>327</v>
      </c>
      <c r="N73" s="20" t="s">
        <v>327</v>
      </c>
      <c r="O73" s="18" t="s">
        <v>327</v>
      </c>
      <c r="P73" s="20" t="s">
        <v>327</v>
      </c>
      <c r="Q73" s="18" t="s">
        <v>327</v>
      </c>
      <c r="R73" s="20" t="s">
        <v>327</v>
      </c>
      <c r="S73" s="18" t="n">
        <v>372.98022838</v>
      </c>
      <c r="T73" s="20" t="n">
        <v>8.58017881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469.75788759</v>
      </c>
      <c r="F7" s="20" t="n">
        <v>4.99870075</v>
      </c>
      <c r="G7" s="18" t="n">
        <v>478.35659648</v>
      </c>
      <c r="H7" s="20" t="n">
        <v>3.45125085</v>
      </c>
      <c r="I7" s="18" t="n">
        <v>461.81650605</v>
      </c>
      <c r="J7" s="20" t="n">
        <v>9.63160358</v>
      </c>
      <c r="K7" s="18" t="n">
        <v>522.49154702</v>
      </c>
      <c r="L7" s="20" t="n">
        <v>2.1548347</v>
      </c>
      <c r="M7" s="18" t="s">
        <v>327</v>
      </c>
      <c r="N7" s="20" t="s">
        <v>327</v>
      </c>
      <c r="O7" s="18" t="s">
        <v>327</v>
      </c>
      <c r="P7" s="20" t="s">
        <v>327</v>
      </c>
      <c r="Q7" s="18" t="s">
        <v>327</v>
      </c>
      <c r="R7" s="20" t="s">
        <v>327</v>
      </c>
      <c r="S7" s="18" t="n">
        <v>471.49631156</v>
      </c>
      <c r="T7" s="20" t="n">
        <v>5.89008421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448.41488291</v>
      </c>
      <c r="F9" s="20" t="n">
        <v>8.51787953</v>
      </c>
      <c r="G9" s="18" t="n">
        <v>475.08112803</v>
      </c>
      <c r="H9" s="20" t="n">
        <v>8.61446114</v>
      </c>
      <c r="I9" s="18" t="n">
        <v>436.06223172</v>
      </c>
      <c r="J9" s="20" t="n">
        <v>14.9273306</v>
      </c>
      <c r="K9" s="18" t="s">
        <v>327</v>
      </c>
      <c r="L9" s="20" t="s">
        <v>327</v>
      </c>
      <c r="M9" s="18" t="s">
        <v>327</v>
      </c>
      <c r="N9" s="20" t="s">
        <v>327</v>
      </c>
      <c r="O9" s="18" t="n">
        <v>347.7815185</v>
      </c>
      <c r="P9" s="20" t="n">
        <v>11.20716786</v>
      </c>
      <c r="Q9" s="18" t="s">
        <v>327</v>
      </c>
      <c r="R9" s="20" t="s">
        <v>327</v>
      </c>
      <c r="S9" s="18" t="n">
        <v>453.30055292</v>
      </c>
      <c r="T9" s="20" t="n">
        <v>7.83856399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445.93713938</v>
      </c>
      <c r="F13" s="20" t="n">
        <v>8.93411747</v>
      </c>
      <c r="G13" s="18" t="n">
        <v>462.45050671</v>
      </c>
      <c r="H13" s="20" t="n">
        <v>8.172756639999999</v>
      </c>
      <c r="I13" s="18" t="n">
        <v>475.32687325</v>
      </c>
      <c r="J13" s="20" t="n">
        <v>24.58249646</v>
      </c>
      <c r="K13" s="18" t="n">
        <v>509.88980922</v>
      </c>
      <c r="L13" s="20" t="n">
        <v>2.65896313</v>
      </c>
      <c r="M13" s="18" t="s">
        <v>327</v>
      </c>
      <c r="N13" s="20" t="s">
        <v>327</v>
      </c>
      <c r="O13" s="18" t="n">
        <v>407.4699787</v>
      </c>
      <c r="P13" s="20" t="n">
        <v>6.79601306</v>
      </c>
      <c r="Q13" s="18" t="s">
        <v>327</v>
      </c>
      <c r="R13" s="20" t="s">
        <v>327</v>
      </c>
      <c r="S13" s="18" t="n">
        <v>457.49785467</v>
      </c>
      <c r="T13" s="20" t="n">
        <v>8.57771928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435.37938969</v>
      </c>
      <c r="F18" s="20" t="n">
        <v>5.12980401</v>
      </c>
      <c r="G18" s="18" t="n">
        <v>481.09638982</v>
      </c>
      <c r="H18" s="20" t="n">
        <v>4.64680746</v>
      </c>
      <c r="I18" s="18" t="n">
        <v>490.49157441</v>
      </c>
      <c r="J18" s="20" t="n">
        <v>4.82901794</v>
      </c>
      <c r="K18" s="18" t="n">
        <v>464.42581903</v>
      </c>
      <c r="L18" s="20" t="n">
        <v>5.60907256</v>
      </c>
      <c r="M18" s="18" t="s">
        <v>327</v>
      </c>
      <c r="N18" s="20" t="s">
        <v>327</v>
      </c>
      <c r="O18" s="18" t="s">
        <v>327</v>
      </c>
      <c r="P18" s="20" t="s">
        <v>327</v>
      </c>
      <c r="Q18" s="18" t="s">
        <v>327</v>
      </c>
      <c r="R18" s="20" t="s">
        <v>327</v>
      </c>
      <c r="S18" s="18" t="n">
        <v>415.52809116</v>
      </c>
      <c r="T18" s="20" t="n">
        <v>9.05789601</v>
      </c>
    </row>
    <row r="19" spans="1:20">
      <c r="A19" s="15" t="s">
        <v>339</v>
      </c>
      <c r="B19" s="17" t="n">
        <v>5658</v>
      </c>
      <c r="C19" s="18">
        <f>(264.0/B19*100)</f>
        <v/>
      </c>
      <c r="D19" s="19" t="n">
        <v>5394</v>
      </c>
      <c r="E19" s="18" t="n">
        <v>415.95039191</v>
      </c>
      <c r="F19" s="20" t="n">
        <v>6.30941151</v>
      </c>
      <c r="G19" s="18" t="n">
        <v>439.4816245</v>
      </c>
      <c r="H19" s="20" t="n">
        <v>5.92588403</v>
      </c>
      <c r="I19" s="18" t="n">
        <v>429.16764986</v>
      </c>
      <c r="J19" s="20" t="n">
        <v>9.687718930000001</v>
      </c>
      <c r="K19" s="18" t="n">
        <v>483.85722981</v>
      </c>
      <c r="L19" s="20" t="n">
        <v>2.75939402</v>
      </c>
      <c r="M19" s="18" t="s">
        <v>327</v>
      </c>
      <c r="N19" s="20" t="s">
        <v>327</v>
      </c>
      <c r="O19" s="18" t="s">
        <v>327</v>
      </c>
      <c r="P19" s="20" t="s">
        <v>327</v>
      </c>
      <c r="Q19" s="18" t="s">
        <v>327</v>
      </c>
      <c r="R19" s="20" t="s">
        <v>327</v>
      </c>
      <c r="S19" s="18" t="n">
        <v>430.08781725</v>
      </c>
      <c r="T19" s="20" t="n">
        <v>7.03208702</v>
      </c>
    </row>
    <row r="20" spans="1:20">
      <c r="A20" s="15" t="s">
        <v>340</v>
      </c>
      <c r="B20" s="17" t="n">
        <v>3371</v>
      </c>
      <c r="C20" s="18">
        <f>(82.0/B20*100)</f>
        <v/>
      </c>
      <c r="D20" s="19" t="n">
        <v>3289</v>
      </c>
      <c r="E20" s="18" t="n">
        <v>414.23485144</v>
      </c>
      <c r="F20" s="20" t="n">
        <v>9.443826960000001</v>
      </c>
      <c r="G20" s="18" t="n">
        <v>418.90213803</v>
      </c>
      <c r="H20" s="20" t="n">
        <v>8.21600003</v>
      </c>
      <c r="I20" s="18" t="n">
        <v>389.41976189</v>
      </c>
      <c r="J20" s="20" t="n">
        <v>25.70516915</v>
      </c>
      <c r="K20" s="18" t="n">
        <v>495.3427007</v>
      </c>
      <c r="L20" s="20" t="n">
        <v>2.05121274</v>
      </c>
      <c r="M20" s="18" t="s">
        <v>327</v>
      </c>
      <c r="N20" s="20" t="s">
        <v>327</v>
      </c>
      <c r="O20" s="18" t="s">
        <v>327</v>
      </c>
      <c r="P20" s="20" t="s">
        <v>327</v>
      </c>
      <c r="Q20" s="18" t="s">
        <v>327</v>
      </c>
      <c r="R20" s="20" t="s">
        <v>327</v>
      </c>
      <c r="S20" s="18" t="n">
        <v>412.20413988</v>
      </c>
      <c r="T20" s="20" t="n">
        <v>8.914886559999999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438.78917702</v>
      </c>
      <c r="F23" s="20" t="n">
        <v>5.35660181</v>
      </c>
      <c r="G23" s="18" t="n">
        <v>450.57802802</v>
      </c>
      <c r="H23" s="20" t="n">
        <v>5.4832108</v>
      </c>
      <c r="I23" s="18" t="n">
        <v>446.08041387</v>
      </c>
      <c r="J23" s="20" t="n">
        <v>6.94462485</v>
      </c>
      <c r="K23" s="18" t="n">
        <v>507.14719284</v>
      </c>
      <c r="L23" s="20" t="n">
        <v>2.86723762</v>
      </c>
      <c r="M23" s="18" t="s">
        <v>327</v>
      </c>
      <c r="N23" s="20" t="s">
        <v>327</v>
      </c>
      <c r="O23" s="18" t="s">
        <v>327</v>
      </c>
      <c r="P23" s="20" t="s">
        <v>327</v>
      </c>
      <c r="Q23" s="18" t="s">
        <v>327</v>
      </c>
      <c r="R23" s="20" t="s">
        <v>327</v>
      </c>
      <c r="S23" s="18" t="n">
        <v>442.60972042</v>
      </c>
      <c r="T23" s="20" t="n">
        <v>7.19488863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495.99286174</v>
      </c>
      <c r="F25" s="20" t="n">
        <v>5.60913539</v>
      </c>
      <c r="G25" s="18" t="n">
        <v>512.39078492</v>
      </c>
      <c r="H25" s="20" t="n">
        <v>4.27883568</v>
      </c>
      <c r="I25" s="18" t="n">
        <v>540.16816708</v>
      </c>
      <c r="J25" s="20" t="n">
        <v>7.37125681</v>
      </c>
      <c r="K25" s="18" t="n">
        <v>522.51701349</v>
      </c>
      <c r="L25" s="20" t="n">
        <v>3.9717277</v>
      </c>
      <c r="M25" s="18" t="s">
        <v>327</v>
      </c>
      <c r="N25" s="20" t="s">
        <v>327</v>
      </c>
      <c r="O25" s="18" t="s">
        <v>327</v>
      </c>
      <c r="P25" s="20" t="s">
        <v>327</v>
      </c>
      <c r="Q25" s="18" t="s">
        <v>327</v>
      </c>
      <c r="R25" s="20" t="s">
        <v>327</v>
      </c>
      <c r="S25" s="18" t="n">
        <v>522.64793145</v>
      </c>
      <c r="T25" s="20" t="n">
        <v>9.479823830000001</v>
      </c>
    </row>
    <row r="26" spans="1:20">
      <c r="A26" s="15" t="s">
        <v>346</v>
      </c>
      <c r="B26" s="17" t="n">
        <v>4869</v>
      </c>
      <c r="C26" s="18">
        <f>(186.0/B26*100)</f>
        <v/>
      </c>
      <c r="D26" s="19" t="n">
        <v>4683</v>
      </c>
      <c r="E26" s="18" t="n">
        <v>449.34777053</v>
      </c>
      <c r="F26" s="20" t="n">
        <v>5.54179949</v>
      </c>
      <c r="G26" s="18" t="n">
        <v>473.84747364</v>
      </c>
      <c r="H26" s="20" t="n">
        <v>3.88782301</v>
      </c>
      <c r="I26" s="18" t="n">
        <v>478.69247458</v>
      </c>
      <c r="J26" s="20" t="n">
        <v>6.16965555</v>
      </c>
      <c r="K26" s="18" t="n">
        <v>502.36543609</v>
      </c>
      <c r="L26" s="20" t="n">
        <v>2.17826874</v>
      </c>
      <c r="M26" s="18" t="s">
        <v>327</v>
      </c>
      <c r="N26" s="20" t="s">
        <v>327</v>
      </c>
      <c r="O26" s="18" t="s">
        <v>327</v>
      </c>
      <c r="P26" s="20" t="s">
        <v>327</v>
      </c>
      <c r="Q26" s="18" t="s">
        <v>327</v>
      </c>
      <c r="R26" s="20" t="s">
        <v>327</v>
      </c>
      <c r="S26" s="18" t="n">
        <v>450.24714115</v>
      </c>
      <c r="T26" s="20" t="n">
        <v>8.406707669999999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479.2700045</v>
      </c>
      <c r="F32" s="20" t="n">
        <v>4.8749699</v>
      </c>
      <c r="G32" s="18" t="n">
        <v>496.7625891</v>
      </c>
      <c r="H32" s="20" t="n">
        <v>4.41134708</v>
      </c>
      <c r="I32" s="18" t="n">
        <v>504.62141371</v>
      </c>
      <c r="J32" s="20" t="n">
        <v>6.50422012</v>
      </c>
      <c r="K32" s="18" t="n">
        <v>519.08622213</v>
      </c>
      <c r="L32" s="20" t="n">
        <v>2.87466158</v>
      </c>
      <c r="M32" s="18" t="s">
        <v>327</v>
      </c>
      <c r="N32" s="20" t="s">
        <v>327</v>
      </c>
      <c r="O32" s="18" t="s">
        <v>327</v>
      </c>
      <c r="P32" s="20" t="s">
        <v>327</v>
      </c>
      <c r="Q32" s="18" t="s">
        <v>327</v>
      </c>
      <c r="R32" s="20" t="s">
        <v>327</v>
      </c>
      <c r="S32" s="18" t="n">
        <v>463.04719089</v>
      </c>
      <c r="T32" s="20" t="n">
        <v>8.35691686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415.19681437</v>
      </c>
      <c r="F34" s="20" t="n">
        <v>5.06458106</v>
      </c>
      <c r="G34" s="18" t="n">
        <v>437.15617102</v>
      </c>
      <c r="H34" s="20" t="n">
        <v>3.79208899</v>
      </c>
      <c r="I34" s="18" t="n">
        <v>412.64656192</v>
      </c>
      <c r="J34" s="20" t="n">
        <v>6.52939791</v>
      </c>
      <c r="K34" s="18" t="n">
        <v>480.33191855</v>
      </c>
      <c r="L34" s="20" t="n">
        <v>3.15908505</v>
      </c>
      <c r="M34" s="18" t="s">
        <v>327</v>
      </c>
      <c r="N34" s="20" t="s">
        <v>327</v>
      </c>
      <c r="O34" s="18" t="n">
        <v>263.37193708</v>
      </c>
      <c r="P34" s="20" t="n">
        <v>13.61114927</v>
      </c>
      <c r="Q34" s="18" t="s">
        <v>327</v>
      </c>
      <c r="R34" s="20" t="s">
        <v>327</v>
      </c>
      <c r="S34" s="18" t="n">
        <v>423.77296286</v>
      </c>
      <c r="T34" s="20" t="n">
        <v>5.84397466</v>
      </c>
    </row>
    <row r="35" spans="1:20">
      <c r="A35" s="15" t="s">
        <v>355</v>
      </c>
      <c r="B35" s="17" t="n">
        <v>6406</v>
      </c>
      <c r="C35" s="18">
        <f>(103.0/B35*100)</f>
        <v/>
      </c>
      <c r="D35" s="19" t="n">
        <v>6303</v>
      </c>
      <c r="E35" s="18" t="n">
        <v>507.28447809</v>
      </c>
      <c r="F35" s="20" t="n">
        <v>4.19710238</v>
      </c>
      <c r="G35" s="18" t="n">
        <v>511.47393666</v>
      </c>
      <c r="H35" s="20" t="n">
        <v>3.54197524</v>
      </c>
      <c r="I35" s="18" t="n">
        <v>503.67189558</v>
      </c>
      <c r="J35" s="20" t="n">
        <v>6.95914089</v>
      </c>
      <c r="K35" s="18" t="n">
        <v>508.12968381</v>
      </c>
      <c r="L35" s="20" t="n">
        <v>2.28568354</v>
      </c>
      <c r="M35" s="18" t="s">
        <v>327</v>
      </c>
      <c r="N35" s="20" t="s">
        <v>327</v>
      </c>
      <c r="O35" s="18" t="n">
        <v>337.32521215</v>
      </c>
      <c r="P35" s="20" t="n">
        <v>11.65794297</v>
      </c>
      <c r="Q35" s="18" t="s">
        <v>327</v>
      </c>
      <c r="R35" s="20" t="s">
        <v>327</v>
      </c>
      <c r="S35" s="18" t="n">
        <v>498.42392298</v>
      </c>
      <c r="T35" s="20" t="n">
        <v>5.77103892</v>
      </c>
    </row>
    <row r="36" spans="1:20">
      <c r="A36" s="15" t="s">
        <v>356</v>
      </c>
      <c r="B36" s="17" t="n">
        <v>6736</v>
      </c>
      <c r="C36" s="18">
        <f>(124.0/B36*100)</f>
        <v/>
      </c>
      <c r="D36" s="19" t="n">
        <v>6612</v>
      </c>
      <c r="E36" s="18" t="n">
        <v>451.83237978</v>
      </c>
      <c r="F36" s="20" t="n">
        <v>5.66869456</v>
      </c>
      <c r="G36" s="18" t="n">
        <v>475.15074077</v>
      </c>
      <c r="H36" s="20" t="n">
        <v>4.10955518</v>
      </c>
      <c r="I36" s="18" t="n">
        <v>487.06401252</v>
      </c>
      <c r="J36" s="20" t="n">
        <v>6.20170166</v>
      </c>
      <c r="K36" s="18" t="n">
        <v>508.20557632</v>
      </c>
      <c r="L36" s="20" t="n">
        <v>2.43514598</v>
      </c>
      <c r="M36" s="18" t="s">
        <v>327</v>
      </c>
      <c r="N36" s="20" t="s">
        <v>327</v>
      </c>
      <c r="O36" s="18" t="s">
        <v>327</v>
      </c>
      <c r="P36" s="20" t="s">
        <v>327</v>
      </c>
      <c r="Q36" s="18" t="s">
        <v>327</v>
      </c>
      <c r="R36" s="20" t="s">
        <v>327</v>
      </c>
      <c r="S36" s="18" t="n">
        <v>458.57141033</v>
      </c>
      <c r="T36" s="20" t="n">
        <v>5.46361204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474.57846065</v>
      </c>
      <c r="F40" s="20" t="n">
        <v>5.4081123</v>
      </c>
      <c r="G40" s="18" t="n">
        <v>506.61444984</v>
      </c>
      <c r="H40" s="20" t="n">
        <v>3.41159589</v>
      </c>
      <c r="I40" s="18" t="n">
        <v>495.33201491</v>
      </c>
      <c r="J40" s="20" t="n">
        <v>8.24412476</v>
      </c>
      <c r="K40" s="18" t="n">
        <v>513.24502789</v>
      </c>
      <c r="L40" s="20" t="n">
        <v>4.43035527</v>
      </c>
      <c r="M40" s="18" t="s">
        <v>327</v>
      </c>
      <c r="N40" s="20" t="s">
        <v>327</v>
      </c>
      <c r="O40" s="18" t="n">
        <v>493.18465857</v>
      </c>
      <c r="P40" s="20" t="n">
        <v>2.25147869</v>
      </c>
      <c r="Q40" s="18" t="s">
        <v>327</v>
      </c>
      <c r="R40" s="20" t="s">
        <v>327</v>
      </c>
      <c r="S40" s="18" t="n">
        <v>448.10436875</v>
      </c>
      <c r="T40" s="20" t="n">
        <v>7.52677964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420.12142093</v>
      </c>
      <c r="F47" s="20" t="n">
        <v>6.43015476</v>
      </c>
      <c r="G47" s="18" t="n">
        <v>451.671441</v>
      </c>
      <c r="H47" s="20" t="n">
        <v>5.57304573</v>
      </c>
      <c r="I47" s="18" t="n">
        <v>433.03836098</v>
      </c>
      <c r="J47" s="20" t="n">
        <v>8.07911642</v>
      </c>
      <c r="K47" s="18" t="n">
        <v>434.79456093</v>
      </c>
      <c r="L47" s="20" t="n">
        <v>6.25016962</v>
      </c>
      <c r="M47" s="18" t="s">
        <v>327</v>
      </c>
      <c r="N47" s="20" t="s">
        <v>327</v>
      </c>
      <c r="O47" s="18" t="s">
        <v>327</v>
      </c>
      <c r="P47" s="20" t="s">
        <v>327</v>
      </c>
      <c r="Q47" s="18" t="s">
        <v>327</v>
      </c>
      <c r="R47" s="20" t="s">
        <v>327</v>
      </c>
      <c r="S47" s="18" t="n">
        <v>414.93108509</v>
      </c>
      <c r="T47" s="20" t="n">
        <v>6.75354971</v>
      </c>
    </row>
    <row r="48" spans="1:20">
      <c r="A48" s="15" t="s">
        <v>368</v>
      </c>
      <c r="B48" s="17" t="n">
        <v>9841</v>
      </c>
      <c r="C48" s="18">
        <f>(31.0/B48*100)</f>
        <v/>
      </c>
      <c r="D48" s="19" t="n">
        <v>9810</v>
      </c>
      <c r="E48" s="18" t="n">
        <v>470.35864478</v>
      </c>
      <c r="F48" s="20" t="n">
        <v>5.89161438</v>
      </c>
      <c r="G48" s="18" t="n">
        <v>486.53461895</v>
      </c>
      <c r="H48" s="20" t="n">
        <v>6.54754865</v>
      </c>
      <c r="I48" s="18" t="n">
        <v>458.7604483</v>
      </c>
      <c r="J48" s="20" t="n">
        <v>11.34867398</v>
      </c>
      <c r="K48" s="18" t="n">
        <v>514.9150429</v>
      </c>
      <c r="L48" s="20" t="n">
        <v>5.1573977</v>
      </c>
      <c r="M48" s="18" t="s">
        <v>327</v>
      </c>
      <c r="N48" s="20" t="s">
        <v>327</v>
      </c>
      <c r="O48" s="18" t="s">
        <v>327</v>
      </c>
      <c r="P48" s="20" t="s">
        <v>327</v>
      </c>
      <c r="Q48" s="18" t="s">
        <v>327</v>
      </c>
      <c r="R48" s="20" t="s">
        <v>327</v>
      </c>
      <c r="S48" s="18" t="n">
        <v>403.55123884</v>
      </c>
      <c r="T48" s="20" t="n">
        <v>14.62427178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442.12919831</v>
      </c>
      <c r="F52" s="20" t="n">
        <v>5.39157957</v>
      </c>
      <c r="G52" s="18" t="n">
        <v>471.49222279</v>
      </c>
      <c r="H52" s="20" t="n">
        <v>4.53337369</v>
      </c>
      <c r="I52" s="18" t="n">
        <v>485.53880576</v>
      </c>
      <c r="J52" s="20" t="n">
        <v>7.85321784</v>
      </c>
      <c r="K52" s="18" t="n">
        <v>498.64108008</v>
      </c>
      <c r="L52" s="20" t="n">
        <v>2.83964208</v>
      </c>
      <c r="M52" s="18" t="s">
        <v>327</v>
      </c>
      <c r="N52" s="20" t="s">
        <v>327</v>
      </c>
      <c r="O52" s="18" t="s">
        <v>327</v>
      </c>
      <c r="P52" s="20" t="s">
        <v>327</v>
      </c>
      <c r="Q52" s="18" t="s">
        <v>327</v>
      </c>
      <c r="R52" s="20" t="s">
        <v>327</v>
      </c>
      <c r="S52" s="18" t="n">
        <v>431.60923862</v>
      </c>
      <c r="T52" s="20" t="n">
        <v>7.99534283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515.6265805199999</v>
      </c>
      <c r="F56" s="20" t="n">
        <v>5.13177537</v>
      </c>
      <c r="G56" s="18" t="n">
        <v>516.92563294</v>
      </c>
      <c r="H56" s="20" t="n">
        <v>3.71787089</v>
      </c>
      <c r="I56" s="18" t="n">
        <v>532.04483218</v>
      </c>
      <c r="J56" s="20" t="n">
        <v>8.7007358</v>
      </c>
      <c r="K56" s="18" t="n">
        <v>533.10808893</v>
      </c>
      <c r="L56" s="20" t="n">
        <v>2.84657561</v>
      </c>
      <c r="M56" s="18" t="s">
        <v>327</v>
      </c>
      <c r="N56" s="20" t="s">
        <v>327</v>
      </c>
      <c r="O56" s="18" t="s">
        <v>327</v>
      </c>
      <c r="P56" s="20" t="s">
        <v>327</v>
      </c>
      <c r="Q56" s="18" t="s">
        <v>327</v>
      </c>
      <c r="R56" s="20" t="s">
        <v>327</v>
      </c>
      <c r="S56" s="18" t="n">
        <v>489.81089845</v>
      </c>
      <c r="T56" s="20" t="n">
        <v>11.93920641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454.82569808</v>
      </c>
      <c r="F61" s="20" t="n">
        <v>4.37179381</v>
      </c>
      <c r="G61" s="18" t="n">
        <v>455.17780924</v>
      </c>
      <c r="H61" s="20" t="n">
        <v>4.85425788</v>
      </c>
      <c r="I61" s="18" t="n">
        <v>426.47768374</v>
      </c>
      <c r="J61" s="20" t="n">
        <v>7.87743344</v>
      </c>
      <c r="K61" s="18" t="n">
        <v>492.53811445</v>
      </c>
      <c r="L61" s="20" t="n">
        <v>3.07629927</v>
      </c>
      <c r="M61" s="18" t="s">
        <v>327</v>
      </c>
      <c r="N61" s="20" t="s">
        <v>327</v>
      </c>
      <c r="O61" s="18" t="s">
        <v>327</v>
      </c>
      <c r="P61" s="20" t="s">
        <v>327</v>
      </c>
      <c r="Q61" s="18" t="s">
        <v>327</v>
      </c>
      <c r="R61" s="20" t="s">
        <v>327</v>
      </c>
      <c r="S61" s="18" t="n">
        <v>418.31144233</v>
      </c>
      <c r="T61" s="20" t="n">
        <v>7.97974165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355.7351665</v>
      </c>
      <c r="F67" s="20" t="n">
        <v>3.16900191</v>
      </c>
      <c r="G67" s="18" t="n">
        <v>398.28191841</v>
      </c>
      <c r="H67" s="20" t="n">
        <v>3.8630669</v>
      </c>
      <c r="I67" s="18" t="n">
        <v>391.13046455</v>
      </c>
      <c r="J67" s="20" t="n">
        <v>7.23160069</v>
      </c>
      <c r="K67" s="18" t="n">
        <v>429.42994905</v>
      </c>
      <c r="L67" s="20" t="n">
        <v>3.60206155</v>
      </c>
      <c r="M67" s="18" t="s">
        <v>327</v>
      </c>
      <c r="N67" s="20" t="s">
        <v>327</v>
      </c>
      <c r="O67" s="18" t="s">
        <v>327</v>
      </c>
      <c r="P67" s="20" t="s">
        <v>327</v>
      </c>
      <c r="Q67" s="18" t="s">
        <v>327</v>
      </c>
      <c r="R67" s="20" t="s">
        <v>327</v>
      </c>
      <c r="S67" s="18" t="n">
        <v>318.07178658</v>
      </c>
      <c r="T67" s="20" t="n">
        <v>6.99270456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396.08916029</v>
      </c>
      <c r="F73" s="20" t="n">
        <v>3.06559495</v>
      </c>
      <c r="G73" s="18" t="n">
        <v>414.78789382</v>
      </c>
      <c r="H73" s="20" t="n">
        <v>4.62194188</v>
      </c>
      <c r="I73" s="18" t="n">
        <v>393.27548991</v>
      </c>
      <c r="J73" s="20" t="n">
        <v>5.24800701</v>
      </c>
      <c r="K73" s="18" t="n">
        <v>429.86394038</v>
      </c>
      <c r="L73" s="20" t="n">
        <v>3.98883053</v>
      </c>
      <c r="M73" s="18" t="s">
        <v>327</v>
      </c>
      <c r="N73" s="20" t="s">
        <v>327</v>
      </c>
      <c r="O73" s="18" t="s">
        <v>327</v>
      </c>
      <c r="P73" s="20" t="s">
        <v>327</v>
      </c>
      <c r="Q73" s="18" t="s">
        <v>327</v>
      </c>
      <c r="R73" s="20" t="s">
        <v>327</v>
      </c>
      <c r="S73" s="18" t="n">
        <v>373.00855829</v>
      </c>
      <c r="T73" s="20" t="n">
        <v>9.029051920000001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469.70964297</v>
      </c>
      <c r="F7" s="20" t="n">
        <v>4.8566063</v>
      </c>
      <c r="G7" s="18" t="n">
        <v>476.94624348</v>
      </c>
      <c r="H7" s="20" t="n">
        <v>3.57891917</v>
      </c>
      <c r="I7" s="18" t="n">
        <v>472.05289863</v>
      </c>
      <c r="J7" s="20" t="n">
        <v>10.08916117</v>
      </c>
      <c r="K7" s="18" t="n">
        <v>522.49154702</v>
      </c>
      <c r="L7" s="20" t="n">
        <v>2.1548347</v>
      </c>
      <c r="M7" s="18" t="s">
        <v>327</v>
      </c>
      <c r="N7" s="20" t="s">
        <v>327</v>
      </c>
      <c r="O7" s="18" t="s">
        <v>327</v>
      </c>
      <c r="P7" s="20" t="s">
        <v>327</v>
      </c>
      <c r="Q7" s="18" t="s">
        <v>327</v>
      </c>
      <c r="R7" s="20" t="s">
        <v>327</v>
      </c>
      <c r="S7" s="18" t="n">
        <v>471.32015245</v>
      </c>
      <c r="T7" s="20" t="n">
        <v>5.84386172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(8440.0/B9*100)</f>
        <v/>
      </c>
      <c r="D9" s="19" t="n">
        <v>1211</v>
      </c>
      <c r="E9" s="18" t="n">
        <v>450.84182458</v>
      </c>
      <c r="F9" s="20" t="n">
        <v>8.030506089999999</v>
      </c>
      <c r="G9" s="18" t="n">
        <v>478.84634526</v>
      </c>
      <c r="H9" s="20" t="n">
        <v>8.520535219999999</v>
      </c>
      <c r="I9" s="18" t="n">
        <v>432.18341919</v>
      </c>
      <c r="J9" s="20" t="n">
        <v>14.26090666</v>
      </c>
      <c r="K9" s="18" t="s">
        <v>327</v>
      </c>
      <c r="L9" s="20" t="s">
        <v>327</v>
      </c>
      <c r="M9" s="18" t="s">
        <v>327</v>
      </c>
      <c r="N9" s="20" t="s">
        <v>327</v>
      </c>
      <c r="O9" s="18" t="n">
        <v>347.7815185</v>
      </c>
      <c r="P9" s="20" t="n">
        <v>11.20716786</v>
      </c>
      <c r="Q9" s="18" t="s">
        <v>327</v>
      </c>
      <c r="R9" s="20" t="s">
        <v>327</v>
      </c>
      <c r="S9" s="18" t="n">
        <v>450.6227024</v>
      </c>
      <c r="T9" s="20" t="n">
        <v>8.01992136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(192.0/B13*100)</f>
        <v/>
      </c>
      <c r="D13" s="19" t="n">
        <v>6969</v>
      </c>
      <c r="E13" s="18" t="n">
        <v>445.83395436</v>
      </c>
      <c r="F13" s="20" t="n">
        <v>9.58340772</v>
      </c>
      <c r="G13" s="18" t="n">
        <v>464.23873374</v>
      </c>
      <c r="H13" s="20" t="n">
        <v>8.75305066</v>
      </c>
      <c r="I13" s="18" t="n">
        <v>460.94381969</v>
      </c>
      <c r="J13" s="20" t="n">
        <v>28.32432351</v>
      </c>
      <c r="K13" s="18" t="n">
        <v>509.88980922</v>
      </c>
      <c r="L13" s="20" t="n">
        <v>2.65896313</v>
      </c>
      <c r="M13" s="18" t="s">
        <v>327</v>
      </c>
      <c r="N13" s="20" t="s">
        <v>327</v>
      </c>
      <c r="O13" s="18" t="n">
        <v>407.4699787</v>
      </c>
      <c r="P13" s="20" t="n">
        <v>6.79601306</v>
      </c>
      <c r="Q13" s="18" t="s">
        <v>327</v>
      </c>
      <c r="R13" s="20" t="s">
        <v>327</v>
      </c>
      <c r="S13" s="18" t="n">
        <v>458.06272294</v>
      </c>
      <c r="T13" s="20" t="n">
        <v>8.722588160000001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(49.0/B18*100)</f>
        <v/>
      </c>
      <c r="D18" s="19" t="n">
        <v>5483</v>
      </c>
      <c r="E18" s="18" t="n">
        <v>438.62204695</v>
      </c>
      <c r="F18" s="20" t="n">
        <v>4.52379145</v>
      </c>
      <c r="G18" s="18" t="n">
        <v>480.21241054</v>
      </c>
      <c r="H18" s="20" t="n">
        <v>4.59795645</v>
      </c>
      <c r="I18" s="18" t="n">
        <v>491.1721329</v>
      </c>
      <c r="J18" s="20" t="n">
        <v>4.94154485</v>
      </c>
      <c r="K18" s="18" t="n">
        <v>464.42581903</v>
      </c>
      <c r="L18" s="20" t="n">
        <v>5.60907256</v>
      </c>
      <c r="M18" s="18" t="s">
        <v>327</v>
      </c>
      <c r="N18" s="20" t="s">
        <v>327</v>
      </c>
      <c r="O18" s="18" t="s">
        <v>327</v>
      </c>
      <c r="P18" s="20" t="s">
        <v>327</v>
      </c>
      <c r="Q18" s="18" t="s">
        <v>327</v>
      </c>
      <c r="R18" s="20" t="s">
        <v>327</v>
      </c>
      <c r="S18" s="18" t="n">
        <v>418.31427005</v>
      </c>
      <c r="T18" s="20" t="n">
        <v>8.916354009999999</v>
      </c>
    </row>
    <row r="19" spans="1:20">
      <c r="A19" s="15" t="s">
        <v>339</v>
      </c>
      <c r="B19" s="17" t="n">
        <v>5658</v>
      </c>
      <c r="C19" s="18">
        <f>(264.0/B19*100)</f>
        <v/>
      </c>
      <c r="D19" s="19" t="n">
        <v>5394</v>
      </c>
      <c r="E19" s="18" t="n">
        <v>409.90655563</v>
      </c>
      <c r="F19" s="20" t="n">
        <v>8.045329799999999</v>
      </c>
      <c r="G19" s="18" t="n">
        <v>433.20865031</v>
      </c>
      <c r="H19" s="20" t="n">
        <v>5.44227989</v>
      </c>
      <c r="I19" s="18" t="n">
        <v>450.63340272</v>
      </c>
      <c r="J19" s="20" t="n">
        <v>7.96236379</v>
      </c>
      <c r="K19" s="18" t="n">
        <v>483.85722981</v>
      </c>
      <c r="L19" s="20" t="n">
        <v>2.75939402</v>
      </c>
      <c r="M19" s="18" t="s">
        <v>327</v>
      </c>
      <c r="N19" s="20" t="s">
        <v>327</v>
      </c>
      <c r="O19" s="18" t="s">
        <v>327</v>
      </c>
      <c r="P19" s="20" t="s">
        <v>327</v>
      </c>
      <c r="Q19" s="18" t="s">
        <v>327</v>
      </c>
      <c r="R19" s="20" t="s">
        <v>327</v>
      </c>
      <c r="S19" s="18" t="n">
        <v>430.86460928</v>
      </c>
      <c r="T19" s="20" t="n">
        <v>7.43147225</v>
      </c>
    </row>
    <row r="20" spans="1:20">
      <c r="A20" s="15" t="s">
        <v>340</v>
      </c>
      <c r="B20" s="17" t="n">
        <v>3371</v>
      </c>
      <c r="C20" s="18">
        <f>(82.0/B20*100)</f>
        <v/>
      </c>
      <c r="D20" s="19" t="n">
        <v>3289</v>
      </c>
      <c r="E20" s="18" t="n">
        <v>407.17861317</v>
      </c>
      <c r="F20" s="20" t="n">
        <v>10.1084717</v>
      </c>
      <c r="G20" s="18" t="n">
        <v>420.41122133</v>
      </c>
      <c r="H20" s="20" t="n">
        <v>8.595418069999999</v>
      </c>
      <c r="I20" s="18" t="n">
        <v>393.31458737</v>
      </c>
      <c r="J20" s="20" t="n">
        <v>22.91042735</v>
      </c>
      <c r="K20" s="18" t="n">
        <v>495.3427007</v>
      </c>
      <c r="L20" s="20" t="n">
        <v>2.05121274</v>
      </c>
      <c r="M20" s="18" t="s">
        <v>327</v>
      </c>
      <c r="N20" s="20" t="s">
        <v>327</v>
      </c>
      <c r="O20" s="18" t="s">
        <v>327</v>
      </c>
      <c r="P20" s="20" t="s">
        <v>327</v>
      </c>
      <c r="Q20" s="18" t="s">
        <v>327</v>
      </c>
      <c r="R20" s="20" t="s">
        <v>327</v>
      </c>
      <c r="S20" s="18" t="n">
        <v>414.99421898</v>
      </c>
      <c r="T20" s="20" t="n">
        <v>8.913025429999999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(685.0/B23*100)</f>
        <v/>
      </c>
      <c r="D23" s="19" t="n">
        <v>10898</v>
      </c>
      <c r="E23" s="18" t="n">
        <v>438.17194587</v>
      </c>
      <c r="F23" s="20" t="n">
        <v>6.17955085</v>
      </c>
      <c r="G23" s="18" t="n">
        <v>453.45991163</v>
      </c>
      <c r="H23" s="20" t="n">
        <v>4.98294787</v>
      </c>
      <c r="I23" s="18" t="n">
        <v>442.21367659</v>
      </c>
      <c r="J23" s="20" t="n">
        <v>7.26913064</v>
      </c>
      <c r="K23" s="18" t="n">
        <v>507.14719284</v>
      </c>
      <c r="L23" s="20" t="n">
        <v>2.86723762</v>
      </c>
      <c r="M23" s="18" t="s">
        <v>327</v>
      </c>
      <c r="N23" s="20" t="s">
        <v>327</v>
      </c>
      <c r="O23" s="18" t="s">
        <v>327</v>
      </c>
      <c r="P23" s="20" t="s">
        <v>327</v>
      </c>
      <c r="Q23" s="18" t="s">
        <v>327</v>
      </c>
      <c r="R23" s="20" t="s">
        <v>327</v>
      </c>
      <c r="S23" s="18" t="n">
        <v>440.43158545</v>
      </c>
      <c r="T23" s="20" t="n">
        <v>7.05978351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504.31650011</v>
      </c>
      <c r="F25" s="20" t="n">
        <v>5.7440077</v>
      </c>
      <c r="G25" s="18" t="n">
        <v>508.31614082</v>
      </c>
      <c r="H25" s="20" t="n">
        <v>4.30874802</v>
      </c>
      <c r="I25" s="18" t="n">
        <v>547.264312</v>
      </c>
      <c r="J25" s="20" t="n">
        <v>7.00573926</v>
      </c>
      <c r="K25" s="18" t="n">
        <v>522.51701349</v>
      </c>
      <c r="L25" s="20" t="n">
        <v>3.9717277</v>
      </c>
      <c r="M25" s="18" t="s">
        <v>327</v>
      </c>
      <c r="N25" s="20" t="s">
        <v>327</v>
      </c>
      <c r="O25" s="18" t="s">
        <v>327</v>
      </c>
      <c r="P25" s="20" t="s">
        <v>327</v>
      </c>
      <c r="Q25" s="18" t="s">
        <v>327</v>
      </c>
      <c r="R25" s="20" t="s">
        <v>327</v>
      </c>
      <c r="S25" s="18" t="n">
        <v>522.19770035</v>
      </c>
      <c r="T25" s="20" t="n">
        <v>9.28361411</v>
      </c>
    </row>
    <row r="26" spans="1:20">
      <c r="A26" s="15" t="s">
        <v>346</v>
      </c>
      <c r="B26" s="17" t="n">
        <v>4869</v>
      </c>
      <c r="C26" s="18">
        <f>(186.0/B26*100)</f>
        <v/>
      </c>
      <c r="D26" s="19" t="n">
        <v>4683</v>
      </c>
      <c r="E26" s="18" t="n">
        <v>448.89560457</v>
      </c>
      <c r="F26" s="20" t="n">
        <v>5.64022342</v>
      </c>
      <c r="G26" s="18" t="n">
        <v>468.00902465</v>
      </c>
      <c r="H26" s="20" t="n">
        <v>3.49771701</v>
      </c>
      <c r="I26" s="18" t="n">
        <v>491.07181873</v>
      </c>
      <c r="J26" s="20" t="n">
        <v>7.19263508</v>
      </c>
      <c r="K26" s="18" t="n">
        <v>502.36543609</v>
      </c>
      <c r="L26" s="20" t="n">
        <v>2.17826874</v>
      </c>
      <c r="M26" s="18" t="s">
        <v>327</v>
      </c>
      <c r="N26" s="20" t="s">
        <v>327</v>
      </c>
      <c r="O26" s="18" t="s">
        <v>327</v>
      </c>
      <c r="P26" s="20" t="s">
        <v>327</v>
      </c>
      <c r="Q26" s="18" t="s">
        <v>327</v>
      </c>
      <c r="R26" s="20" t="s">
        <v>327</v>
      </c>
      <c r="S26" s="18" t="n">
        <v>454.90998991</v>
      </c>
      <c r="T26" s="20" t="n">
        <v>7.88804899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(35.0/B32*100)</f>
        <v/>
      </c>
      <c r="D32" s="19" t="n">
        <v>4443</v>
      </c>
      <c r="E32" s="18" t="n">
        <v>477.2013072</v>
      </c>
      <c r="F32" s="20" t="n">
        <v>4.80964014</v>
      </c>
      <c r="G32" s="18" t="n">
        <v>490.18483745</v>
      </c>
      <c r="H32" s="20" t="n">
        <v>4.18051289</v>
      </c>
      <c r="I32" s="18" t="n">
        <v>520.28703795</v>
      </c>
      <c r="J32" s="20" t="n">
        <v>6.30107881</v>
      </c>
      <c r="K32" s="18" t="n">
        <v>519.08622213</v>
      </c>
      <c r="L32" s="20" t="n">
        <v>2.87466158</v>
      </c>
      <c r="M32" s="18" t="s">
        <v>327</v>
      </c>
      <c r="N32" s="20" t="s">
        <v>327</v>
      </c>
      <c r="O32" s="18" t="s">
        <v>327</v>
      </c>
      <c r="P32" s="20" t="s">
        <v>327</v>
      </c>
      <c r="Q32" s="18" t="s">
        <v>327</v>
      </c>
      <c r="R32" s="20" t="s">
        <v>327</v>
      </c>
      <c r="S32" s="18" t="n">
        <v>461.95907713</v>
      </c>
      <c r="T32" s="20" t="n">
        <v>7.65509357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(134.0/B34*100)</f>
        <v/>
      </c>
      <c r="D34" s="19" t="n">
        <v>6216</v>
      </c>
      <c r="E34" s="18" t="n">
        <v>418.4400377</v>
      </c>
      <c r="F34" s="20" t="n">
        <v>4.97439929</v>
      </c>
      <c r="G34" s="18" t="n">
        <v>429.05902166</v>
      </c>
      <c r="H34" s="20" t="n">
        <v>3.67306624</v>
      </c>
      <c r="I34" s="18" t="n">
        <v>424.99327626</v>
      </c>
      <c r="J34" s="20" t="n">
        <v>7.45651464</v>
      </c>
      <c r="K34" s="18" t="n">
        <v>480.33191855</v>
      </c>
      <c r="L34" s="20" t="n">
        <v>3.15908505</v>
      </c>
      <c r="M34" s="18" t="s">
        <v>327</v>
      </c>
      <c r="N34" s="20" t="s">
        <v>327</v>
      </c>
      <c r="O34" s="18" t="n">
        <v>263.37193708</v>
      </c>
      <c r="P34" s="20" t="n">
        <v>13.61114927</v>
      </c>
      <c r="Q34" s="18" t="s">
        <v>327</v>
      </c>
      <c r="R34" s="20" t="s">
        <v>327</v>
      </c>
      <c r="S34" s="18" t="n">
        <v>426.56003049</v>
      </c>
      <c r="T34" s="20" t="n">
        <v>6.32905092</v>
      </c>
    </row>
    <row r="35" spans="1:20">
      <c r="A35" s="15" t="s">
        <v>355</v>
      </c>
      <c r="B35" s="17" t="n">
        <v>6406</v>
      </c>
      <c r="C35" s="18">
        <f>(103.0/B35*100)</f>
        <v/>
      </c>
      <c r="D35" s="19" t="n">
        <v>6303</v>
      </c>
      <c r="E35" s="18" t="n">
        <v>510.47791571</v>
      </c>
      <c r="F35" s="20" t="n">
        <v>4.25649365</v>
      </c>
      <c r="G35" s="18" t="n">
        <v>503.82025678</v>
      </c>
      <c r="H35" s="20" t="n">
        <v>3.46853741</v>
      </c>
      <c r="I35" s="18" t="n">
        <v>519.88178883</v>
      </c>
      <c r="J35" s="20" t="n">
        <v>7.64152825</v>
      </c>
      <c r="K35" s="18" t="n">
        <v>508.12968381</v>
      </c>
      <c r="L35" s="20" t="n">
        <v>2.28568354</v>
      </c>
      <c r="M35" s="18" t="s">
        <v>327</v>
      </c>
      <c r="N35" s="20" t="s">
        <v>327</v>
      </c>
      <c r="O35" s="18" t="n">
        <v>337.32521215</v>
      </c>
      <c r="P35" s="20" t="n">
        <v>11.65794297</v>
      </c>
      <c r="Q35" s="18" t="s">
        <v>327</v>
      </c>
      <c r="R35" s="20" t="s">
        <v>327</v>
      </c>
      <c r="S35" s="18" t="n">
        <v>499.07506909</v>
      </c>
      <c r="T35" s="20" t="n">
        <v>5.60401311</v>
      </c>
    </row>
    <row r="36" spans="1:20">
      <c r="A36" s="15" t="s">
        <v>356</v>
      </c>
      <c r="B36" s="17" t="n">
        <v>6736</v>
      </c>
      <c r="C36" s="18">
        <f>(124.0/B36*100)</f>
        <v/>
      </c>
      <c r="D36" s="19" t="n">
        <v>6612</v>
      </c>
      <c r="E36" s="18" t="n">
        <v>461.63661391</v>
      </c>
      <c r="F36" s="20" t="n">
        <v>5.22980746</v>
      </c>
      <c r="G36" s="18" t="n">
        <v>474.35962961</v>
      </c>
      <c r="H36" s="20" t="n">
        <v>4.22713378</v>
      </c>
      <c r="I36" s="18" t="n">
        <v>480.48937512</v>
      </c>
      <c r="J36" s="20" t="n">
        <v>6.31155889</v>
      </c>
      <c r="K36" s="18" t="n">
        <v>508.20557632</v>
      </c>
      <c r="L36" s="20" t="n">
        <v>2.43514598</v>
      </c>
      <c r="M36" s="18" t="s">
        <v>327</v>
      </c>
      <c r="N36" s="20" t="s">
        <v>327</v>
      </c>
      <c r="O36" s="18" t="s">
        <v>327</v>
      </c>
      <c r="P36" s="20" t="s">
        <v>327</v>
      </c>
      <c r="Q36" s="18" t="s">
        <v>327</v>
      </c>
      <c r="R36" s="20" t="s">
        <v>327</v>
      </c>
      <c r="S36" s="18" t="n">
        <v>458.27439119</v>
      </c>
      <c r="T36" s="20" t="n">
        <v>5.64090115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(5811.0/B40*100)</f>
        <v/>
      </c>
      <c r="D40" s="19" t="n">
        <v>8346</v>
      </c>
      <c r="E40" s="18" t="n">
        <v>477.32539233</v>
      </c>
      <c r="F40" s="20" t="n">
        <v>5.48822735</v>
      </c>
      <c r="G40" s="18" t="n">
        <v>504.98328057</v>
      </c>
      <c r="H40" s="20" t="n">
        <v>3.43484253</v>
      </c>
      <c r="I40" s="18" t="n">
        <v>500.92106377</v>
      </c>
      <c r="J40" s="20" t="n">
        <v>8.62742201</v>
      </c>
      <c r="K40" s="18" t="n">
        <v>513.24502789</v>
      </c>
      <c r="L40" s="20" t="n">
        <v>4.43035527</v>
      </c>
      <c r="M40" s="18" t="s">
        <v>327</v>
      </c>
      <c r="N40" s="20" t="s">
        <v>327</v>
      </c>
      <c r="O40" s="18" t="n">
        <v>493.18465857</v>
      </c>
      <c r="P40" s="20" t="n">
        <v>2.25147869</v>
      </c>
      <c r="Q40" s="18" t="s">
        <v>327</v>
      </c>
      <c r="R40" s="20" t="s">
        <v>327</v>
      </c>
      <c r="S40" s="18" t="n">
        <v>446.90371377</v>
      </c>
      <c r="T40" s="20" t="n">
        <v>7.36817056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(218.0/B47*100)</f>
        <v/>
      </c>
      <c r="D47" s="19" t="n">
        <v>5710</v>
      </c>
      <c r="E47" s="18" t="n">
        <v>424.20323808</v>
      </c>
      <c r="F47" s="20" t="n">
        <v>6.29573536</v>
      </c>
      <c r="G47" s="18" t="n">
        <v>449.92553073</v>
      </c>
      <c r="H47" s="20" t="n">
        <v>5.77400992</v>
      </c>
      <c r="I47" s="18" t="n">
        <v>432.423542</v>
      </c>
      <c r="J47" s="20" t="n">
        <v>7.6768468</v>
      </c>
      <c r="K47" s="18" t="n">
        <v>434.79456093</v>
      </c>
      <c r="L47" s="20" t="n">
        <v>6.25016962</v>
      </c>
      <c r="M47" s="18" t="s">
        <v>327</v>
      </c>
      <c r="N47" s="20" t="s">
        <v>327</v>
      </c>
      <c r="O47" s="18" t="s">
        <v>327</v>
      </c>
      <c r="P47" s="20" t="s">
        <v>327</v>
      </c>
      <c r="Q47" s="18" t="s">
        <v>327</v>
      </c>
      <c r="R47" s="20" t="s">
        <v>327</v>
      </c>
      <c r="S47" s="18" t="n">
        <v>413.93434534</v>
      </c>
      <c r="T47" s="20" t="n">
        <v>6.3919831</v>
      </c>
    </row>
    <row r="48" spans="1:20">
      <c r="A48" s="15" t="s">
        <v>368</v>
      </c>
      <c r="B48" s="17" t="n">
        <v>9841</v>
      </c>
      <c r="C48" s="18">
        <f>(31.0/B48*100)</f>
        <v/>
      </c>
      <c r="D48" s="19" t="n">
        <v>9810</v>
      </c>
      <c r="E48" s="18" t="n">
        <v>474.82350217</v>
      </c>
      <c r="F48" s="20" t="n">
        <v>5.17142495</v>
      </c>
      <c r="G48" s="18" t="n">
        <v>488.30062325</v>
      </c>
      <c r="H48" s="20" t="n">
        <v>7.39797782</v>
      </c>
      <c r="I48" s="18" t="n">
        <v>445.22251824</v>
      </c>
      <c r="J48" s="20" t="n">
        <v>12.83721402</v>
      </c>
      <c r="K48" s="18" t="n">
        <v>514.9150429</v>
      </c>
      <c r="L48" s="20" t="n">
        <v>5.1573977</v>
      </c>
      <c r="M48" s="18" t="s">
        <v>327</v>
      </c>
      <c r="N48" s="20" t="s">
        <v>327</v>
      </c>
      <c r="O48" s="18" t="s">
        <v>327</v>
      </c>
      <c r="P48" s="20" t="s">
        <v>327</v>
      </c>
      <c r="Q48" s="18" t="s">
        <v>327</v>
      </c>
      <c r="R48" s="20" t="s">
        <v>327</v>
      </c>
      <c r="S48" s="18" t="n">
        <v>385.66540151</v>
      </c>
      <c r="T48" s="20" t="n">
        <v>13.09635281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(156.0/B52*100)</f>
        <v/>
      </c>
      <c r="D52" s="19" t="n">
        <v>5653</v>
      </c>
      <c r="E52" s="18" t="n">
        <v>443.86227132</v>
      </c>
      <c r="F52" s="20" t="n">
        <v>5.70582721</v>
      </c>
      <c r="G52" s="18" t="n">
        <v>468.46838214</v>
      </c>
      <c r="H52" s="20" t="n">
        <v>4.82571203</v>
      </c>
      <c r="I52" s="18" t="n">
        <v>491.38530852</v>
      </c>
      <c r="J52" s="20" t="n">
        <v>7.62604668</v>
      </c>
      <c r="K52" s="18" t="n">
        <v>498.64108008</v>
      </c>
      <c r="L52" s="20" t="n">
        <v>2.83964208</v>
      </c>
      <c r="M52" s="18" t="s">
        <v>327</v>
      </c>
      <c r="N52" s="20" t="s">
        <v>327</v>
      </c>
      <c r="O52" s="18" t="s">
        <v>327</v>
      </c>
      <c r="P52" s="20" t="s">
        <v>327</v>
      </c>
      <c r="Q52" s="18" t="s">
        <v>327</v>
      </c>
      <c r="R52" s="20" t="s">
        <v>327</v>
      </c>
      <c r="S52" s="18" t="n">
        <v>431.86521269</v>
      </c>
      <c r="T52" s="20" t="n">
        <v>7.53165611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(96.0/B56*100)</f>
        <v/>
      </c>
      <c r="D56" s="19" t="n">
        <v>5263</v>
      </c>
      <c r="E56" s="18" t="n">
        <v>519.28919603</v>
      </c>
      <c r="F56" s="20" t="n">
        <v>5.00024864</v>
      </c>
      <c r="G56" s="18" t="n">
        <v>514.10730559</v>
      </c>
      <c r="H56" s="20" t="n">
        <v>3.88490273</v>
      </c>
      <c r="I56" s="18" t="n">
        <v>535.6563515399999</v>
      </c>
      <c r="J56" s="20" t="n">
        <v>7.15264644</v>
      </c>
      <c r="K56" s="18" t="n">
        <v>533.10808893</v>
      </c>
      <c r="L56" s="20" t="n">
        <v>2.84657561</v>
      </c>
      <c r="M56" s="18" t="s">
        <v>327</v>
      </c>
      <c r="N56" s="20" t="s">
        <v>327</v>
      </c>
      <c r="O56" s="18" t="s">
        <v>327</v>
      </c>
      <c r="P56" s="20" t="s">
        <v>327</v>
      </c>
      <c r="Q56" s="18" t="s">
        <v>327</v>
      </c>
      <c r="R56" s="20" t="s">
        <v>327</v>
      </c>
      <c r="S56" s="18" t="n">
        <v>488.48250866</v>
      </c>
      <c r="T56" s="20" t="n">
        <v>12.36954593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442.69652827</v>
      </c>
      <c r="F61" s="20" t="n">
        <v>4.52447127</v>
      </c>
      <c r="G61" s="18" t="n">
        <v>454.33397925</v>
      </c>
      <c r="H61" s="20" t="n">
        <v>4.27104957</v>
      </c>
      <c r="I61" s="18" t="n">
        <v>460.82811351</v>
      </c>
      <c r="J61" s="20" t="n">
        <v>7.30874481</v>
      </c>
      <c r="K61" s="18" t="n">
        <v>492.53811445</v>
      </c>
      <c r="L61" s="20" t="n">
        <v>3.07629927</v>
      </c>
      <c r="M61" s="18" t="s">
        <v>327</v>
      </c>
      <c r="N61" s="20" t="s">
        <v>327</v>
      </c>
      <c r="O61" s="18" t="s">
        <v>327</v>
      </c>
      <c r="P61" s="20" t="s">
        <v>327</v>
      </c>
      <c r="Q61" s="18" t="s">
        <v>327</v>
      </c>
      <c r="R61" s="20" t="s">
        <v>327</v>
      </c>
      <c r="S61" s="18" t="n">
        <v>419.42267545</v>
      </c>
      <c r="T61" s="20" t="n">
        <v>7.65077613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(59.0/B67*100)</f>
        <v/>
      </c>
      <c r="D67" s="19" t="n">
        <v>6912</v>
      </c>
      <c r="E67" s="18" t="n">
        <v>358.99081237</v>
      </c>
      <c r="F67" s="20" t="n">
        <v>2.87449051</v>
      </c>
      <c r="G67" s="18" t="n">
        <v>405.43407461</v>
      </c>
      <c r="H67" s="20" t="n">
        <v>4.82217459</v>
      </c>
      <c r="I67" s="18" t="n">
        <v>381.24693956</v>
      </c>
      <c r="J67" s="20" t="n">
        <v>7.8436028</v>
      </c>
      <c r="K67" s="18" t="n">
        <v>429.42994905</v>
      </c>
      <c r="L67" s="20" t="n">
        <v>3.60206155</v>
      </c>
      <c r="M67" s="18" t="s">
        <v>327</v>
      </c>
      <c r="N67" s="20" t="s">
        <v>327</v>
      </c>
      <c r="O67" s="18" t="s">
        <v>327</v>
      </c>
      <c r="P67" s="20" t="s">
        <v>327</v>
      </c>
      <c r="Q67" s="18" t="s">
        <v>327</v>
      </c>
      <c r="R67" s="20" t="s">
        <v>327</v>
      </c>
      <c r="S67" s="18" t="n">
        <v>315.34322294</v>
      </c>
      <c r="T67" s="20" t="n">
        <v>5.97643796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(393.0/B73*100)</f>
        <v/>
      </c>
      <c r="D73" s="19" t="n">
        <v>7856</v>
      </c>
      <c r="E73" s="18" t="n">
        <v>397.76420024</v>
      </c>
      <c r="F73" s="20" t="n">
        <v>3.09767629</v>
      </c>
      <c r="G73" s="18" t="n">
        <v>413.47799161</v>
      </c>
      <c r="H73" s="20" t="n">
        <v>4.70673358</v>
      </c>
      <c r="I73" s="18" t="n">
        <v>397.10996662</v>
      </c>
      <c r="J73" s="20" t="n">
        <v>5.73946027</v>
      </c>
      <c r="K73" s="18" t="n">
        <v>429.86394038</v>
      </c>
      <c r="L73" s="20" t="n">
        <v>3.98883053</v>
      </c>
      <c r="M73" s="18" t="s">
        <v>327</v>
      </c>
      <c r="N73" s="20" t="s">
        <v>327</v>
      </c>
      <c r="O73" s="18" t="s">
        <v>327</v>
      </c>
      <c r="P73" s="20" t="s">
        <v>327</v>
      </c>
      <c r="Q73" s="18" t="s">
        <v>327</v>
      </c>
      <c r="R73" s="20" t="s">
        <v>327</v>
      </c>
      <c r="S73" s="18" t="n">
        <v>368.93933836</v>
      </c>
      <c r="T73" s="20" t="n">
        <v>8.04658927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456.479715</v>
      </c>
      <c r="F7" s="20" t="n">
        <v>4.15823146</v>
      </c>
      <c r="G7" s="18" t="n">
        <v>486.23948463</v>
      </c>
      <c r="H7" s="20" t="n">
        <v>3.67986239</v>
      </c>
      <c r="I7" s="18" t="n">
        <v>468.55919608</v>
      </c>
      <c r="J7" s="20" t="n">
        <v>10.32909517</v>
      </c>
      <c r="K7" s="18" t="n">
        <v>522.49154702</v>
      </c>
      <c r="L7" s="20" t="n">
        <v>2.1548347</v>
      </c>
      <c r="M7" s="18" t="s">
        <v>327</v>
      </c>
      <c r="N7" s="20" t="s">
        <v>327</v>
      </c>
      <c r="O7" s="18" t="s">
        <v>327</v>
      </c>
      <c r="P7" s="20" t="s">
        <v>327</v>
      </c>
      <c r="Q7" s="18" t="s">
        <v>327</v>
      </c>
      <c r="R7" s="20" t="s">
        <v>327</v>
      </c>
      <c r="S7" s="18" t="n">
        <v>479.65708396</v>
      </c>
      <c r="T7" s="20" t="n">
        <v>5.92038628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(8443.0/B9*100)</f>
        <v/>
      </c>
      <c r="D9" s="19" t="n">
        <v>1208</v>
      </c>
      <c r="E9" s="18" t="n">
        <v>433.48064959</v>
      </c>
      <c r="F9" s="20" t="n">
        <v>7.3457655</v>
      </c>
      <c r="G9" s="18" t="n">
        <v>468.80683818</v>
      </c>
      <c r="H9" s="20" t="n">
        <v>8.411005019999999</v>
      </c>
      <c r="I9" s="18" t="n">
        <v>483.18491505</v>
      </c>
      <c r="J9" s="20" t="n">
        <v>12.60018916</v>
      </c>
      <c r="K9" s="18" t="s">
        <v>327</v>
      </c>
      <c r="L9" s="20" t="s">
        <v>327</v>
      </c>
      <c r="M9" s="18" t="s">
        <v>327</v>
      </c>
      <c r="N9" s="20" t="s">
        <v>327</v>
      </c>
      <c r="O9" s="18" t="n">
        <v>347.7815185</v>
      </c>
      <c r="P9" s="20" t="n">
        <v>11.20716786</v>
      </c>
      <c r="Q9" s="18" t="s">
        <v>327</v>
      </c>
      <c r="R9" s="20" t="s">
        <v>327</v>
      </c>
      <c r="S9" s="18" t="n">
        <v>462.39301506</v>
      </c>
      <c r="T9" s="20" t="n">
        <v>8.02957348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(194.0/B13*100)</f>
        <v/>
      </c>
      <c r="D13" s="19" t="n">
        <v>6967</v>
      </c>
      <c r="E13" s="18" t="n">
        <v>435.14753282</v>
      </c>
      <c r="F13" s="20" t="n">
        <v>8.286057899999999</v>
      </c>
      <c r="G13" s="18" t="n">
        <v>478.64145393</v>
      </c>
      <c r="H13" s="20" t="n">
        <v>10.10293925</v>
      </c>
      <c r="I13" s="18" t="n">
        <v>461.93042751</v>
      </c>
      <c r="J13" s="20" t="n">
        <v>23.54556289</v>
      </c>
      <c r="K13" s="18" t="n">
        <v>509.88980922</v>
      </c>
      <c r="L13" s="20" t="n">
        <v>2.65896313</v>
      </c>
      <c r="M13" s="18" t="s">
        <v>327</v>
      </c>
      <c r="N13" s="20" t="s">
        <v>327</v>
      </c>
      <c r="O13" s="18" t="n">
        <v>407.4699787</v>
      </c>
      <c r="P13" s="20" t="n">
        <v>6.79601306</v>
      </c>
      <c r="Q13" s="18" t="s">
        <v>327</v>
      </c>
      <c r="R13" s="20" t="s">
        <v>327</v>
      </c>
      <c r="S13" s="18" t="n">
        <v>463.00930004</v>
      </c>
      <c r="T13" s="20" t="n">
        <v>8.5026353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(52.0/B18*100)</f>
        <v/>
      </c>
      <c r="D18" s="19" t="n">
        <v>5480</v>
      </c>
      <c r="E18" s="18" t="n">
        <v>407.37958731</v>
      </c>
      <c r="F18" s="20" t="n">
        <v>4.72247754</v>
      </c>
      <c r="G18" s="18" t="n">
        <v>491.42421463</v>
      </c>
      <c r="H18" s="20" t="n">
        <v>3.92324994</v>
      </c>
      <c r="I18" s="18" t="n">
        <v>500.7635016</v>
      </c>
      <c r="J18" s="20" t="n">
        <v>3.99620976</v>
      </c>
      <c r="K18" s="18" t="n">
        <v>464.42581903</v>
      </c>
      <c r="L18" s="20" t="n">
        <v>5.60907256</v>
      </c>
      <c r="M18" s="18" t="s">
        <v>327</v>
      </c>
      <c r="N18" s="20" t="s">
        <v>327</v>
      </c>
      <c r="O18" s="18" t="s">
        <v>327</v>
      </c>
      <c r="P18" s="20" t="s">
        <v>327</v>
      </c>
      <c r="Q18" s="18" t="s">
        <v>327</v>
      </c>
      <c r="R18" s="20" t="s">
        <v>327</v>
      </c>
      <c r="S18" s="18" t="n">
        <v>417.95230765</v>
      </c>
      <c r="T18" s="20" t="n">
        <v>9.05908005</v>
      </c>
    </row>
    <row r="19" spans="1:20">
      <c r="A19" s="15" t="s">
        <v>339</v>
      </c>
      <c r="B19" s="17" t="n">
        <v>5658</v>
      </c>
      <c r="C19" s="18">
        <f>(268.0/B19*100)</f>
        <v/>
      </c>
      <c r="D19" s="19" t="n">
        <v>5390</v>
      </c>
      <c r="E19" s="18" t="n">
        <v>395.41936895</v>
      </c>
      <c r="F19" s="20" t="n">
        <v>6.07541378</v>
      </c>
      <c r="G19" s="18" t="n">
        <v>443.10876746</v>
      </c>
      <c r="H19" s="20" t="n">
        <v>5.96716913</v>
      </c>
      <c r="I19" s="18" t="n">
        <v>483.68286526</v>
      </c>
      <c r="J19" s="20" t="n">
        <v>7.92624219</v>
      </c>
      <c r="K19" s="18" t="n">
        <v>483.85722981</v>
      </c>
      <c r="L19" s="20" t="n">
        <v>2.75939402</v>
      </c>
      <c r="M19" s="18" t="s">
        <v>327</v>
      </c>
      <c r="N19" s="20" t="s">
        <v>327</v>
      </c>
      <c r="O19" s="18" t="s">
        <v>327</v>
      </c>
      <c r="P19" s="20" t="s">
        <v>327</v>
      </c>
      <c r="Q19" s="18" t="s">
        <v>327</v>
      </c>
      <c r="R19" s="20" t="s">
        <v>327</v>
      </c>
      <c r="S19" s="18" t="n">
        <v>431.02815328</v>
      </c>
      <c r="T19" s="20" t="n">
        <v>8.01845316</v>
      </c>
    </row>
    <row r="20" spans="1:20">
      <c r="A20" s="15" t="s">
        <v>340</v>
      </c>
      <c r="B20" s="17" t="n">
        <v>3371</v>
      </c>
      <c r="C20" s="18">
        <f>(82.0/B20*100)</f>
        <v/>
      </c>
      <c r="D20" s="19" t="n">
        <v>3289</v>
      </c>
      <c r="E20" s="18" t="n">
        <v>392.43619094</v>
      </c>
      <c r="F20" s="20" t="n">
        <v>8.383662879999999</v>
      </c>
      <c r="G20" s="18" t="n">
        <v>424.69813685</v>
      </c>
      <c r="H20" s="20" t="n">
        <v>8.649466479999999</v>
      </c>
      <c r="I20" s="18" t="n">
        <v>430.21583226</v>
      </c>
      <c r="J20" s="20" t="n">
        <v>23.73975836</v>
      </c>
      <c r="K20" s="18" t="n">
        <v>495.3427007</v>
      </c>
      <c r="L20" s="20" t="n">
        <v>2.05121274</v>
      </c>
      <c r="M20" s="18" t="s">
        <v>327</v>
      </c>
      <c r="N20" s="20" t="s">
        <v>327</v>
      </c>
      <c r="O20" s="18" t="s">
        <v>327</v>
      </c>
      <c r="P20" s="20" t="s">
        <v>327</v>
      </c>
      <c r="Q20" s="18" t="s">
        <v>327</v>
      </c>
      <c r="R20" s="20" t="s">
        <v>327</v>
      </c>
      <c r="S20" s="18" t="n">
        <v>417.59868447</v>
      </c>
      <c r="T20" s="20" t="n">
        <v>8.942819310000001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(690.0/B23*100)</f>
        <v/>
      </c>
      <c r="D23" s="19" t="n">
        <v>10893</v>
      </c>
      <c r="E23" s="18" t="n">
        <v>421.94983375</v>
      </c>
      <c r="F23" s="20" t="n">
        <v>5.13090757</v>
      </c>
      <c r="G23" s="18" t="n">
        <v>458.25513799</v>
      </c>
      <c r="H23" s="20" t="n">
        <v>4.75588274</v>
      </c>
      <c r="I23" s="18" t="n">
        <v>463.89914483</v>
      </c>
      <c r="J23" s="20" t="n">
        <v>8.24804952</v>
      </c>
      <c r="K23" s="18" t="n">
        <v>507.14719284</v>
      </c>
      <c r="L23" s="20" t="n">
        <v>2.86723762</v>
      </c>
      <c r="M23" s="18" t="s">
        <v>327</v>
      </c>
      <c r="N23" s="20" t="s">
        <v>327</v>
      </c>
      <c r="O23" s="18" t="s">
        <v>327</v>
      </c>
      <c r="P23" s="20" t="s">
        <v>327</v>
      </c>
      <c r="Q23" s="18" t="s">
        <v>327</v>
      </c>
      <c r="R23" s="20" t="s">
        <v>327</v>
      </c>
      <c r="S23" s="18" t="n">
        <v>453.72423771</v>
      </c>
      <c r="T23" s="20" t="n">
        <v>7.40766135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498.06157156</v>
      </c>
      <c r="F25" s="20" t="n">
        <v>5.70046361</v>
      </c>
      <c r="G25" s="18" t="n">
        <v>515.6593828</v>
      </c>
      <c r="H25" s="20" t="n">
        <v>4.25672035</v>
      </c>
      <c r="I25" s="18" t="n">
        <v>525.98635754</v>
      </c>
      <c r="J25" s="20" t="n">
        <v>8.76872616</v>
      </c>
      <c r="K25" s="18" t="n">
        <v>522.51701349</v>
      </c>
      <c r="L25" s="20" t="n">
        <v>3.9717277</v>
      </c>
      <c r="M25" s="18" t="s">
        <v>327</v>
      </c>
      <c r="N25" s="20" t="s">
        <v>327</v>
      </c>
      <c r="O25" s="18" t="s">
        <v>327</v>
      </c>
      <c r="P25" s="20" t="s">
        <v>327</v>
      </c>
      <c r="Q25" s="18" t="s">
        <v>327</v>
      </c>
      <c r="R25" s="20" t="s">
        <v>327</v>
      </c>
      <c r="S25" s="18" t="n">
        <v>531.5371229899999</v>
      </c>
      <c r="T25" s="20" t="n">
        <v>9.695854260000001</v>
      </c>
    </row>
    <row r="26" spans="1:20">
      <c r="A26" s="15" t="s">
        <v>346</v>
      </c>
      <c r="B26" s="17" t="n">
        <v>4869</v>
      </c>
      <c r="C26" s="18">
        <f>(186.0/B26*100)</f>
        <v/>
      </c>
      <c r="D26" s="19" t="n">
        <v>4683</v>
      </c>
      <c r="E26" s="18" t="n">
        <v>440.35488083</v>
      </c>
      <c r="F26" s="20" t="n">
        <v>4.772082</v>
      </c>
      <c r="G26" s="18" t="n">
        <v>475.83111659</v>
      </c>
      <c r="H26" s="20" t="n">
        <v>3.6166678</v>
      </c>
      <c r="I26" s="18" t="n">
        <v>501.2513335</v>
      </c>
      <c r="J26" s="20" t="n">
        <v>9.00560596</v>
      </c>
      <c r="K26" s="18" t="n">
        <v>502.36543609</v>
      </c>
      <c r="L26" s="20" t="n">
        <v>2.17826874</v>
      </c>
      <c r="M26" s="18" t="s">
        <v>327</v>
      </c>
      <c r="N26" s="20" t="s">
        <v>327</v>
      </c>
      <c r="O26" s="18" t="s">
        <v>327</v>
      </c>
      <c r="P26" s="20" t="s">
        <v>327</v>
      </c>
      <c r="Q26" s="18" t="s">
        <v>327</v>
      </c>
      <c r="R26" s="20" t="s">
        <v>327</v>
      </c>
      <c r="S26" s="18" t="n">
        <v>446.45615411</v>
      </c>
      <c r="T26" s="20" t="n">
        <v>9.812919580000001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(36.0/B32*100)</f>
        <v/>
      </c>
      <c r="D32" s="19" t="n">
        <v>4442</v>
      </c>
      <c r="E32" s="18" t="n">
        <v>461.51062965</v>
      </c>
      <c r="F32" s="20" t="n">
        <v>3.64844081</v>
      </c>
      <c r="G32" s="18" t="n">
        <v>501.02140398</v>
      </c>
      <c r="H32" s="20" t="n">
        <v>4.44177642</v>
      </c>
      <c r="I32" s="18" t="n">
        <v>522.79021949</v>
      </c>
      <c r="J32" s="20" t="n">
        <v>6.12455486</v>
      </c>
      <c r="K32" s="18" t="n">
        <v>519.08622213</v>
      </c>
      <c r="L32" s="20" t="n">
        <v>2.87466158</v>
      </c>
      <c r="M32" s="18" t="s">
        <v>327</v>
      </c>
      <c r="N32" s="20" t="s">
        <v>327</v>
      </c>
      <c r="O32" s="18" t="s">
        <v>327</v>
      </c>
      <c r="P32" s="20" t="s">
        <v>327</v>
      </c>
      <c r="Q32" s="18" t="s">
        <v>327</v>
      </c>
      <c r="R32" s="20" t="s">
        <v>327</v>
      </c>
      <c r="S32" s="18" t="n">
        <v>465.49948537</v>
      </c>
      <c r="T32" s="20" t="n">
        <v>8.20482979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(137.0/B34*100)</f>
        <v/>
      </c>
      <c r="D34" s="19" t="n">
        <v>6213</v>
      </c>
      <c r="E34" s="18" t="n">
        <v>399.22056932</v>
      </c>
      <c r="F34" s="20" t="n">
        <v>3.30982383</v>
      </c>
      <c r="G34" s="18" t="n">
        <v>448.06264329</v>
      </c>
      <c r="H34" s="20" t="n">
        <v>4.57609626</v>
      </c>
      <c r="I34" s="18" t="n">
        <v>427.50731255</v>
      </c>
      <c r="J34" s="20" t="n">
        <v>8.462377610000001</v>
      </c>
      <c r="K34" s="18" t="n">
        <v>480.33191855</v>
      </c>
      <c r="L34" s="20" t="n">
        <v>3.15908505</v>
      </c>
      <c r="M34" s="18" t="s">
        <v>327</v>
      </c>
      <c r="N34" s="20" t="s">
        <v>327</v>
      </c>
      <c r="O34" s="18" t="n">
        <v>263.37193708</v>
      </c>
      <c r="P34" s="20" t="n">
        <v>13.61114927</v>
      </c>
      <c r="Q34" s="18" t="s">
        <v>327</v>
      </c>
      <c r="R34" s="20" t="s">
        <v>327</v>
      </c>
      <c r="S34" s="18" t="n">
        <v>436.66642572</v>
      </c>
      <c r="T34" s="20" t="n">
        <v>6.60978178</v>
      </c>
    </row>
    <row r="35" spans="1:20">
      <c r="A35" s="15" t="s">
        <v>355</v>
      </c>
      <c r="B35" s="17" t="n">
        <v>6406</v>
      </c>
      <c r="C35" s="18">
        <f>(106.0/B35*100)</f>
        <v/>
      </c>
      <c r="D35" s="19" t="n">
        <v>6300</v>
      </c>
      <c r="E35" s="18" t="n">
        <v>475.32023333</v>
      </c>
      <c r="F35" s="20" t="n">
        <v>4.44605001</v>
      </c>
      <c r="G35" s="18" t="n">
        <v>516.07561986</v>
      </c>
      <c r="H35" s="20" t="n">
        <v>3.5958453</v>
      </c>
      <c r="I35" s="18" t="n">
        <v>529.31757958</v>
      </c>
      <c r="J35" s="20" t="n">
        <v>5.32255653</v>
      </c>
      <c r="K35" s="18" t="n">
        <v>508.12968381</v>
      </c>
      <c r="L35" s="20" t="n">
        <v>2.28568354</v>
      </c>
      <c r="M35" s="18" t="s">
        <v>327</v>
      </c>
      <c r="N35" s="20" t="s">
        <v>327</v>
      </c>
      <c r="O35" s="18" t="n">
        <v>337.32521215</v>
      </c>
      <c r="P35" s="20" t="n">
        <v>11.65794297</v>
      </c>
      <c r="Q35" s="18" t="s">
        <v>327</v>
      </c>
      <c r="R35" s="20" t="s">
        <v>327</v>
      </c>
      <c r="S35" s="18" t="n">
        <v>506.96801422</v>
      </c>
      <c r="T35" s="20" t="n">
        <v>5.79263161</v>
      </c>
    </row>
    <row r="36" spans="1:20">
      <c r="A36" s="15" t="s">
        <v>356</v>
      </c>
      <c r="B36" s="17" t="n">
        <v>6736</v>
      </c>
      <c r="C36" s="18">
        <f>(132.0/B36*100)</f>
        <v/>
      </c>
      <c r="D36" s="19" t="n">
        <v>6604</v>
      </c>
      <c r="E36" s="18" t="n">
        <v>426.36799173</v>
      </c>
      <c r="F36" s="20" t="n">
        <v>4.99296169</v>
      </c>
      <c r="G36" s="18" t="n">
        <v>476.860952</v>
      </c>
      <c r="H36" s="20" t="n">
        <v>3.68772019</v>
      </c>
      <c r="I36" s="18" t="n">
        <v>495.84927778</v>
      </c>
      <c r="J36" s="20" t="n">
        <v>5.01508381</v>
      </c>
      <c r="K36" s="18" t="n">
        <v>508.20557632</v>
      </c>
      <c r="L36" s="20" t="n">
        <v>2.43514598</v>
      </c>
      <c r="M36" s="18" t="s">
        <v>327</v>
      </c>
      <c r="N36" s="20" t="s">
        <v>327</v>
      </c>
      <c r="O36" s="18" t="s">
        <v>327</v>
      </c>
      <c r="P36" s="20" t="s">
        <v>327</v>
      </c>
      <c r="Q36" s="18" t="s">
        <v>327</v>
      </c>
      <c r="R36" s="20" t="s">
        <v>327</v>
      </c>
      <c r="S36" s="18" t="n">
        <v>461.87006817</v>
      </c>
      <c r="T36" s="20" t="n">
        <v>6.35166554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(5818.0/B40*100)</f>
        <v/>
      </c>
      <c r="D40" s="19" t="n">
        <v>8339</v>
      </c>
      <c r="E40" s="18" t="n">
        <v>449.99158078</v>
      </c>
      <c r="F40" s="20" t="n">
        <v>4.61582784</v>
      </c>
      <c r="G40" s="18" t="n">
        <v>508.71894239</v>
      </c>
      <c r="H40" s="20" t="n">
        <v>3.46560955</v>
      </c>
      <c r="I40" s="18" t="n">
        <v>513.28723268</v>
      </c>
      <c r="J40" s="20" t="n">
        <v>7.01020653</v>
      </c>
      <c r="K40" s="18" t="n">
        <v>513.24502789</v>
      </c>
      <c r="L40" s="20" t="n">
        <v>4.43035527</v>
      </c>
      <c r="M40" s="18" t="s">
        <v>327</v>
      </c>
      <c r="N40" s="20" t="s">
        <v>327</v>
      </c>
      <c r="O40" s="18" t="n">
        <v>493.18465857</v>
      </c>
      <c r="P40" s="20" t="n">
        <v>2.25147869</v>
      </c>
      <c r="Q40" s="18" t="s">
        <v>327</v>
      </c>
      <c r="R40" s="20" t="s">
        <v>327</v>
      </c>
      <c r="S40" s="18" t="n">
        <v>456.24248632</v>
      </c>
      <c r="T40" s="20" t="n">
        <v>9.265136890000001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(230.0/B47*100)</f>
        <v/>
      </c>
      <c r="D47" s="19" t="n">
        <v>5698</v>
      </c>
      <c r="E47" s="18" t="n">
        <v>410.50746557</v>
      </c>
      <c r="F47" s="20" t="n">
        <v>4.98721407</v>
      </c>
      <c r="G47" s="18" t="n">
        <v>468.07252401</v>
      </c>
      <c r="H47" s="20" t="n">
        <v>6.02988422</v>
      </c>
      <c r="I47" s="18" t="n">
        <v>428.95054841</v>
      </c>
      <c r="J47" s="20" t="n">
        <v>8.53097215</v>
      </c>
      <c r="K47" s="18" t="n">
        <v>434.79456093</v>
      </c>
      <c r="L47" s="20" t="n">
        <v>6.25016962</v>
      </c>
      <c r="M47" s="18" t="s">
        <v>327</v>
      </c>
      <c r="N47" s="20" t="s">
        <v>327</v>
      </c>
      <c r="O47" s="18" t="s">
        <v>327</v>
      </c>
      <c r="P47" s="20" t="s">
        <v>327</v>
      </c>
      <c r="Q47" s="18" t="s">
        <v>327</v>
      </c>
      <c r="R47" s="20" t="s">
        <v>327</v>
      </c>
      <c r="S47" s="18" t="n">
        <v>416.73104958</v>
      </c>
      <c r="T47" s="20" t="n">
        <v>8.054941339999999</v>
      </c>
    </row>
    <row r="48" spans="1:20">
      <c r="A48" s="15" t="s">
        <v>368</v>
      </c>
      <c r="B48" s="17" t="n">
        <v>9841</v>
      </c>
      <c r="C48" s="18">
        <f>(31.0/B48*100)</f>
        <v/>
      </c>
      <c r="D48" s="19" t="n">
        <v>9810</v>
      </c>
      <c r="E48" s="18" t="n">
        <v>460.88503324</v>
      </c>
      <c r="F48" s="20" t="n">
        <v>5.68058542</v>
      </c>
      <c r="G48" s="18" t="n">
        <v>490.5571621</v>
      </c>
      <c r="H48" s="20" t="n">
        <v>6.2214514</v>
      </c>
      <c r="I48" s="18" t="n">
        <v>469.35505889</v>
      </c>
      <c r="J48" s="20" t="n">
        <v>11.57022335</v>
      </c>
      <c r="K48" s="18" t="n">
        <v>514.9150429</v>
      </c>
      <c r="L48" s="20" t="n">
        <v>5.1573977</v>
      </c>
      <c r="M48" s="18" t="s">
        <v>327</v>
      </c>
      <c r="N48" s="20" t="s">
        <v>327</v>
      </c>
      <c r="O48" s="18" t="s">
        <v>327</v>
      </c>
      <c r="P48" s="20" t="s">
        <v>327</v>
      </c>
      <c r="Q48" s="18" t="s">
        <v>327</v>
      </c>
      <c r="R48" s="20" t="s">
        <v>327</v>
      </c>
      <c r="S48" s="18" t="n">
        <v>407.88379225</v>
      </c>
      <c r="T48" s="20" t="n">
        <v>17.66466636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(157.0/B52*100)</f>
        <v/>
      </c>
      <c r="D52" s="19" t="n">
        <v>5652</v>
      </c>
      <c r="E52" s="18" t="n">
        <v>433.92489663</v>
      </c>
      <c r="F52" s="20" t="n">
        <v>4.73251809</v>
      </c>
      <c r="G52" s="18" t="n">
        <v>473.58825155</v>
      </c>
      <c r="H52" s="20" t="n">
        <v>4.37966082</v>
      </c>
      <c r="I52" s="18" t="n">
        <v>511.47737338</v>
      </c>
      <c r="J52" s="20" t="n">
        <v>6.78938763</v>
      </c>
      <c r="K52" s="18" t="n">
        <v>498.64108008</v>
      </c>
      <c r="L52" s="20" t="n">
        <v>2.83964208</v>
      </c>
      <c r="M52" s="18" t="s">
        <v>327</v>
      </c>
      <c r="N52" s="20" t="s">
        <v>327</v>
      </c>
      <c r="O52" s="18" t="s">
        <v>327</v>
      </c>
      <c r="P52" s="20" t="s">
        <v>327</v>
      </c>
      <c r="Q52" s="18" t="s">
        <v>327</v>
      </c>
      <c r="R52" s="20" t="s">
        <v>327</v>
      </c>
      <c r="S52" s="18" t="n">
        <v>435.23234222</v>
      </c>
      <c r="T52" s="20" t="n">
        <v>8.18707889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506.78811255</v>
      </c>
      <c r="F56" s="20" t="n">
        <v>4.49835123</v>
      </c>
      <c r="G56" s="18" t="n">
        <v>518.8740620999999</v>
      </c>
      <c r="H56" s="20" t="n">
        <v>4.23085437</v>
      </c>
      <c r="I56" s="18" t="n">
        <v>543.77315245</v>
      </c>
      <c r="J56" s="20" t="n">
        <v>6.46327026</v>
      </c>
      <c r="K56" s="18" t="n">
        <v>533.10808893</v>
      </c>
      <c r="L56" s="20" t="n">
        <v>2.84657561</v>
      </c>
      <c r="M56" s="18" t="s">
        <v>327</v>
      </c>
      <c r="N56" s="20" t="s">
        <v>327</v>
      </c>
      <c r="O56" s="18" t="s">
        <v>327</v>
      </c>
      <c r="P56" s="20" t="s">
        <v>327</v>
      </c>
      <c r="Q56" s="18" t="s">
        <v>327</v>
      </c>
      <c r="R56" s="20" t="s">
        <v>327</v>
      </c>
      <c r="S56" s="18" t="n">
        <v>489.46464796</v>
      </c>
      <c r="T56" s="20" t="n">
        <v>13.53719463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432.33279041</v>
      </c>
      <c r="F61" s="20" t="n">
        <v>3.73934696</v>
      </c>
      <c r="G61" s="18" t="n">
        <v>468.75023998</v>
      </c>
      <c r="H61" s="20" t="n">
        <v>4.81503626</v>
      </c>
      <c r="I61" s="18" t="n">
        <v>454.08551545</v>
      </c>
      <c r="J61" s="20" t="n">
        <v>9.99281365</v>
      </c>
      <c r="K61" s="18" t="n">
        <v>492.53811445</v>
      </c>
      <c r="L61" s="20" t="n">
        <v>3.07629927</v>
      </c>
      <c r="M61" s="18" t="s">
        <v>327</v>
      </c>
      <c r="N61" s="20" t="s">
        <v>327</v>
      </c>
      <c r="O61" s="18" t="s">
        <v>327</v>
      </c>
      <c r="P61" s="20" t="s">
        <v>327</v>
      </c>
      <c r="Q61" s="18" t="s">
        <v>327</v>
      </c>
      <c r="R61" s="20" t="s">
        <v>327</v>
      </c>
      <c r="S61" s="18" t="n">
        <v>417.27847358</v>
      </c>
      <c r="T61" s="20" t="n">
        <v>8.89067255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(120.0/B67*100)</f>
        <v/>
      </c>
      <c r="D67" s="19" t="n">
        <v>6851</v>
      </c>
      <c r="E67" s="18" t="n">
        <v>349.7895863</v>
      </c>
      <c r="F67" s="20" t="n">
        <v>2.7685656</v>
      </c>
      <c r="G67" s="18" t="n">
        <v>418.78648008</v>
      </c>
      <c r="H67" s="20" t="n">
        <v>4.10141187</v>
      </c>
      <c r="I67" s="18" t="n">
        <v>401.16512291</v>
      </c>
      <c r="J67" s="20" t="n">
        <v>8.19144597</v>
      </c>
      <c r="K67" s="18" t="n">
        <v>429.42994905</v>
      </c>
      <c r="L67" s="20" t="n">
        <v>3.60206155</v>
      </c>
      <c r="M67" s="18" t="s">
        <v>327</v>
      </c>
      <c r="N67" s="20" t="s">
        <v>327</v>
      </c>
      <c r="O67" s="18" t="s">
        <v>327</v>
      </c>
      <c r="P67" s="20" t="s">
        <v>327</v>
      </c>
      <c r="Q67" s="18" t="s">
        <v>327</v>
      </c>
      <c r="R67" s="20" t="s">
        <v>327</v>
      </c>
      <c r="S67" s="18" t="n">
        <v>319.12761166</v>
      </c>
      <c r="T67" s="20" t="n">
        <v>11.86791312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(399.0/B73*100)</f>
        <v/>
      </c>
      <c r="D73" s="19" t="n">
        <v>7850</v>
      </c>
      <c r="E73" s="18" t="n">
        <v>394.95879536</v>
      </c>
      <c r="F73" s="20" t="n">
        <v>3.0821126</v>
      </c>
      <c r="G73" s="18" t="n">
        <v>416.44491627</v>
      </c>
      <c r="H73" s="20" t="n">
        <v>4.78794228</v>
      </c>
      <c r="I73" s="18" t="n">
        <v>406.17361911</v>
      </c>
      <c r="J73" s="20" t="n">
        <v>6.50629566</v>
      </c>
      <c r="K73" s="18" t="n">
        <v>429.86394038</v>
      </c>
      <c r="L73" s="20" t="n">
        <v>3.98883053</v>
      </c>
      <c r="M73" s="18" t="s">
        <v>327</v>
      </c>
      <c r="N73" s="20" t="s">
        <v>327</v>
      </c>
      <c r="O73" s="18" t="s">
        <v>327</v>
      </c>
      <c r="P73" s="20" t="s">
        <v>327</v>
      </c>
      <c r="Q73" s="18" t="s">
        <v>327</v>
      </c>
      <c r="R73" s="20" t="s">
        <v>327</v>
      </c>
      <c r="S73" s="18" t="n">
        <v>357.52440417</v>
      </c>
      <c r="T73" s="20" t="n">
        <v>9.66575289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459.67395531</v>
      </c>
      <c r="F7" s="20" t="n">
        <v>4.59748816</v>
      </c>
      <c r="G7" s="18" t="n">
        <v>481.04589523</v>
      </c>
      <c r="H7" s="20" t="n">
        <v>3.36281213</v>
      </c>
      <c r="I7" s="18" t="n">
        <v>473.29936398</v>
      </c>
      <c r="J7" s="20" t="n">
        <v>10.85348423</v>
      </c>
      <c r="K7" s="18" t="n">
        <v>522.49154702</v>
      </c>
      <c r="L7" s="20" t="n">
        <v>2.1548347</v>
      </c>
      <c r="M7" s="18" t="s">
        <v>327</v>
      </c>
      <c r="N7" s="20" t="s">
        <v>327</v>
      </c>
      <c r="O7" s="18" t="s">
        <v>327</v>
      </c>
      <c r="P7" s="20" t="s">
        <v>327</v>
      </c>
      <c r="Q7" s="18" t="s">
        <v>327</v>
      </c>
      <c r="R7" s="20" t="s">
        <v>327</v>
      </c>
      <c r="S7" s="18" t="n">
        <v>477.01990829</v>
      </c>
      <c r="T7" s="20" t="n">
        <v>5.88724128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(8443.0/B9*100)</f>
        <v/>
      </c>
      <c r="D9" s="19" t="n">
        <v>1208</v>
      </c>
      <c r="E9" s="18" t="n">
        <v>435.58842285</v>
      </c>
      <c r="F9" s="20" t="n">
        <v>8.591276860000001</v>
      </c>
      <c r="G9" s="18" t="n">
        <v>465.6361337</v>
      </c>
      <c r="H9" s="20" t="n">
        <v>8.08537941</v>
      </c>
      <c r="I9" s="18" t="n">
        <v>483.03680878</v>
      </c>
      <c r="J9" s="20" t="n">
        <v>14.04250188</v>
      </c>
      <c r="K9" s="18" t="s">
        <v>327</v>
      </c>
      <c r="L9" s="20" t="s">
        <v>327</v>
      </c>
      <c r="M9" s="18" t="s">
        <v>327</v>
      </c>
      <c r="N9" s="20" t="s">
        <v>327</v>
      </c>
      <c r="O9" s="18" t="n">
        <v>347.7815185</v>
      </c>
      <c r="P9" s="20" t="n">
        <v>11.20716786</v>
      </c>
      <c r="Q9" s="18" t="s">
        <v>327</v>
      </c>
      <c r="R9" s="20" t="s">
        <v>327</v>
      </c>
      <c r="S9" s="18" t="n">
        <v>455.42848509</v>
      </c>
      <c r="T9" s="20" t="n">
        <v>7.83478731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(194.0/B13*100)</f>
        <v/>
      </c>
      <c r="D13" s="19" t="n">
        <v>6967</v>
      </c>
      <c r="E13" s="18" t="n">
        <v>444.77891418</v>
      </c>
      <c r="F13" s="20" t="n">
        <v>8.33005584</v>
      </c>
      <c r="G13" s="18" t="n">
        <v>466.69525789</v>
      </c>
      <c r="H13" s="20" t="n">
        <v>10.08682977</v>
      </c>
      <c r="I13" s="18" t="n">
        <v>442.92929503</v>
      </c>
      <c r="J13" s="20" t="n">
        <v>31.52698932</v>
      </c>
      <c r="K13" s="18" t="n">
        <v>509.88980922</v>
      </c>
      <c r="L13" s="20" t="n">
        <v>2.65896313</v>
      </c>
      <c r="M13" s="18" t="s">
        <v>327</v>
      </c>
      <c r="N13" s="20" t="s">
        <v>327</v>
      </c>
      <c r="O13" s="18" t="n">
        <v>407.4699787</v>
      </c>
      <c r="P13" s="20" t="n">
        <v>6.79601306</v>
      </c>
      <c r="Q13" s="18" t="s">
        <v>327</v>
      </c>
      <c r="R13" s="20" t="s">
        <v>327</v>
      </c>
      <c r="S13" s="18" t="n">
        <v>462.3995901</v>
      </c>
      <c r="T13" s="20" t="n">
        <v>8.531584369999999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(52.0/B18*100)</f>
        <v/>
      </c>
      <c r="D18" s="19" t="n">
        <v>5480</v>
      </c>
      <c r="E18" s="18" t="n">
        <v>409.44547286</v>
      </c>
      <c r="F18" s="20" t="n">
        <v>5.06119293</v>
      </c>
      <c r="G18" s="18" t="n">
        <v>476.29243232</v>
      </c>
      <c r="H18" s="20" t="n">
        <v>4.60305804</v>
      </c>
      <c r="I18" s="18" t="n">
        <v>505.00597208</v>
      </c>
      <c r="J18" s="20" t="n">
        <v>3.79965215</v>
      </c>
      <c r="K18" s="18" t="n">
        <v>464.42581903</v>
      </c>
      <c r="L18" s="20" t="n">
        <v>5.60907256</v>
      </c>
      <c r="M18" s="18" t="s">
        <v>327</v>
      </c>
      <c r="N18" s="20" t="s">
        <v>327</v>
      </c>
      <c r="O18" s="18" t="s">
        <v>327</v>
      </c>
      <c r="P18" s="20" t="s">
        <v>327</v>
      </c>
      <c r="Q18" s="18" t="s">
        <v>327</v>
      </c>
      <c r="R18" s="20" t="s">
        <v>327</v>
      </c>
      <c r="S18" s="18" t="n">
        <v>418.84998376</v>
      </c>
      <c r="T18" s="20" t="n">
        <v>8.944975680000001</v>
      </c>
    </row>
    <row r="19" spans="1:20">
      <c r="A19" s="15" t="s">
        <v>339</v>
      </c>
      <c r="B19" s="17" t="n">
        <v>5658</v>
      </c>
      <c r="C19" s="18">
        <f>(268.0/B19*100)</f>
        <v/>
      </c>
      <c r="D19" s="19" t="n">
        <v>5390</v>
      </c>
      <c r="E19" s="18" t="n">
        <v>398.4779809</v>
      </c>
      <c r="F19" s="20" t="n">
        <v>7.65329748</v>
      </c>
      <c r="G19" s="18" t="n">
        <v>433.00781786</v>
      </c>
      <c r="H19" s="20" t="n">
        <v>5.32625178</v>
      </c>
      <c r="I19" s="18" t="n">
        <v>483.65229317</v>
      </c>
      <c r="J19" s="20" t="n">
        <v>7.90411398</v>
      </c>
      <c r="K19" s="18" t="n">
        <v>483.85722981</v>
      </c>
      <c r="L19" s="20" t="n">
        <v>2.75939402</v>
      </c>
      <c r="M19" s="18" t="s">
        <v>327</v>
      </c>
      <c r="N19" s="20" t="s">
        <v>327</v>
      </c>
      <c r="O19" s="18" t="s">
        <v>327</v>
      </c>
      <c r="P19" s="20" t="s">
        <v>327</v>
      </c>
      <c r="Q19" s="18" t="s">
        <v>327</v>
      </c>
      <c r="R19" s="20" t="s">
        <v>327</v>
      </c>
      <c r="S19" s="18" t="n">
        <v>423.12605415</v>
      </c>
      <c r="T19" s="20" t="n">
        <v>7.96415931</v>
      </c>
    </row>
    <row r="20" spans="1:20">
      <c r="A20" s="15" t="s">
        <v>340</v>
      </c>
      <c r="B20" s="17" t="n">
        <v>3371</v>
      </c>
      <c r="C20" s="18">
        <f>(82.0/B20*100)</f>
        <v/>
      </c>
      <c r="D20" s="19" t="n">
        <v>3289</v>
      </c>
      <c r="E20" s="18" t="n">
        <v>399.29853688</v>
      </c>
      <c r="F20" s="20" t="n">
        <v>9.859592109999999</v>
      </c>
      <c r="G20" s="18" t="n">
        <v>412.45878361</v>
      </c>
      <c r="H20" s="20" t="n">
        <v>8.536498460000001</v>
      </c>
      <c r="I20" s="18" t="n">
        <v>466.63865492</v>
      </c>
      <c r="J20" s="20" t="n">
        <v>20.19255958</v>
      </c>
      <c r="K20" s="18" t="n">
        <v>495.3427007</v>
      </c>
      <c r="L20" s="20" t="n">
        <v>2.05121274</v>
      </c>
      <c r="M20" s="18" t="s">
        <v>327</v>
      </c>
      <c r="N20" s="20" t="s">
        <v>327</v>
      </c>
      <c r="O20" s="18" t="s">
        <v>327</v>
      </c>
      <c r="P20" s="20" t="s">
        <v>327</v>
      </c>
      <c r="Q20" s="18" t="s">
        <v>327</v>
      </c>
      <c r="R20" s="20" t="s">
        <v>327</v>
      </c>
      <c r="S20" s="18" t="n">
        <v>418.05957818</v>
      </c>
      <c r="T20" s="20" t="n">
        <v>8.71779607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(690.0/B23*100)</f>
        <v/>
      </c>
      <c r="D23" s="19" t="n">
        <v>10893</v>
      </c>
      <c r="E23" s="18" t="n">
        <v>426.49478745</v>
      </c>
      <c r="F23" s="20" t="n">
        <v>5.39588684</v>
      </c>
      <c r="G23" s="18" t="n">
        <v>447.39748847</v>
      </c>
      <c r="H23" s="20" t="n">
        <v>4.94428262</v>
      </c>
      <c r="I23" s="18" t="n">
        <v>468.59395863</v>
      </c>
      <c r="J23" s="20" t="n">
        <v>7.65624263</v>
      </c>
      <c r="K23" s="18" t="n">
        <v>507.14719284</v>
      </c>
      <c r="L23" s="20" t="n">
        <v>2.86723762</v>
      </c>
      <c r="M23" s="18" t="s">
        <v>327</v>
      </c>
      <c r="N23" s="20" t="s">
        <v>327</v>
      </c>
      <c r="O23" s="18" t="s">
        <v>327</v>
      </c>
      <c r="P23" s="20" t="s">
        <v>327</v>
      </c>
      <c r="Q23" s="18" t="s">
        <v>327</v>
      </c>
      <c r="R23" s="20" t="s">
        <v>327</v>
      </c>
      <c r="S23" s="18" t="n">
        <v>447.97043038</v>
      </c>
      <c r="T23" s="20" t="n">
        <v>7.12818621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487.12182763</v>
      </c>
      <c r="F25" s="20" t="n">
        <v>7.69411642</v>
      </c>
      <c r="G25" s="18" t="n">
        <v>515.04340078</v>
      </c>
      <c r="H25" s="20" t="n">
        <v>3.9772064</v>
      </c>
      <c r="I25" s="18" t="n">
        <v>527.49341468</v>
      </c>
      <c r="J25" s="20" t="n">
        <v>10.69632831</v>
      </c>
      <c r="K25" s="18" t="n">
        <v>522.51701349</v>
      </c>
      <c r="L25" s="20" t="n">
        <v>3.9717277</v>
      </c>
      <c r="M25" s="18" t="s">
        <v>327</v>
      </c>
      <c r="N25" s="20" t="s">
        <v>327</v>
      </c>
      <c r="O25" s="18" t="s">
        <v>327</v>
      </c>
      <c r="P25" s="20" t="s">
        <v>327</v>
      </c>
      <c r="Q25" s="18" t="s">
        <v>327</v>
      </c>
      <c r="R25" s="20" t="s">
        <v>327</v>
      </c>
      <c r="S25" s="18" t="n">
        <v>533.35850801</v>
      </c>
      <c r="T25" s="20" t="n">
        <v>9.71014716</v>
      </c>
    </row>
    <row r="26" spans="1:20">
      <c r="A26" s="15" t="s">
        <v>346</v>
      </c>
      <c r="B26" s="17" t="n">
        <v>4869</v>
      </c>
      <c r="C26" s="18">
        <f>(186.0/B26*100)</f>
        <v/>
      </c>
      <c r="D26" s="19" t="n">
        <v>4683</v>
      </c>
      <c r="E26" s="18" t="n">
        <v>441.90684195</v>
      </c>
      <c r="F26" s="20" t="n">
        <v>5.59756997</v>
      </c>
      <c r="G26" s="18" t="n">
        <v>471.38915837</v>
      </c>
      <c r="H26" s="20" t="n">
        <v>3.81567834</v>
      </c>
      <c r="I26" s="18" t="n">
        <v>493.35017741</v>
      </c>
      <c r="J26" s="20" t="n">
        <v>7.34218482</v>
      </c>
      <c r="K26" s="18" t="n">
        <v>502.36543609</v>
      </c>
      <c r="L26" s="20" t="n">
        <v>2.17826874</v>
      </c>
      <c r="M26" s="18" t="s">
        <v>327</v>
      </c>
      <c r="N26" s="20" t="s">
        <v>327</v>
      </c>
      <c r="O26" s="18" t="s">
        <v>327</v>
      </c>
      <c r="P26" s="20" t="s">
        <v>327</v>
      </c>
      <c r="Q26" s="18" t="s">
        <v>327</v>
      </c>
      <c r="R26" s="20" t="s">
        <v>327</v>
      </c>
      <c r="S26" s="18" t="n">
        <v>450.55024104</v>
      </c>
      <c r="T26" s="20" t="n">
        <v>8.90290972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(36.0/B32*100)</f>
        <v/>
      </c>
      <c r="D32" s="19" t="n">
        <v>4442</v>
      </c>
      <c r="E32" s="18" t="n">
        <v>466.66936864</v>
      </c>
      <c r="F32" s="20" t="n">
        <v>4.71091714</v>
      </c>
      <c r="G32" s="18" t="n">
        <v>493.10636592</v>
      </c>
      <c r="H32" s="20" t="n">
        <v>4.54734471</v>
      </c>
      <c r="I32" s="18" t="n">
        <v>526.3484892499999</v>
      </c>
      <c r="J32" s="20" t="n">
        <v>6.24248654</v>
      </c>
      <c r="K32" s="18" t="n">
        <v>519.08622213</v>
      </c>
      <c r="L32" s="20" t="n">
        <v>2.87466158</v>
      </c>
      <c r="M32" s="18" t="s">
        <v>327</v>
      </c>
      <c r="N32" s="20" t="s">
        <v>327</v>
      </c>
      <c r="O32" s="18" t="s">
        <v>327</v>
      </c>
      <c r="P32" s="20" t="s">
        <v>327</v>
      </c>
      <c r="Q32" s="18" t="s">
        <v>327</v>
      </c>
      <c r="R32" s="20" t="s">
        <v>327</v>
      </c>
      <c r="S32" s="18" t="n">
        <v>461.1730054</v>
      </c>
      <c r="T32" s="20" t="n">
        <v>8.48614497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(137.0/B34*100)</f>
        <v/>
      </c>
      <c r="D34" s="19" t="n">
        <v>6213</v>
      </c>
      <c r="E34" s="18" t="n">
        <v>404.47960371</v>
      </c>
      <c r="F34" s="20" t="n">
        <v>3.84659389</v>
      </c>
      <c r="G34" s="18" t="n">
        <v>434.41854546</v>
      </c>
      <c r="H34" s="20" t="n">
        <v>4.18298857</v>
      </c>
      <c r="I34" s="18" t="n">
        <v>435.67422495</v>
      </c>
      <c r="J34" s="20" t="n">
        <v>8.314623689999999</v>
      </c>
      <c r="K34" s="18" t="n">
        <v>480.33191855</v>
      </c>
      <c r="L34" s="20" t="n">
        <v>3.15908505</v>
      </c>
      <c r="M34" s="18" t="s">
        <v>327</v>
      </c>
      <c r="N34" s="20" t="s">
        <v>327</v>
      </c>
      <c r="O34" s="18" t="n">
        <v>263.37193708</v>
      </c>
      <c r="P34" s="20" t="n">
        <v>13.61114927</v>
      </c>
      <c r="Q34" s="18" t="s">
        <v>327</v>
      </c>
      <c r="R34" s="20" t="s">
        <v>327</v>
      </c>
      <c r="S34" s="18" t="n">
        <v>427.79280018</v>
      </c>
      <c r="T34" s="20" t="n">
        <v>6.5549985</v>
      </c>
    </row>
    <row r="35" spans="1:20">
      <c r="A35" s="15" t="s">
        <v>355</v>
      </c>
      <c r="B35" s="17" t="n">
        <v>6406</v>
      </c>
      <c r="C35" s="18">
        <f>(106.0/B35*100)</f>
        <v/>
      </c>
      <c r="D35" s="19" t="n">
        <v>6300</v>
      </c>
      <c r="E35" s="18" t="n">
        <v>479.32577792</v>
      </c>
      <c r="F35" s="20" t="n">
        <v>4.77447975</v>
      </c>
      <c r="G35" s="18" t="n">
        <v>512.40454657</v>
      </c>
      <c r="H35" s="20" t="n">
        <v>3.31463229</v>
      </c>
      <c r="I35" s="18" t="n">
        <v>525.2932455599999</v>
      </c>
      <c r="J35" s="20" t="n">
        <v>6.11044558</v>
      </c>
      <c r="K35" s="18" t="n">
        <v>508.12968381</v>
      </c>
      <c r="L35" s="20" t="n">
        <v>2.28568354</v>
      </c>
      <c r="M35" s="18" t="s">
        <v>327</v>
      </c>
      <c r="N35" s="20" t="s">
        <v>327</v>
      </c>
      <c r="O35" s="18" t="n">
        <v>337.32521215</v>
      </c>
      <c r="P35" s="20" t="n">
        <v>11.65794297</v>
      </c>
      <c r="Q35" s="18" t="s">
        <v>327</v>
      </c>
      <c r="R35" s="20" t="s">
        <v>327</v>
      </c>
      <c r="S35" s="18" t="n">
        <v>506.98489963</v>
      </c>
      <c r="T35" s="20" t="n">
        <v>5.63302685</v>
      </c>
    </row>
    <row r="36" spans="1:20">
      <c r="A36" s="15" t="s">
        <v>356</v>
      </c>
      <c r="B36" s="17" t="n">
        <v>6736</v>
      </c>
      <c r="C36" s="18">
        <f>(132.0/B36*100)</f>
        <v/>
      </c>
      <c r="D36" s="19" t="n">
        <v>6604</v>
      </c>
      <c r="E36" s="18" t="n">
        <v>431.36677934</v>
      </c>
      <c r="F36" s="20" t="n">
        <v>5.44990004</v>
      </c>
      <c r="G36" s="18" t="n">
        <v>469.18916784</v>
      </c>
      <c r="H36" s="20" t="n">
        <v>4.03356372</v>
      </c>
      <c r="I36" s="18" t="n">
        <v>500.01232698</v>
      </c>
      <c r="J36" s="20" t="n">
        <v>5.10237129</v>
      </c>
      <c r="K36" s="18" t="n">
        <v>508.20557632</v>
      </c>
      <c r="L36" s="20" t="n">
        <v>2.43514598</v>
      </c>
      <c r="M36" s="18" t="s">
        <v>327</v>
      </c>
      <c r="N36" s="20" t="s">
        <v>327</v>
      </c>
      <c r="O36" s="18" t="s">
        <v>327</v>
      </c>
      <c r="P36" s="20" t="s">
        <v>327</v>
      </c>
      <c r="Q36" s="18" t="s">
        <v>327</v>
      </c>
      <c r="R36" s="20" t="s">
        <v>327</v>
      </c>
      <c r="S36" s="18" t="n">
        <v>459.51081343</v>
      </c>
      <c r="T36" s="20" t="n">
        <v>6.1370984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(5818.0/B40*100)</f>
        <v/>
      </c>
      <c r="D40" s="19" t="n">
        <v>8339</v>
      </c>
      <c r="E40" s="18" t="n">
        <v>448.86301287</v>
      </c>
      <c r="F40" s="20" t="n">
        <v>4.79427699</v>
      </c>
      <c r="G40" s="18" t="n">
        <v>508.92319285</v>
      </c>
      <c r="H40" s="20" t="n">
        <v>3.13294218</v>
      </c>
      <c r="I40" s="18" t="n">
        <v>504.58462342</v>
      </c>
      <c r="J40" s="20" t="n">
        <v>7.29140508</v>
      </c>
      <c r="K40" s="18" t="n">
        <v>513.24502789</v>
      </c>
      <c r="L40" s="20" t="n">
        <v>4.43035527</v>
      </c>
      <c r="M40" s="18" t="s">
        <v>327</v>
      </c>
      <c r="N40" s="20" t="s">
        <v>327</v>
      </c>
      <c r="O40" s="18" t="n">
        <v>493.18465857</v>
      </c>
      <c r="P40" s="20" t="n">
        <v>2.25147869</v>
      </c>
      <c r="Q40" s="18" t="s">
        <v>327</v>
      </c>
      <c r="R40" s="20" t="s">
        <v>327</v>
      </c>
      <c r="S40" s="18" t="n">
        <v>449.38469626</v>
      </c>
      <c r="T40" s="20" t="n">
        <v>9.253031030000001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(230.0/B47*100)</f>
        <v/>
      </c>
      <c r="D47" s="19" t="n">
        <v>5698</v>
      </c>
      <c r="E47" s="18" t="n">
        <v>407.37071987</v>
      </c>
      <c r="F47" s="20" t="n">
        <v>5.62742791</v>
      </c>
      <c r="G47" s="18" t="n">
        <v>452.2252317</v>
      </c>
      <c r="H47" s="20" t="n">
        <v>5.28153185</v>
      </c>
      <c r="I47" s="18" t="n">
        <v>450.32630428</v>
      </c>
      <c r="J47" s="20" t="n">
        <v>8.684408360000001</v>
      </c>
      <c r="K47" s="18" t="n">
        <v>434.79456093</v>
      </c>
      <c r="L47" s="20" t="n">
        <v>6.25016962</v>
      </c>
      <c r="M47" s="18" t="s">
        <v>327</v>
      </c>
      <c r="N47" s="20" t="s">
        <v>327</v>
      </c>
      <c r="O47" s="18" t="s">
        <v>327</v>
      </c>
      <c r="P47" s="20" t="s">
        <v>327</v>
      </c>
      <c r="Q47" s="18" t="s">
        <v>327</v>
      </c>
      <c r="R47" s="20" t="s">
        <v>327</v>
      </c>
      <c r="S47" s="18" t="n">
        <v>414.34214631</v>
      </c>
      <c r="T47" s="20" t="n">
        <v>7.59320527</v>
      </c>
    </row>
    <row r="48" spans="1:20">
      <c r="A48" s="15" t="s">
        <v>368</v>
      </c>
      <c r="B48" s="17" t="n">
        <v>9841</v>
      </c>
      <c r="C48" s="18">
        <f>(31.0/B48*100)</f>
        <v/>
      </c>
      <c r="D48" s="19" t="n">
        <v>9810</v>
      </c>
      <c r="E48" s="18" t="n">
        <v>470.27278425</v>
      </c>
      <c r="F48" s="20" t="n">
        <v>5.98113525</v>
      </c>
      <c r="G48" s="18" t="n">
        <v>483.99918229</v>
      </c>
      <c r="H48" s="20" t="n">
        <v>6.26490792</v>
      </c>
      <c r="I48" s="18" t="n">
        <v>460.54906705</v>
      </c>
      <c r="J48" s="20" t="n">
        <v>11.08143704</v>
      </c>
      <c r="K48" s="18" t="n">
        <v>514.9150429</v>
      </c>
      <c r="L48" s="20" t="n">
        <v>5.1573977</v>
      </c>
      <c r="M48" s="18" t="s">
        <v>327</v>
      </c>
      <c r="N48" s="20" t="s">
        <v>327</v>
      </c>
      <c r="O48" s="18" t="s">
        <v>327</v>
      </c>
      <c r="P48" s="20" t="s">
        <v>327</v>
      </c>
      <c r="Q48" s="18" t="s">
        <v>327</v>
      </c>
      <c r="R48" s="20" t="s">
        <v>327</v>
      </c>
      <c r="S48" s="18" t="n">
        <v>391.38991094</v>
      </c>
      <c r="T48" s="20" t="n">
        <v>16.50215127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(157.0/B52*100)</f>
        <v/>
      </c>
      <c r="D52" s="19" t="n">
        <v>5652</v>
      </c>
      <c r="E52" s="18" t="n">
        <v>437.28763503</v>
      </c>
      <c r="F52" s="20" t="n">
        <v>4.84199409</v>
      </c>
      <c r="G52" s="18" t="n">
        <v>467.74622122</v>
      </c>
      <c r="H52" s="20" t="n">
        <v>4.62469226</v>
      </c>
      <c r="I52" s="18" t="n">
        <v>506.73257446</v>
      </c>
      <c r="J52" s="20" t="n">
        <v>7.93391455</v>
      </c>
      <c r="K52" s="18" t="n">
        <v>498.64108008</v>
      </c>
      <c r="L52" s="20" t="n">
        <v>2.83964208</v>
      </c>
      <c r="M52" s="18" t="s">
        <v>327</v>
      </c>
      <c r="N52" s="20" t="s">
        <v>327</v>
      </c>
      <c r="O52" s="18" t="s">
        <v>327</v>
      </c>
      <c r="P52" s="20" t="s">
        <v>327</v>
      </c>
      <c r="Q52" s="18" t="s">
        <v>327</v>
      </c>
      <c r="R52" s="20" t="s">
        <v>327</v>
      </c>
      <c r="S52" s="18" t="n">
        <v>432.41544598</v>
      </c>
      <c r="T52" s="20" t="n">
        <v>7.94572737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509.76715729</v>
      </c>
      <c r="F56" s="20" t="n">
        <v>5.07778277</v>
      </c>
      <c r="G56" s="18" t="n">
        <v>519.52687317</v>
      </c>
      <c r="H56" s="20" t="n">
        <v>3.83277348</v>
      </c>
      <c r="I56" s="18" t="n">
        <v>531.57031464</v>
      </c>
      <c r="J56" s="20" t="n">
        <v>7.46649975</v>
      </c>
      <c r="K56" s="18" t="n">
        <v>533.10808893</v>
      </c>
      <c r="L56" s="20" t="n">
        <v>2.84657561</v>
      </c>
      <c r="M56" s="18" t="s">
        <v>327</v>
      </c>
      <c r="N56" s="20" t="s">
        <v>327</v>
      </c>
      <c r="O56" s="18" t="s">
        <v>327</v>
      </c>
      <c r="P56" s="20" t="s">
        <v>327</v>
      </c>
      <c r="Q56" s="18" t="s">
        <v>327</v>
      </c>
      <c r="R56" s="20" t="s">
        <v>327</v>
      </c>
      <c r="S56" s="18" t="n">
        <v>493.61506283</v>
      </c>
      <c r="T56" s="20" t="n">
        <v>13.37059463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433.21469299</v>
      </c>
      <c r="F61" s="20" t="n">
        <v>4.00651133</v>
      </c>
      <c r="G61" s="18" t="n">
        <v>459.90681297</v>
      </c>
      <c r="H61" s="20" t="n">
        <v>4.60502759</v>
      </c>
      <c r="I61" s="18" t="n">
        <v>460.6923726</v>
      </c>
      <c r="J61" s="20" t="n">
        <v>8.21874674</v>
      </c>
      <c r="K61" s="18" t="n">
        <v>492.53811445</v>
      </c>
      <c r="L61" s="20" t="n">
        <v>3.07629927</v>
      </c>
      <c r="M61" s="18" t="s">
        <v>327</v>
      </c>
      <c r="N61" s="20" t="s">
        <v>327</v>
      </c>
      <c r="O61" s="18" t="s">
        <v>327</v>
      </c>
      <c r="P61" s="20" t="s">
        <v>327</v>
      </c>
      <c r="Q61" s="18" t="s">
        <v>327</v>
      </c>
      <c r="R61" s="20" t="s">
        <v>327</v>
      </c>
      <c r="S61" s="18" t="n">
        <v>417.83708129</v>
      </c>
      <c r="T61" s="20" t="n">
        <v>8.38332265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(120.0/B67*100)</f>
        <v/>
      </c>
      <c r="D67" s="19" t="n">
        <v>6851</v>
      </c>
      <c r="E67" s="18" t="n">
        <v>355.45871323</v>
      </c>
      <c r="F67" s="20" t="n">
        <v>3.3700526</v>
      </c>
      <c r="G67" s="18" t="n">
        <v>393.46184928</v>
      </c>
      <c r="H67" s="20" t="n">
        <v>3.61264775</v>
      </c>
      <c r="I67" s="18" t="n">
        <v>373.56652369</v>
      </c>
      <c r="J67" s="20" t="n">
        <v>8.410060570000001</v>
      </c>
      <c r="K67" s="18" t="n">
        <v>429.42994905</v>
      </c>
      <c r="L67" s="20" t="n">
        <v>3.60206155</v>
      </c>
      <c r="M67" s="18" t="s">
        <v>327</v>
      </c>
      <c r="N67" s="20" t="s">
        <v>327</v>
      </c>
      <c r="O67" s="18" t="s">
        <v>327</v>
      </c>
      <c r="P67" s="20" t="s">
        <v>327</v>
      </c>
      <c r="Q67" s="18" t="s">
        <v>327</v>
      </c>
      <c r="R67" s="20" t="s">
        <v>327</v>
      </c>
      <c r="S67" s="18" t="n">
        <v>309.7298731</v>
      </c>
      <c r="T67" s="20" t="n">
        <v>8.308864939999999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(399.0/B73*100)</f>
        <v/>
      </c>
      <c r="D73" s="19" t="n">
        <v>7850</v>
      </c>
      <c r="E73" s="18" t="n">
        <v>398.67933945</v>
      </c>
      <c r="F73" s="20" t="n">
        <v>3.20932963</v>
      </c>
      <c r="G73" s="18" t="n">
        <v>415.9858853</v>
      </c>
      <c r="H73" s="20" t="n">
        <v>4.50634048</v>
      </c>
      <c r="I73" s="18" t="n">
        <v>386.72482176</v>
      </c>
      <c r="J73" s="20" t="n">
        <v>6.49059431</v>
      </c>
      <c r="K73" s="18" t="n">
        <v>429.86394038</v>
      </c>
      <c r="L73" s="20" t="n">
        <v>3.98883053</v>
      </c>
      <c r="M73" s="18" t="s">
        <v>327</v>
      </c>
      <c r="N73" s="20" t="s">
        <v>327</v>
      </c>
      <c r="O73" s="18" t="s">
        <v>327</v>
      </c>
      <c r="P73" s="20" t="s">
        <v>327</v>
      </c>
      <c r="Q73" s="18" t="s">
        <v>327</v>
      </c>
      <c r="R73" s="20" t="s">
        <v>327</v>
      </c>
      <c r="S73" s="18" t="n">
        <v>368.45538855</v>
      </c>
      <c r="T73" s="20" t="n">
        <v>10.30716204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459.31769514</v>
      </c>
      <c r="F7" s="20" t="n">
        <v>4.23736461</v>
      </c>
      <c r="G7" s="18" t="n">
        <v>481.50105674</v>
      </c>
      <c r="H7" s="20" t="n">
        <v>3.59022103</v>
      </c>
      <c r="I7" s="18" t="n">
        <v>478.98410206</v>
      </c>
      <c r="J7" s="20" t="n">
        <v>10.07655235</v>
      </c>
      <c r="K7" s="18" t="n">
        <v>522.49154702</v>
      </c>
      <c r="L7" s="20" t="n">
        <v>2.1548347</v>
      </c>
      <c r="M7" s="18" t="s">
        <v>327</v>
      </c>
      <c r="N7" s="20" t="s">
        <v>327</v>
      </c>
      <c r="O7" s="18" t="s">
        <v>327</v>
      </c>
      <c r="P7" s="20" t="s">
        <v>327</v>
      </c>
      <c r="Q7" s="18" t="s">
        <v>327</v>
      </c>
      <c r="R7" s="20" t="s">
        <v>327</v>
      </c>
      <c r="S7" s="18" t="n">
        <v>475.78938988</v>
      </c>
      <c r="T7" s="20" t="n">
        <v>5.91656486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(8443.0/B9*100)</f>
        <v/>
      </c>
      <c r="D9" s="19" t="n">
        <v>1208</v>
      </c>
      <c r="E9" s="18" t="n">
        <v>434.71232096</v>
      </c>
      <c r="F9" s="20" t="n">
        <v>8.35873005</v>
      </c>
      <c r="G9" s="18" t="n">
        <v>463.40742177</v>
      </c>
      <c r="H9" s="20" t="n">
        <v>8.014108930000001</v>
      </c>
      <c r="I9" s="18" t="n">
        <v>481.57627563</v>
      </c>
      <c r="J9" s="20" t="n">
        <v>12.43567832</v>
      </c>
      <c r="K9" s="18" t="s">
        <v>327</v>
      </c>
      <c r="L9" s="20" t="s">
        <v>327</v>
      </c>
      <c r="M9" s="18" t="s">
        <v>327</v>
      </c>
      <c r="N9" s="20" t="s">
        <v>327</v>
      </c>
      <c r="O9" s="18" t="n">
        <v>347.7815185</v>
      </c>
      <c r="P9" s="20" t="n">
        <v>11.20716786</v>
      </c>
      <c r="Q9" s="18" t="s">
        <v>327</v>
      </c>
      <c r="R9" s="20" t="s">
        <v>327</v>
      </c>
      <c r="S9" s="18" t="n">
        <v>460.10749246</v>
      </c>
      <c r="T9" s="20" t="n">
        <v>8.0922985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(194.0/B13*100)</f>
        <v/>
      </c>
      <c r="D13" s="19" t="n">
        <v>6967</v>
      </c>
      <c r="E13" s="18" t="n">
        <v>436.55047148</v>
      </c>
      <c r="F13" s="20" t="n">
        <v>8.19765971</v>
      </c>
      <c r="G13" s="18" t="n">
        <v>470.39339263</v>
      </c>
      <c r="H13" s="20" t="n">
        <v>8.492218980000001</v>
      </c>
      <c r="I13" s="18" t="n">
        <v>465.33793099</v>
      </c>
      <c r="J13" s="20" t="n">
        <v>23.20265625</v>
      </c>
      <c r="K13" s="18" t="n">
        <v>509.88980922</v>
      </c>
      <c r="L13" s="20" t="n">
        <v>2.65896313</v>
      </c>
      <c r="M13" s="18" t="s">
        <v>327</v>
      </c>
      <c r="N13" s="20" t="s">
        <v>327</v>
      </c>
      <c r="O13" s="18" t="n">
        <v>407.4699787</v>
      </c>
      <c r="P13" s="20" t="n">
        <v>6.79601306</v>
      </c>
      <c r="Q13" s="18" t="s">
        <v>327</v>
      </c>
      <c r="R13" s="20" t="s">
        <v>327</v>
      </c>
      <c r="S13" s="18" t="n">
        <v>463.761378</v>
      </c>
      <c r="T13" s="20" t="n">
        <v>8.426363139999999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(52.0/B18*100)</f>
        <v/>
      </c>
      <c r="D18" s="19" t="n">
        <v>5480</v>
      </c>
      <c r="E18" s="18" t="n">
        <v>410.30030142</v>
      </c>
      <c r="F18" s="20" t="n">
        <v>4.93418636</v>
      </c>
      <c r="G18" s="18" t="n">
        <v>481.36902904</v>
      </c>
      <c r="H18" s="20" t="n">
        <v>4.47591484</v>
      </c>
      <c r="I18" s="18" t="n">
        <v>497.65957455</v>
      </c>
      <c r="J18" s="20" t="n">
        <v>4.04176051</v>
      </c>
      <c r="K18" s="18" t="n">
        <v>464.42581903</v>
      </c>
      <c r="L18" s="20" t="n">
        <v>5.60907256</v>
      </c>
      <c r="M18" s="18" t="s">
        <v>327</v>
      </c>
      <c r="N18" s="20" t="s">
        <v>327</v>
      </c>
      <c r="O18" s="18" t="s">
        <v>327</v>
      </c>
      <c r="P18" s="20" t="s">
        <v>327</v>
      </c>
      <c r="Q18" s="18" t="s">
        <v>327</v>
      </c>
      <c r="R18" s="20" t="s">
        <v>327</v>
      </c>
      <c r="S18" s="18" t="n">
        <v>415.2321366</v>
      </c>
      <c r="T18" s="20" t="n">
        <v>9.84194827</v>
      </c>
    </row>
    <row r="19" spans="1:20">
      <c r="A19" s="15" t="s">
        <v>339</v>
      </c>
      <c r="B19" s="17" t="n">
        <v>5658</v>
      </c>
      <c r="C19" s="18">
        <f>(268.0/B19*100)</f>
        <v/>
      </c>
      <c r="D19" s="19" t="n">
        <v>5390</v>
      </c>
      <c r="E19" s="18" t="n">
        <v>399.79155158</v>
      </c>
      <c r="F19" s="20" t="n">
        <v>6.98647334</v>
      </c>
      <c r="G19" s="18" t="n">
        <v>439.90446206</v>
      </c>
      <c r="H19" s="20" t="n">
        <v>5.65097847</v>
      </c>
      <c r="I19" s="18" t="n">
        <v>456.71369857</v>
      </c>
      <c r="J19" s="20" t="n">
        <v>7.35191</v>
      </c>
      <c r="K19" s="18" t="n">
        <v>483.85722981</v>
      </c>
      <c r="L19" s="20" t="n">
        <v>2.75939402</v>
      </c>
      <c r="M19" s="18" t="s">
        <v>327</v>
      </c>
      <c r="N19" s="20" t="s">
        <v>327</v>
      </c>
      <c r="O19" s="18" t="s">
        <v>327</v>
      </c>
      <c r="P19" s="20" t="s">
        <v>327</v>
      </c>
      <c r="Q19" s="18" t="s">
        <v>327</v>
      </c>
      <c r="R19" s="20" t="s">
        <v>327</v>
      </c>
      <c r="S19" s="18" t="n">
        <v>424.64827281</v>
      </c>
      <c r="T19" s="20" t="n">
        <v>7.84838553</v>
      </c>
    </row>
    <row r="20" spans="1:20">
      <c r="A20" s="15" t="s">
        <v>340</v>
      </c>
      <c r="B20" s="17" t="n">
        <v>3371</v>
      </c>
      <c r="C20" s="18">
        <f>(82.0/B20*100)</f>
        <v/>
      </c>
      <c r="D20" s="19" t="n">
        <v>3289</v>
      </c>
      <c r="E20" s="18" t="n">
        <v>396.45104044</v>
      </c>
      <c r="F20" s="20" t="n">
        <v>9.35528994</v>
      </c>
      <c r="G20" s="18" t="n">
        <v>420.77437045</v>
      </c>
      <c r="H20" s="20" t="n">
        <v>8.75389187</v>
      </c>
      <c r="I20" s="18" t="n">
        <v>428.15858981</v>
      </c>
      <c r="J20" s="20" t="n">
        <v>18.91084331</v>
      </c>
      <c r="K20" s="18" t="n">
        <v>495.3427007</v>
      </c>
      <c r="L20" s="20" t="n">
        <v>2.05121274</v>
      </c>
      <c r="M20" s="18" t="s">
        <v>327</v>
      </c>
      <c r="N20" s="20" t="s">
        <v>327</v>
      </c>
      <c r="O20" s="18" t="s">
        <v>327</v>
      </c>
      <c r="P20" s="20" t="s">
        <v>327</v>
      </c>
      <c r="Q20" s="18" t="s">
        <v>327</v>
      </c>
      <c r="R20" s="20" t="s">
        <v>327</v>
      </c>
      <c r="S20" s="18" t="n">
        <v>415.54036208</v>
      </c>
      <c r="T20" s="20" t="n">
        <v>8.979547520000001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(690.0/B23*100)</f>
        <v/>
      </c>
      <c r="D23" s="19" t="n">
        <v>10893</v>
      </c>
      <c r="E23" s="18" t="n">
        <v>424.4721423</v>
      </c>
      <c r="F23" s="20" t="n">
        <v>5.93238845</v>
      </c>
      <c r="G23" s="18" t="n">
        <v>450.46532614</v>
      </c>
      <c r="H23" s="20" t="n">
        <v>4.71998451</v>
      </c>
      <c r="I23" s="18" t="n">
        <v>458.50798407</v>
      </c>
      <c r="J23" s="20" t="n">
        <v>6.88680696</v>
      </c>
      <c r="K23" s="18" t="n">
        <v>507.14719284</v>
      </c>
      <c r="L23" s="20" t="n">
        <v>2.86723762</v>
      </c>
      <c r="M23" s="18" t="s">
        <v>327</v>
      </c>
      <c r="N23" s="20" t="s">
        <v>327</v>
      </c>
      <c r="O23" s="18" t="s">
        <v>327</v>
      </c>
      <c r="P23" s="20" t="s">
        <v>327</v>
      </c>
      <c r="Q23" s="18" t="s">
        <v>327</v>
      </c>
      <c r="R23" s="20" t="s">
        <v>327</v>
      </c>
      <c r="S23" s="18" t="n">
        <v>451.2907662</v>
      </c>
      <c r="T23" s="20" t="n">
        <v>7.52545968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496.87563976</v>
      </c>
      <c r="F25" s="20" t="n">
        <v>6.16718017</v>
      </c>
      <c r="G25" s="18" t="n">
        <v>514.95283455</v>
      </c>
      <c r="H25" s="20" t="n">
        <v>4.26507629</v>
      </c>
      <c r="I25" s="18" t="n">
        <v>526.10432627</v>
      </c>
      <c r="J25" s="20" t="n">
        <v>7.76314567</v>
      </c>
      <c r="K25" s="18" t="n">
        <v>522.51701349</v>
      </c>
      <c r="L25" s="20" t="n">
        <v>3.9717277</v>
      </c>
      <c r="M25" s="18" t="s">
        <v>327</v>
      </c>
      <c r="N25" s="20" t="s">
        <v>327</v>
      </c>
      <c r="O25" s="18" t="s">
        <v>327</v>
      </c>
      <c r="P25" s="20" t="s">
        <v>327</v>
      </c>
      <c r="Q25" s="18" t="s">
        <v>327</v>
      </c>
      <c r="R25" s="20" t="s">
        <v>327</v>
      </c>
      <c r="S25" s="18" t="n">
        <v>529.9378213799999</v>
      </c>
      <c r="T25" s="20" t="n">
        <v>9.578367269999999</v>
      </c>
    </row>
    <row r="26" spans="1:20">
      <c r="A26" s="15" t="s">
        <v>346</v>
      </c>
      <c r="B26" s="17" t="n">
        <v>4869</v>
      </c>
      <c r="C26" s="18">
        <f>(186.0/B26*100)</f>
        <v/>
      </c>
      <c r="D26" s="19" t="n">
        <v>4683</v>
      </c>
      <c r="E26" s="18" t="n">
        <v>446.80832031</v>
      </c>
      <c r="F26" s="20" t="n">
        <v>5.2880051</v>
      </c>
      <c r="G26" s="18" t="n">
        <v>473.44817446</v>
      </c>
      <c r="H26" s="20" t="n">
        <v>3.83300276</v>
      </c>
      <c r="I26" s="18" t="n">
        <v>483.24152458</v>
      </c>
      <c r="J26" s="20" t="n">
        <v>6.75155189</v>
      </c>
      <c r="K26" s="18" t="n">
        <v>502.36543609</v>
      </c>
      <c r="L26" s="20" t="n">
        <v>2.17826874</v>
      </c>
      <c r="M26" s="18" t="s">
        <v>327</v>
      </c>
      <c r="N26" s="20" t="s">
        <v>327</v>
      </c>
      <c r="O26" s="18" t="s">
        <v>327</v>
      </c>
      <c r="P26" s="20" t="s">
        <v>327</v>
      </c>
      <c r="Q26" s="18" t="s">
        <v>327</v>
      </c>
      <c r="R26" s="20" t="s">
        <v>327</v>
      </c>
      <c r="S26" s="18" t="n">
        <v>445.50550089</v>
      </c>
      <c r="T26" s="20" t="n">
        <v>8.987466830000001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(36.0/B32*100)</f>
        <v/>
      </c>
      <c r="D32" s="19" t="n">
        <v>4442</v>
      </c>
      <c r="E32" s="18" t="n">
        <v>461.29271899</v>
      </c>
      <c r="F32" s="20" t="n">
        <v>4.50538022</v>
      </c>
      <c r="G32" s="18" t="n">
        <v>498.25060772</v>
      </c>
      <c r="H32" s="20" t="n">
        <v>4.2632849</v>
      </c>
      <c r="I32" s="18" t="n">
        <v>519.11562424</v>
      </c>
      <c r="J32" s="20" t="n">
        <v>6.09817722</v>
      </c>
      <c r="K32" s="18" t="n">
        <v>519.08622213</v>
      </c>
      <c r="L32" s="20" t="n">
        <v>2.87466158</v>
      </c>
      <c r="M32" s="18" t="s">
        <v>327</v>
      </c>
      <c r="N32" s="20" t="s">
        <v>327</v>
      </c>
      <c r="O32" s="18" t="s">
        <v>327</v>
      </c>
      <c r="P32" s="20" t="s">
        <v>327</v>
      </c>
      <c r="Q32" s="18" t="s">
        <v>327</v>
      </c>
      <c r="R32" s="20" t="s">
        <v>327</v>
      </c>
      <c r="S32" s="18" t="n">
        <v>457.77527633</v>
      </c>
      <c r="T32" s="20" t="n">
        <v>8.23858673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(137.0/B34*100)</f>
        <v/>
      </c>
      <c r="D34" s="19" t="n">
        <v>6213</v>
      </c>
      <c r="E34" s="18" t="n">
        <v>400.90907211</v>
      </c>
      <c r="F34" s="20" t="n">
        <v>4.05669819</v>
      </c>
      <c r="G34" s="18" t="n">
        <v>437.93377224</v>
      </c>
      <c r="H34" s="20" t="n">
        <v>4.51355856</v>
      </c>
      <c r="I34" s="18" t="n">
        <v>427.50404601</v>
      </c>
      <c r="J34" s="20" t="n">
        <v>6.80131024</v>
      </c>
      <c r="K34" s="18" t="n">
        <v>480.33191855</v>
      </c>
      <c r="L34" s="20" t="n">
        <v>3.15908505</v>
      </c>
      <c r="M34" s="18" t="s">
        <v>327</v>
      </c>
      <c r="N34" s="20" t="s">
        <v>327</v>
      </c>
      <c r="O34" s="18" t="n">
        <v>263.37193708</v>
      </c>
      <c r="P34" s="20" t="n">
        <v>13.61114927</v>
      </c>
      <c r="Q34" s="18" t="s">
        <v>327</v>
      </c>
      <c r="R34" s="20" t="s">
        <v>327</v>
      </c>
      <c r="S34" s="18" t="n">
        <v>432.80698857</v>
      </c>
      <c r="T34" s="20" t="n">
        <v>6.31757604</v>
      </c>
    </row>
    <row r="35" spans="1:20">
      <c r="A35" s="15" t="s">
        <v>355</v>
      </c>
      <c r="B35" s="17" t="n">
        <v>6406</v>
      </c>
      <c r="C35" s="18">
        <f>(106.0/B35*100)</f>
        <v/>
      </c>
      <c r="D35" s="19" t="n">
        <v>6300</v>
      </c>
      <c r="E35" s="18" t="n">
        <v>481.19947592</v>
      </c>
      <c r="F35" s="20" t="n">
        <v>4.7725132</v>
      </c>
      <c r="G35" s="18" t="n">
        <v>512.18497551</v>
      </c>
      <c r="H35" s="20" t="n">
        <v>3.43374327</v>
      </c>
      <c r="I35" s="18" t="n">
        <v>523.45936807</v>
      </c>
      <c r="J35" s="20" t="n">
        <v>5.73689695</v>
      </c>
      <c r="K35" s="18" t="n">
        <v>508.12968381</v>
      </c>
      <c r="L35" s="20" t="n">
        <v>2.28568354</v>
      </c>
      <c r="M35" s="18" t="s">
        <v>327</v>
      </c>
      <c r="N35" s="20" t="s">
        <v>327</v>
      </c>
      <c r="O35" s="18" t="n">
        <v>337.32521215</v>
      </c>
      <c r="P35" s="20" t="n">
        <v>11.65794297</v>
      </c>
      <c r="Q35" s="18" t="s">
        <v>327</v>
      </c>
      <c r="R35" s="20" t="s">
        <v>327</v>
      </c>
      <c r="S35" s="18" t="n">
        <v>506.85239246</v>
      </c>
      <c r="T35" s="20" t="n">
        <v>5.64479505</v>
      </c>
    </row>
    <row r="36" spans="1:20">
      <c r="A36" s="15" t="s">
        <v>356</v>
      </c>
      <c r="B36" s="17" t="n">
        <v>6736</v>
      </c>
      <c r="C36" s="18">
        <f>(132.0/B36*100)</f>
        <v/>
      </c>
      <c r="D36" s="19" t="n">
        <v>6604</v>
      </c>
      <c r="E36" s="18" t="n">
        <v>433.21564821</v>
      </c>
      <c r="F36" s="20" t="n">
        <v>5.37635178</v>
      </c>
      <c r="G36" s="18" t="n">
        <v>472.75945554</v>
      </c>
      <c r="H36" s="20" t="n">
        <v>3.7456392</v>
      </c>
      <c r="I36" s="18" t="n">
        <v>492.77557509</v>
      </c>
      <c r="J36" s="20" t="n">
        <v>5.27189832</v>
      </c>
      <c r="K36" s="18" t="n">
        <v>508.20557632</v>
      </c>
      <c r="L36" s="20" t="n">
        <v>2.43514598</v>
      </c>
      <c r="M36" s="18" t="s">
        <v>327</v>
      </c>
      <c r="N36" s="20" t="s">
        <v>327</v>
      </c>
      <c r="O36" s="18" t="s">
        <v>327</v>
      </c>
      <c r="P36" s="20" t="s">
        <v>327</v>
      </c>
      <c r="Q36" s="18" t="s">
        <v>327</v>
      </c>
      <c r="R36" s="20" t="s">
        <v>327</v>
      </c>
      <c r="S36" s="18" t="n">
        <v>461.09474663</v>
      </c>
      <c r="T36" s="20" t="n">
        <v>6.14311945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(5818.0/B40*100)</f>
        <v/>
      </c>
      <c r="D40" s="19" t="n">
        <v>8339</v>
      </c>
      <c r="E40" s="18" t="n">
        <v>446.91688261</v>
      </c>
      <c r="F40" s="20" t="n">
        <v>5.10255291</v>
      </c>
      <c r="G40" s="18" t="n">
        <v>505.57519224</v>
      </c>
      <c r="H40" s="20" t="n">
        <v>3.25651173</v>
      </c>
      <c r="I40" s="18" t="n">
        <v>514.58325452</v>
      </c>
      <c r="J40" s="20" t="n">
        <v>7.00705023</v>
      </c>
      <c r="K40" s="18" t="n">
        <v>513.24502789</v>
      </c>
      <c r="L40" s="20" t="n">
        <v>4.43035527</v>
      </c>
      <c r="M40" s="18" t="s">
        <v>327</v>
      </c>
      <c r="N40" s="20" t="s">
        <v>327</v>
      </c>
      <c r="O40" s="18" t="n">
        <v>493.18465857</v>
      </c>
      <c r="P40" s="20" t="n">
        <v>2.25147869</v>
      </c>
      <c r="Q40" s="18" t="s">
        <v>327</v>
      </c>
      <c r="R40" s="20" t="s">
        <v>327</v>
      </c>
      <c r="S40" s="18" t="n">
        <v>452.38143146</v>
      </c>
      <c r="T40" s="20" t="n">
        <v>9.127699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(230.0/B47*100)</f>
        <v/>
      </c>
      <c r="D47" s="19" t="n">
        <v>5698</v>
      </c>
      <c r="E47" s="18" t="n">
        <v>410.58080126</v>
      </c>
      <c r="F47" s="20" t="n">
        <v>5.49237967</v>
      </c>
      <c r="G47" s="18" t="n">
        <v>458.10438211</v>
      </c>
      <c r="H47" s="20" t="n">
        <v>5.32010484</v>
      </c>
      <c r="I47" s="18" t="n">
        <v>433.75431212</v>
      </c>
      <c r="J47" s="20" t="n">
        <v>7.99525622</v>
      </c>
      <c r="K47" s="18" t="n">
        <v>434.79456093</v>
      </c>
      <c r="L47" s="20" t="n">
        <v>6.25016962</v>
      </c>
      <c r="M47" s="18" t="s">
        <v>327</v>
      </c>
      <c r="N47" s="20" t="s">
        <v>327</v>
      </c>
      <c r="O47" s="18" t="s">
        <v>327</v>
      </c>
      <c r="P47" s="20" t="s">
        <v>327</v>
      </c>
      <c r="Q47" s="18" t="s">
        <v>327</v>
      </c>
      <c r="R47" s="20" t="s">
        <v>327</v>
      </c>
      <c r="S47" s="18" t="n">
        <v>414.98270968</v>
      </c>
      <c r="T47" s="20" t="n">
        <v>7.94028648</v>
      </c>
    </row>
    <row r="48" spans="1:20">
      <c r="A48" s="15" t="s">
        <v>368</v>
      </c>
      <c r="B48" s="17" t="n">
        <v>9841</v>
      </c>
      <c r="C48" s="18">
        <f>(31.0/B48*100)</f>
        <v/>
      </c>
      <c r="D48" s="19" t="n">
        <v>9810</v>
      </c>
      <c r="E48" s="18" t="n">
        <v>467.05047525</v>
      </c>
      <c r="F48" s="20" t="n">
        <v>6.25458284</v>
      </c>
      <c r="G48" s="18" t="n">
        <v>480.0489138</v>
      </c>
      <c r="H48" s="20" t="n">
        <v>5.79658728</v>
      </c>
      <c r="I48" s="18" t="n">
        <v>472.17564874</v>
      </c>
      <c r="J48" s="20" t="n">
        <v>12.50627176</v>
      </c>
      <c r="K48" s="18" t="n">
        <v>514.9150429</v>
      </c>
      <c r="L48" s="20" t="n">
        <v>5.1573977</v>
      </c>
      <c r="M48" s="18" t="s">
        <v>327</v>
      </c>
      <c r="N48" s="20" t="s">
        <v>327</v>
      </c>
      <c r="O48" s="18" t="s">
        <v>327</v>
      </c>
      <c r="P48" s="20" t="s">
        <v>327</v>
      </c>
      <c r="Q48" s="18" t="s">
        <v>327</v>
      </c>
      <c r="R48" s="20" t="s">
        <v>327</v>
      </c>
      <c r="S48" s="18" t="n">
        <v>415.30022848</v>
      </c>
      <c r="T48" s="20" t="n">
        <v>15.66226662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(157.0/B52*100)</f>
        <v/>
      </c>
      <c r="D52" s="19" t="n">
        <v>5652</v>
      </c>
      <c r="E52" s="18" t="n">
        <v>434.24558463</v>
      </c>
      <c r="F52" s="20" t="n">
        <v>4.73859674</v>
      </c>
      <c r="G52" s="18" t="n">
        <v>467.17813975</v>
      </c>
      <c r="H52" s="20" t="n">
        <v>4.7668971</v>
      </c>
      <c r="I52" s="18" t="n">
        <v>504.10387265</v>
      </c>
      <c r="J52" s="20" t="n">
        <v>7.38198181</v>
      </c>
      <c r="K52" s="18" t="n">
        <v>498.64108008</v>
      </c>
      <c r="L52" s="20" t="n">
        <v>2.83964208</v>
      </c>
      <c r="M52" s="18" t="s">
        <v>327</v>
      </c>
      <c r="N52" s="20" t="s">
        <v>327</v>
      </c>
      <c r="O52" s="18" t="s">
        <v>327</v>
      </c>
      <c r="P52" s="20" t="s">
        <v>327</v>
      </c>
      <c r="Q52" s="18" t="s">
        <v>327</v>
      </c>
      <c r="R52" s="20" t="s">
        <v>327</v>
      </c>
      <c r="S52" s="18" t="n">
        <v>437.28227553</v>
      </c>
      <c r="T52" s="20" t="n">
        <v>7.83629593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507.7773841</v>
      </c>
      <c r="F56" s="20" t="n">
        <v>5.0543089</v>
      </c>
      <c r="G56" s="18" t="n">
        <v>520.52381698</v>
      </c>
      <c r="H56" s="20" t="n">
        <v>4.09458718</v>
      </c>
      <c r="I56" s="18" t="n">
        <v>529.31881947</v>
      </c>
      <c r="J56" s="20" t="n">
        <v>6.72225932</v>
      </c>
      <c r="K56" s="18" t="n">
        <v>533.10808893</v>
      </c>
      <c r="L56" s="20" t="n">
        <v>2.84657561</v>
      </c>
      <c r="M56" s="18" t="s">
        <v>327</v>
      </c>
      <c r="N56" s="20" t="s">
        <v>327</v>
      </c>
      <c r="O56" s="18" t="s">
        <v>327</v>
      </c>
      <c r="P56" s="20" t="s">
        <v>327</v>
      </c>
      <c r="Q56" s="18" t="s">
        <v>327</v>
      </c>
      <c r="R56" s="20" t="s">
        <v>327</v>
      </c>
      <c r="S56" s="18" t="n">
        <v>492.37483032</v>
      </c>
      <c r="T56" s="20" t="n">
        <v>12.57040954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432.50064416</v>
      </c>
      <c r="F61" s="20" t="n">
        <v>4.3786707</v>
      </c>
      <c r="G61" s="18" t="n">
        <v>461.47412591</v>
      </c>
      <c r="H61" s="20" t="n">
        <v>4.52364736</v>
      </c>
      <c r="I61" s="18" t="n">
        <v>466.10986408</v>
      </c>
      <c r="J61" s="20" t="n">
        <v>7.05838462</v>
      </c>
      <c r="K61" s="18" t="n">
        <v>492.53811445</v>
      </c>
      <c r="L61" s="20" t="n">
        <v>3.07629927</v>
      </c>
      <c r="M61" s="18" t="s">
        <v>327</v>
      </c>
      <c r="N61" s="20" t="s">
        <v>327</v>
      </c>
      <c r="O61" s="18" t="s">
        <v>327</v>
      </c>
      <c r="P61" s="20" t="s">
        <v>327</v>
      </c>
      <c r="Q61" s="18" t="s">
        <v>327</v>
      </c>
      <c r="R61" s="20" t="s">
        <v>327</v>
      </c>
      <c r="S61" s="18" t="n">
        <v>413.85681385</v>
      </c>
      <c r="T61" s="20" t="n">
        <v>8.77335854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(120.0/B67*100)</f>
        <v/>
      </c>
      <c r="D67" s="19" t="n">
        <v>6851</v>
      </c>
      <c r="E67" s="18" t="n">
        <v>351.73906482</v>
      </c>
      <c r="F67" s="20" t="n">
        <v>2.90659427</v>
      </c>
      <c r="G67" s="18" t="n">
        <v>414.731427</v>
      </c>
      <c r="H67" s="20" t="n">
        <v>3.97846799</v>
      </c>
      <c r="I67" s="18" t="n">
        <v>390.84511224</v>
      </c>
      <c r="J67" s="20" t="n">
        <v>7.1684048</v>
      </c>
      <c r="K67" s="18" t="n">
        <v>429.42994905</v>
      </c>
      <c r="L67" s="20" t="n">
        <v>3.60206155</v>
      </c>
      <c r="M67" s="18" t="s">
        <v>327</v>
      </c>
      <c r="N67" s="20" t="s">
        <v>327</v>
      </c>
      <c r="O67" s="18" t="s">
        <v>327</v>
      </c>
      <c r="P67" s="20" t="s">
        <v>327</v>
      </c>
      <c r="Q67" s="18" t="s">
        <v>327</v>
      </c>
      <c r="R67" s="20" t="s">
        <v>327</v>
      </c>
      <c r="S67" s="18" t="n">
        <v>308.53510478</v>
      </c>
      <c r="T67" s="20" t="n">
        <v>7.5900043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(399.0/B73*100)</f>
        <v/>
      </c>
      <c r="D73" s="19" t="n">
        <v>7850</v>
      </c>
      <c r="E73" s="18" t="n">
        <v>398.0582403</v>
      </c>
      <c r="F73" s="20" t="n">
        <v>3.12625405</v>
      </c>
      <c r="G73" s="18" t="n">
        <v>417.94555941</v>
      </c>
      <c r="H73" s="20" t="n">
        <v>4.57679109</v>
      </c>
      <c r="I73" s="18" t="n">
        <v>387.49892026</v>
      </c>
      <c r="J73" s="20" t="n">
        <v>6.38747674</v>
      </c>
      <c r="K73" s="18" t="n">
        <v>429.86394038</v>
      </c>
      <c r="L73" s="20" t="n">
        <v>3.98883053</v>
      </c>
      <c r="M73" s="18" t="s">
        <v>327</v>
      </c>
      <c r="N73" s="20" t="s">
        <v>327</v>
      </c>
      <c r="O73" s="18" t="s">
        <v>327</v>
      </c>
      <c r="P73" s="20" t="s">
        <v>327</v>
      </c>
      <c r="Q73" s="18" t="s">
        <v>327</v>
      </c>
      <c r="R73" s="20" t="s">
        <v>327</v>
      </c>
      <c r="S73" s="18" t="n">
        <v>367.06691189</v>
      </c>
      <c r="T73" s="20" t="n">
        <v>9.606595260000001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460.47509691</v>
      </c>
      <c r="F7" s="20" t="n">
        <v>4.31314541</v>
      </c>
      <c r="G7" s="18" t="n">
        <v>478.41777992</v>
      </c>
      <c r="H7" s="20" t="n">
        <v>3.81875395</v>
      </c>
      <c r="I7" s="18" t="n">
        <v>488.73794726</v>
      </c>
      <c r="J7" s="20" t="n">
        <v>7.63535889</v>
      </c>
      <c r="K7" s="18" t="n">
        <v>522.49154702</v>
      </c>
      <c r="L7" s="20" t="n">
        <v>2.1548347</v>
      </c>
      <c r="M7" s="18" t="s">
        <v>327</v>
      </c>
      <c r="N7" s="20" t="s">
        <v>327</v>
      </c>
      <c r="O7" s="18" t="s">
        <v>327</v>
      </c>
      <c r="P7" s="20" t="s">
        <v>327</v>
      </c>
      <c r="Q7" s="18" t="s">
        <v>327</v>
      </c>
      <c r="R7" s="20" t="s">
        <v>327</v>
      </c>
      <c r="S7" s="18" t="n">
        <v>475.47842412</v>
      </c>
      <c r="T7" s="20" t="n">
        <v>5.78281632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(8443.0/B9*100)</f>
        <v/>
      </c>
      <c r="D9" s="19" t="n">
        <v>1208</v>
      </c>
      <c r="E9" s="18" t="n">
        <v>436.91216723</v>
      </c>
      <c r="F9" s="20" t="n">
        <v>8.560561269999999</v>
      </c>
      <c r="G9" s="18" t="n">
        <v>463.77921166</v>
      </c>
      <c r="H9" s="20" t="n">
        <v>8.45589805</v>
      </c>
      <c r="I9" s="18" t="n">
        <v>478.82953933</v>
      </c>
      <c r="J9" s="20" t="n">
        <v>10.77384942</v>
      </c>
      <c r="K9" s="18" t="s">
        <v>327</v>
      </c>
      <c r="L9" s="20" t="s">
        <v>327</v>
      </c>
      <c r="M9" s="18" t="s">
        <v>327</v>
      </c>
      <c r="N9" s="20" t="s">
        <v>327</v>
      </c>
      <c r="O9" s="18" t="n">
        <v>347.7815185</v>
      </c>
      <c r="P9" s="20" t="n">
        <v>11.20716786</v>
      </c>
      <c r="Q9" s="18" t="s">
        <v>327</v>
      </c>
      <c r="R9" s="20" t="s">
        <v>327</v>
      </c>
      <c r="S9" s="18" t="n">
        <v>457.53639165</v>
      </c>
      <c r="T9" s="20" t="n">
        <v>7.66000953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(194.0/B13*100)</f>
        <v/>
      </c>
      <c r="D13" s="19" t="n">
        <v>6967</v>
      </c>
      <c r="E13" s="18" t="n">
        <v>434.39379878</v>
      </c>
      <c r="F13" s="20" t="n">
        <v>9.177576309999999</v>
      </c>
      <c r="G13" s="18" t="n">
        <v>466.53051482</v>
      </c>
      <c r="H13" s="20" t="n">
        <v>9.68997343</v>
      </c>
      <c r="I13" s="18" t="n">
        <v>480.25863023</v>
      </c>
      <c r="J13" s="20" t="n">
        <v>22.48990117</v>
      </c>
      <c r="K13" s="18" t="n">
        <v>509.88980922</v>
      </c>
      <c r="L13" s="20" t="n">
        <v>2.65896313</v>
      </c>
      <c r="M13" s="18" t="s">
        <v>327</v>
      </c>
      <c r="N13" s="20" t="s">
        <v>327</v>
      </c>
      <c r="O13" s="18" t="n">
        <v>407.4699787</v>
      </c>
      <c r="P13" s="20" t="n">
        <v>6.79601306</v>
      </c>
      <c r="Q13" s="18" t="s">
        <v>327</v>
      </c>
      <c r="R13" s="20" t="s">
        <v>327</v>
      </c>
      <c r="S13" s="18" t="n">
        <v>462.81851969</v>
      </c>
      <c r="T13" s="20" t="n">
        <v>8.54164402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(52.0/B18*100)</f>
        <v/>
      </c>
      <c r="D18" s="19" t="n">
        <v>5480</v>
      </c>
      <c r="E18" s="18" t="n">
        <v>407.70630344</v>
      </c>
      <c r="F18" s="20" t="n">
        <v>5.22910274</v>
      </c>
      <c r="G18" s="18" t="n">
        <v>473.09334817</v>
      </c>
      <c r="H18" s="20" t="n">
        <v>4.67100588</v>
      </c>
      <c r="I18" s="18" t="n">
        <v>500.98176038</v>
      </c>
      <c r="J18" s="20" t="n">
        <v>3.79359019</v>
      </c>
      <c r="K18" s="18" t="n">
        <v>464.42581903</v>
      </c>
      <c r="L18" s="20" t="n">
        <v>5.60907256</v>
      </c>
      <c r="M18" s="18" t="s">
        <v>327</v>
      </c>
      <c r="N18" s="20" t="s">
        <v>327</v>
      </c>
      <c r="O18" s="18" t="s">
        <v>327</v>
      </c>
      <c r="P18" s="20" t="s">
        <v>327</v>
      </c>
      <c r="Q18" s="18" t="s">
        <v>327</v>
      </c>
      <c r="R18" s="20" t="s">
        <v>327</v>
      </c>
      <c r="S18" s="18" t="n">
        <v>419.52476356</v>
      </c>
      <c r="T18" s="20" t="n">
        <v>9.311039839999999</v>
      </c>
    </row>
    <row r="19" spans="1:20">
      <c r="A19" s="15" t="s">
        <v>339</v>
      </c>
      <c r="B19" s="17" t="n">
        <v>5658</v>
      </c>
      <c r="C19" s="18">
        <f>(268.0/B19*100)</f>
        <v/>
      </c>
      <c r="D19" s="19" t="n">
        <v>5390</v>
      </c>
      <c r="E19" s="18" t="n">
        <v>401.00796827</v>
      </c>
      <c r="F19" s="20" t="n">
        <v>6.57618826</v>
      </c>
      <c r="G19" s="18" t="n">
        <v>431.48461211</v>
      </c>
      <c r="H19" s="20" t="n">
        <v>5.52543887</v>
      </c>
      <c r="I19" s="18" t="n">
        <v>471.89697412</v>
      </c>
      <c r="J19" s="20" t="n">
        <v>6.91020478</v>
      </c>
      <c r="K19" s="18" t="n">
        <v>483.85722981</v>
      </c>
      <c r="L19" s="20" t="n">
        <v>2.75939402</v>
      </c>
      <c r="M19" s="18" t="s">
        <v>327</v>
      </c>
      <c r="N19" s="20" t="s">
        <v>327</v>
      </c>
      <c r="O19" s="18" t="s">
        <v>327</v>
      </c>
      <c r="P19" s="20" t="s">
        <v>327</v>
      </c>
      <c r="Q19" s="18" t="s">
        <v>327</v>
      </c>
      <c r="R19" s="20" t="s">
        <v>327</v>
      </c>
      <c r="S19" s="18" t="n">
        <v>426.32760358</v>
      </c>
      <c r="T19" s="20" t="n">
        <v>7.63018596</v>
      </c>
    </row>
    <row r="20" spans="1:20">
      <c r="A20" s="15" t="s">
        <v>340</v>
      </c>
      <c r="B20" s="17" t="n">
        <v>3371</v>
      </c>
      <c r="C20" s="18">
        <f>(82.0/B20*100)</f>
        <v/>
      </c>
      <c r="D20" s="19" t="n">
        <v>3289</v>
      </c>
      <c r="E20" s="18" t="n">
        <v>403.72289065</v>
      </c>
      <c r="F20" s="20" t="n">
        <v>9.647075210000001</v>
      </c>
      <c r="G20" s="18" t="n">
        <v>417.68913237</v>
      </c>
      <c r="H20" s="20" t="n">
        <v>8.292421259999999</v>
      </c>
      <c r="I20" s="18" t="n">
        <v>433.00117666</v>
      </c>
      <c r="J20" s="20" t="n">
        <v>17.36481809</v>
      </c>
      <c r="K20" s="18" t="n">
        <v>495.3427007</v>
      </c>
      <c r="L20" s="20" t="n">
        <v>2.05121274</v>
      </c>
      <c r="M20" s="18" t="s">
        <v>327</v>
      </c>
      <c r="N20" s="20" t="s">
        <v>327</v>
      </c>
      <c r="O20" s="18" t="s">
        <v>327</v>
      </c>
      <c r="P20" s="20" t="s">
        <v>327</v>
      </c>
      <c r="Q20" s="18" t="s">
        <v>327</v>
      </c>
      <c r="R20" s="20" t="s">
        <v>327</v>
      </c>
      <c r="S20" s="18" t="n">
        <v>412.22031149</v>
      </c>
      <c r="T20" s="20" t="n">
        <v>9.10070436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(690.0/B23*100)</f>
        <v/>
      </c>
      <c r="D23" s="19" t="n">
        <v>10893</v>
      </c>
      <c r="E23" s="18" t="n">
        <v>424.58609387</v>
      </c>
      <c r="F23" s="20" t="n">
        <v>5.69240888</v>
      </c>
      <c r="G23" s="18" t="n">
        <v>450.87192811</v>
      </c>
      <c r="H23" s="20" t="n">
        <v>4.75944066</v>
      </c>
      <c r="I23" s="18" t="n">
        <v>457.63935713</v>
      </c>
      <c r="J23" s="20" t="n">
        <v>6.24191131</v>
      </c>
      <c r="K23" s="18" t="n">
        <v>507.14719284</v>
      </c>
      <c r="L23" s="20" t="n">
        <v>2.86723762</v>
      </c>
      <c r="M23" s="18" t="s">
        <v>327</v>
      </c>
      <c r="N23" s="20" t="s">
        <v>327</v>
      </c>
      <c r="O23" s="18" t="s">
        <v>327</v>
      </c>
      <c r="P23" s="20" t="s">
        <v>327</v>
      </c>
      <c r="Q23" s="18" t="s">
        <v>327</v>
      </c>
      <c r="R23" s="20" t="s">
        <v>327</v>
      </c>
      <c r="S23" s="18" t="n">
        <v>451.84176573</v>
      </c>
      <c r="T23" s="20" t="n">
        <v>7.09233225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503.93666109</v>
      </c>
      <c r="F25" s="20" t="n">
        <v>5.94177612</v>
      </c>
      <c r="G25" s="18" t="n">
        <v>512.10497576</v>
      </c>
      <c r="H25" s="20" t="n">
        <v>4.3097362</v>
      </c>
      <c r="I25" s="18" t="n">
        <v>531.2251945100001</v>
      </c>
      <c r="J25" s="20" t="n">
        <v>7.25916601</v>
      </c>
      <c r="K25" s="18" t="n">
        <v>522.51701349</v>
      </c>
      <c r="L25" s="20" t="n">
        <v>3.9717277</v>
      </c>
      <c r="M25" s="18" t="s">
        <v>327</v>
      </c>
      <c r="N25" s="20" t="s">
        <v>327</v>
      </c>
      <c r="O25" s="18" t="s">
        <v>327</v>
      </c>
      <c r="P25" s="20" t="s">
        <v>327</v>
      </c>
      <c r="Q25" s="18" t="s">
        <v>327</v>
      </c>
      <c r="R25" s="20" t="s">
        <v>327</v>
      </c>
      <c r="S25" s="18" t="n">
        <v>529.09750999</v>
      </c>
      <c r="T25" s="20" t="n">
        <v>9.7086899</v>
      </c>
    </row>
    <row r="26" spans="1:20">
      <c r="A26" s="15" t="s">
        <v>346</v>
      </c>
      <c r="B26" s="17" t="n">
        <v>4869</v>
      </c>
      <c r="C26" s="18">
        <f>(186.0/B26*100)</f>
        <v/>
      </c>
      <c r="D26" s="19" t="n">
        <v>4683</v>
      </c>
      <c r="E26" s="18" t="n">
        <v>448.54655108</v>
      </c>
      <c r="F26" s="20" t="n">
        <v>5.64078619</v>
      </c>
      <c r="G26" s="18" t="n">
        <v>471.59584822</v>
      </c>
      <c r="H26" s="20" t="n">
        <v>3.66452407</v>
      </c>
      <c r="I26" s="18" t="n">
        <v>489.69107699</v>
      </c>
      <c r="J26" s="20" t="n">
        <v>8.04193686</v>
      </c>
      <c r="K26" s="18" t="n">
        <v>502.36543609</v>
      </c>
      <c r="L26" s="20" t="n">
        <v>2.17826874</v>
      </c>
      <c r="M26" s="18" t="s">
        <v>327</v>
      </c>
      <c r="N26" s="20" t="s">
        <v>327</v>
      </c>
      <c r="O26" s="18" t="s">
        <v>327</v>
      </c>
      <c r="P26" s="20" t="s">
        <v>327</v>
      </c>
      <c r="Q26" s="18" t="s">
        <v>327</v>
      </c>
      <c r="R26" s="20" t="s">
        <v>327</v>
      </c>
      <c r="S26" s="18" t="n">
        <v>446.00667554</v>
      </c>
      <c r="T26" s="20" t="n">
        <v>9.24144695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(36.0/B32*100)</f>
        <v/>
      </c>
      <c r="D32" s="19" t="n">
        <v>4442</v>
      </c>
      <c r="E32" s="18" t="n">
        <v>468.97548749</v>
      </c>
      <c r="F32" s="20" t="n">
        <v>4.44986053</v>
      </c>
      <c r="G32" s="18" t="n">
        <v>493.13404213</v>
      </c>
      <c r="H32" s="20" t="n">
        <v>4.39211438</v>
      </c>
      <c r="I32" s="18" t="n">
        <v>515.53892723</v>
      </c>
      <c r="J32" s="20" t="n">
        <v>5.91452069</v>
      </c>
      <c r="K32" s="18" t="n">
        <v>519.08622213</v>
      </c>
      <c r="L32" s="20" t="n">
        <v>2.87466158</v>
      </c>
      <c r="M32" s="18" t="s">
        <v>327</v>
      </c>
      <c r="N32" s="20" t="s">
        <v>327</v>
      </c>
      <c r="O32" s="18" t="s">
        <v>327</v>
      </c>
      <c r="P32" s="20" t="s">
        <v>327</v>
      </c>
      <c r="Q32" s="18" t="s">
        <v>327</v>
      </c>
      <c r="R32" s="20" t="s">
        <v>327</v>
      </c>
      <c r="S32" s="18" t="n">
        <v>467.87101963</v>
      </c>
      <c r="T32" s="20" t="n">
        <v>8.367238589999999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(137.0/B34*100)</f>
        <v/>
      </c>
      <c r="D34" s="19" t="n">
        <v>6213</v>
      </c>
      <c r="E34" s="18" t="n">
        <v>404.76719607</v>
      </c>
      <c r="F34" s="20" t="n">
        <v>3.94227545</v>
      </c>
      <c r="G34" s="18" t="n">
        <v>432.61169108</v>
      </c>
      <c r="H34" s="20" t="n">
        <v>4.10645341</v>
      </c>
      <c r="I34" s="18" t="n">
        <v>437.27292452</v>
      </c>
      <c r="J34" s="20" t="n">
        <v>6.94723498</v>
      </c>
      <c r="K34" s="18" t="n">
        <v>480.33191855</v>
      </c>
      <c r="L34" s="20" t="n">
        <v>3.15908505</v>
      </c>
      <c r="M34" s="18" t="s">
        <v>327</v>
      </c>
      <c r="N34" s="20" t="s">
        <v>327</v>
      </c>
      <c r="O34" s="18" t="n">
        <v>263.37193708</v>
      </c>
      <c r="P34" s="20" t="n">
        <v>13.61114927</v>
      </c>
      <c r="Q34" s="18" t="s">
        <v>327</v>
      </c>
      <c r="R34" s="20" t="s">
        <v>327</v>
      </c>
      <c r="S34" s="18" t="n">
        <v>431.50777526</v>
      </c>
      <c r="T34" s="20" t="n">
        <v>6.21237182</v>
      </c>
    </row>
    <row r="35" spans="1:20">
      <c r="A35" s="15" t="s">
        <v>355</v>
      </c>
      <c r="B35" s="17" t="n">
        <v>6406</v>
      </c>
      <c r="C35" s="18">
        <f>(106.0/B35*100)</f>
        <v/>
      </c>
      <c r="D35" s="19" t="n">
        <v>6300</v>
      </c>
      <c r="E35" s="18" t="n">
        <v>481.37812178</v>
      </c>
      <c r="F35" s="20" t="n">
        <v>5.2544363</v>
      </c>
      <c r="G35" s="18" t="n">
        <v>512.13956699</v>
      </c>
      <c r="H35" s="20" t="n">
        <v>3.6647291</v>
      </c>
      <c r="I35" s="18" t="n">
        <v>520.99437448</v>
      </c>
      <c r="J35" s="20" t="n">
        <v>5.21761407</v>
      </c>
      <c r="K35" s="18" t="n">
        <v>508.12968381</v>
      </c>
      <c r="L35" s="20" t="n">
        <v>2.28568354</v>
      </c>
      <c r="M35" s="18" t="s">
        <v>327</v>
      </c>
      <c r="N35" s="20" t="s">
        <v>327</v>
      </c>
      <c r="O35" s="18" t="n">
        <v>337.32521215</v>
      </c>
      <c r="P35" s="20" t="n">
        <v>11.65794297</v>
      </c>
      <c r="Q35" s="18" t="s">
        <v>327</v>
      </c>
      <c r="R35" s="20" t="s">
        <v>327</v>
      </c>
      <c r="S35" s="18" t="n">
        <v>505.97438354</v>
      </c>
      <c r="T35" s="20" t="n">
        <v>5.44939974</v>
      </c>
    </row>
    <row r="36" spans="1:20">
      <c r="A36" s="15" t="s">
        <v>356</v>
      </c>
      <c r="B36" s="17" t="n">
        <v>6736</v>
      </c>
      <c r="C36" s="18">
        <f>(132.0/B36*100)</f>
        <v/>
      </c>
      <c r="D36" s="19" t="n">
        <v>6604</v>
      </c>
      <c r="E36" s="18" t="n">
        <v>429.71065684</v>
      </c>
      <c r="F36" s="20" t="n">
        <v>4.892242</v>
      </c>
      <c r="G36" s="18" t="n">
        <v>469.00448401</v>
      </c>
      <c r="H36" s="20" t="n">
        <v>4.19017669</v>
      </c>
      <c r="I36" s="18" t="n">
        <v>500.01331419</v>
      </c>
      <c r="J36" s="20" t="n">
        <v>4.72060219</v>
      </c>
      <c r="K36" s="18" t="n">
        <v>508.20557632</v>
      </c>
      <c r="L36" s="20" t="n">
        <v>2.43514598</v>
      </c>
      <c r="M36" s="18" t="s">
        <v>327</v>
      </c>
      <c r="N36" s="20" t="s">
        <v>327</v>
      </c>
      <c r="O36" s="18" t="s">
        <v>327</v>
      </c>
      <c r="P36" s="20" t="s">
        <v>327</v>
      </c>
      <c r="Q36" s="18" t="s">
        <v>327</v>
      </c>
      <c r="R36" s="20" t="s">
        <v>327</v>
      </c>
      <c r="S36" s="18" t="n">
        <v>455.83984598</v>
      </c>
      <c r="T36" s="20" t="n">
        <v>6.36881356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(5818.0/B40*100)</f>
        <v/>
      </c>
      <c r="D40" s="19" t="n">
        <v>8339</v>
      </c>
      <c r="E40" s="18" t="n">
        <v>451.01595138</v>
      </c>
      <c r="F40" s="20" t="n">
        <v>4.96416477</v>
      </c>
      <c r="G40" s="18" t="n">
        <v>503.77437861</v>
      </c>
      <c r="H40" s="20" t="n">
        <v>3.42865391</v>
      </c>
      <c r="I40" s="18" t="n">
        <v>520.02633474</v>
      </c>
      <c r="J40" s="20" t="n">
        <v>5.60049337</v>
      </c>
      <c r="K40" s="18" t="n">
        <v>513.24502789</v>
      </c>
      <c r="L40" s="20" t="n">
        <v>4.43035527</v>
      </c>
      <c r="M40" s="18" t="s">
        <v>327</v>
      </c>
      <c r="N40" s="20" t="s">
        <v>327</v>
      </c>
      <c r="O40" s="18" t="n">
        <v>493.18465857</v>
      </c>
      <c r="P40" s="20" t="n">
        <v>2.25147869</v>
      </c>
      <c r="Q40" s="18" t="s">
        <v>327</v>
      </c>
      <c r="R40" s="20" t="s">
        <v>327</v>
      </c>
      <c r="S40" s="18" t="n">
        <v>450.31586597</v>
      </c>
      <c r="T40" s="20" t="n">
        <v>9.01074047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(230.0/B47*100)</f>
        <v/>
      </c>
      <c r="D47" s="19" t="n">
        <v>5698</v>
      </c>
      <c r="E47" s="18" t="n">
        <v>416.16695177</v>
      </c>
      <c r="F47" s="20" t="n">
        <v>5.405427</v>
      </c>
      <c r="G47" s="18" t="n">
        <v>452.36681919</v>
      </c>
      <c r="H47" s="20" t="n">
        <v>5.56859158</v>
      </c>
      <c r="I47" s="18" t="n">
        <v>442.35865675</v>
      </c>
      <c r="J47" s="20" t="n">
        <v>7.70983104</v>
      </c>
      <c r="K47" s="18" t="n">
        <v>434.79456093</v>
      </c>
      <c r="L47" s="20" t="n">
        <v>6.25016962</v>
      </c>
      <c r="M47" s="18" t="s">
        <v>327</v>
      </c>
      <c r="N47" s="20" t="s">
        <v>327</v>
      </c>
      <c r="O47" s="18" t="s">
        <v>327</v>
      </c>
      <c r="P47" s="20" t="s">
        <v>327</v>
      </c>
      <c r="Q47" s="18" t="s">
        <v>327</v>
      </c>
      <c r="R47" s="20" t="s">
        <v>327</v>
      </c>
      <c r="S47" s="18" t="n">
        <v>410.71293444</v>
      </c>
      <c r="T47" s="20" t="n">
        <v>7.87403126</v>
      </c>
    </row>
    <row r="48" spans="1:20">
      <c r="A48" s="15" t="s">
        <v>368</v>
      </c>
      <c r="B48" s="17" t="n">
        <v>9841</v>
      </c>
      <c r="C48" s="18">
        <f>(31.0/B48*100)</f>
        <v/>
      </c>
      <c r="D48" s="19" t="n">
        <v>9810</v>
      </c>
      <c r="E48" s="18" t="n">
        <v>467.9732721</v>
      </c>
      <c r="F48" s="20" t="n">
        <v>5.50186483</v>
      </c>
      <c r="G48" s="18" t="n">
        <v>485.08002073</v>
      </c>
      <c r="H48" s="20" t="n">
        <v>6.45541345</v>
      </c>
      <c r="I48" s="18" t="n">
        <v>463.9865898</v>
      </c>
      <c r="J48" s="20" t="n">
        <v>10.43477721</v>
      </c>
      <c r="K48" s="18" t="n">
        <v>514.9150429</v>
      </c>
      <c r="L48" s="20" t="n">
        <v>5.1573977</v>
      </c>
      <c r="M48" s="18" t="s">
        <v>327</v>
      </c>
      <c r="N48" s="20" t="s">
        <v>327</v>
      </c>
      <c r="O48" s="18" t="s">
        <v>327</v>
      </c>
      <c r="P48" s="20" t="s">
        <v>327</v>
      </c>
      <c r="Q48" s="18" t="s">
        <v>327</v>
      </c>
      <c r="R48" s="20" t="s">
        <v>327</v>
      </c>
      <c r="S48" s="18" t="n">
        <v>403.48133292</v>
      </c>
      <c r="T48" s="20" t="n">
        <v>15.41414171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(157.0/B52*100)</f>
        <v/>
      </c>
      <c r="D52" s="19" t="n">
        <v>5652</v>
      </c>
      <c r="E52" s="18" t="n">
        <v>432.97502376</v>
      </c>
      <c r="F52" s="20" t="n">
        <v>4.66208726</v>
      </c>
      <c r="G52" s="18" t="n">
        <v>465.40250052</v>
      </c>
      <c r="H52" s="20" t="n">
        <v>4.64035443</v>
      </c>
      <c r="I52" s="18" t="n">
        <v>505.59614975</v>
      </c>
      <c r="J52" s="20" t="n">
        <v>6.28912195</v>
      </c>
      <c r="K52" s="18" t="n">
        <v>498.64108008</v>
      </c>
      <c r="L52" s="20" t="n">
        <v>2.83964208</v>
      </c>
      <c r="M52" s="18" t="s">
        <v>327</v>
      </c>
      <c r="N52" s="20" t="s">
        <v>327</v>
      </c>
      <c r="O52" s="18" t="s">
        <v>327</v>
      </c>
      <c r="P52" s="20" t="s">
        <v>327</v>
      </c>
      <c r="Q52" s="18" t="s">
        <v>327</v>
      </c>
      <c r="R52" s="20" t="s">
        <v>327</v>
      </c>
      <c r="S52" s="18" t="n">
        <v>434.06820207</v>
      </c>
      <c r="T52" s="20" t="n">
        <v>7.40465446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506.65364113</v>
      </c>
      <c r="F56" s="20" t="n">
        <v>4.96030401</v>
      </c>
      <c r="G56" s="18" t="n">
        <v>517.17394331</v>
      </c>
      <c r="H56" s="20" t="n">
        <v>4.47946055</v>
      </c>
      <c r="I56" s="18" t="n">
        <v>543.83573303</v>
      </c>
      <c r="J56" s="20" t="n">
        <v>6.51248835</v>
      </c>
      <c r="K56" s="18" t="n">
        <v>533.10808893</v>
      </c>
      <c r="L56" s="20" t="n">
        <v>2.84657561</v>
      </c>
      <c r="M56" s="18" t="s">
        <v>327</v>
      </c>
      <c r="N56" s="20" t="s">
        <v>327</v>
      </c>
      <c r="O56" s="18" t="s">
        <v>327</v>
      </c>
      <c r="P56" s="20" t="s">
        <v>327</v>
      </c>
      <c r="Q56" s="18" t="s">
        <v>327</v>
      </c>
      <c r="R56" s="20" t="s">
        <v>327</v>
      </c>
      <c r="S56" s="18" t="n">
        <v>490.14064852</v>
      </c>
      <c r="T56" s="20" t="n">
        <v>13.19111801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433.11115435</v>
      </c>
      <c r="F61" s="20" t="n">
        <v>4.25284069</v>
      </c>
      <c r="G61" s="18" t="n">
        <v>464.28104647</v>
      </c>
      <c r="H61" s="20" t="n">
        <v>4.36073035</v>
      </c>
      <c r="I61" s="18" t="n">
        <v>455.49621374</v>
      </c>
      <c r="J61" s="20" t="n">
        <v>7.83204458</v>
      </c>
      <c r="K61" s="18" t="n">
        <v>492.53811445</v>
      </c>
      <c r="L61" s="20" t="n">
        <v>3.07629927</v>
      </c>
      <c r="M61" s="18" t="s">
        <v>327</v>
      </c>
      <c r="N61" s="20" t="s">
        <v>327</v>
      </c>
      <c r="O61" s="18" t="s">
        <v>327</v>
      </c>
      <c r="P61" s="20" t="s">
        <v>327</v>
      </c>
      <c r="Q61" s="18" t="s">
        <v>327</v>
      </c>
      <c r="R61" s="20" t="s">
        <v>327</v>
      </c>
      <c r="S61" s="18" t="n">
        <v>414.87849413</v>
      </c>
      <c r="T61" s="20" t="n">
        <v>8.67370206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(120.0/B67*100)</f>
        <v/>
      </c>
      <c r="D67" s="19" t="n">
        <v>6851</v>
      </c>
      <c r="E67" s="18" t="n">
        <v>349.74699099</v>
      </c>
      <c r="F67" s="20" t="n">
        <v>3.04514407</v>
      </c>
      <c r="G67" s="18" t="n">
        <v>404.28820339</v>
      </c>
      <c r="H67" s="20" t="n">
        <v>4.00026179</v>
      </c>
      <c r="I67" s="18" t="n">
        <v>396.41309095</v>
      </c>
      <c r="J67" s="20" t="n">
        <v>6.01883831</v>
      </c>
      <c r="K67" s="18" t="n">
        <v>429.42994905</v>
      </c>
      <c r="L67" s="20" t="n">
        <v>3.60206155</v>
      </c>
      <c r="M67" s="18" t="s">
        <v>327</v>
      </c>
      <c r="N67" s="20" t="s">
        <v>327</v>
      </c>
      <c r="O67" s="18" t="s">
        <v>327</v>
      </c>
      <c r="P67" s="20" t="s">
        <v>327</v>
      </c>
      <c r="Q67" s="18" t="s">
        <v>327</v>
      </c>
      <c r="R67" s="20" t="s">
        <v>327</v>
      </c>
      <c r="S67" s="18" t="n">
        <v>310.4106576</v>
      </c>
      <c r="T67" s="20" t="n">
        <v>6.58650887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(399.0/B73*100)</f>
        <v/>
      </c>
      <c r="D73" s="19" t="n">
        <v>7850</v>
      </c>
      <c r="E73" s="18" t="n">
        <v>398.72754965</v>
      </c>
      <c r="F73" s="20" t="n">
        <v>3.14835835</v>
      </c>
      <c r="G73" s="18" t="n">
        <v>414.43255101</v>
      </c>
      <c r="H73" s="20" t="n">
        <v>4.68545606</v>
      </c>
      <c r="I73" s="18" t="n">
        <v>393.49129963</v>
      </c>
      <c r="J73" s="20" t="n">
        <v>5.46834164</v>
      </c>
      <c r="K73" s="18" t="n">
        <v>429.86394038</v>
      </c>
      <c r="L73" s="20" t="n">
        <v>3.98883053</v>
      </c>
      <c r="M73" s="18" t="s">
        <v>327</v>
      </c>
      <c r="N73" s="20" t="s">
        <v>327</v>
      </c>
      <c r="O73" s="18" t="s">
        <v>327</v>
      </c>
      <c r="P73" s="20" t="s">
        <v>327</v>
      </c>
      <c r="Q73" s="18" t="s">
        <v>327</v>
      </c>
      <c r="R73" s="20" t="s">
        <v>327</v>
      </c>
      <c r="S73" s="18" t="n">
        <v>364.99408673</v>
      </c>
      <c r="T73" s="20" t="n">
        <v>9.55577575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457.32488484</v>
      </c>
      <c r="F7" s="20" t="n">
        <v>3.99372049</v>
      </c>
      <c r="G7" s="18" t="n">
        <v>486.20866506</v>
      </c>
      <c r="H7" s="20" t="n">
        <v>3.60698837</v>
      </c>
      <c r="I7" s="18" t="n">
        <v>454.78527885</v>
      </c>
      <c r="J7" s="20" t="n">
        <v>10.20022639</v>
      </c>
      <c r="K7" s="18" t="n">
        <v>522.49154702</v>
      </c>
      <c r="L7" s="20" t="n">
        <v>2.1548347</v>
      </c>
      <c r="M7" s="18" t="s">
        <v>327</v>
      </c>
      <c r="N7" s="20" t="s">
        <v>327</v>
      </c>
      <c r="O7" s="18" t="s">
        <v>327</v>
      </c>
      <c r="P7" s="20" t="s">
        <v>327</v>
      </c>
      <c r="Q7" s="18" t="s">
        <v>327</v>
      </c>
      <c r="R7" s="20" t="s">
        <v>327</v>
      </c>
      <c r="S7" s="18" t="n">
        <v>476.06565608</v>
      </c>
      <c r="T7" s="20" t="n">
        <v>5.66579944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(8443.0/B9*100)</f>
        <v/>
      </c>
      <c r="D9" s="19" t="n">
        <v>1208</v>
      </c>
      <c r="E9" s="18" t="n">
        <v>433.12413151</v>
      </c>
      <c r="F9" s="20" t="n">
        <v>8.829746350000001</v>
      </c>
      <c r="G9" s="18" t="n">
        <v>472.92096296</v>
      </c>
      <c r="H9" s="20" t="n">
        <v>7.34906401</v>
      </c>
      <c r="I9" s="18" t="n">
        <v>464.15475254</v>
      </c>
      <c r="J9" s="20" t="n">
        <v>15.71407407</v>
      </c>
      <c r="K9" s="18" t="s">
        <v>327</v>
      </c>
      <c r="L9" s="20" t="s">
        <v>327</v>
      </c>
      <c r="M9" s="18" t="s">
        <v>327</v>
      </c>
      <c r="N9" s="20" t="s">
        <v>327</v>
      </c>
      <c r="O9" s="18" t="n">
        <v>347.7815185</v>
      </c>
      <c r="P9" s="20" t="n">
        <v>11.20716786</v>
      </c>
      <c r="Q9" s="18" t="s">
        <v>327</v>
      </c>
      <c r="R9" s="20" t="s">
        <v>327</v>
      </c>
      <c r="S9" s="18" t="n">
        <v>457.38475639</v>
      </c>
      <c r="T9" s="20" t="n">
        <v>7.87839071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(194.0/B13*100)</f>
        <v/>
      </c>
      <c r="D13" s="19" t="n">
        <v>6967</v>
      </c>
      <c r="E13" s="18" t="n">
        <v>438.8388672</v>
      </c>
      <c r="F13" s="20" t="n">
        <v>8.906596759999999</v>
      </c>
      <c r="G13" s="18" t="n">
        <v>469.68161233</v>
      </c>
      <c r="H13" s="20" t="n">
        <v>8.670088700000001</v>
      </c>
      <c r="I13" s="18" t="n">
        <v>447.31808063</v>
      </c>
      <c r="J13" s="20" t="n">
        <v>27.82541902</v>
      </c>
      <c r="K13" s="18" t="n">
        <v>509.88980922</v>
      </c>
      <c r="L13" s="20" t="n">
        <v>2.65896313</v>
      </c>
      <c r="M13" s="18" t="s">
        <v>327</v>
      </c>
      <c r="N13" s="20" t="s">
        <v>327</v>
      </c>
      <c r="O13" s="18" t="n">
        <v>407.4699787</v>
      </c>
      <c r="P13" s="20" t="n">
        <v>6.79601306</v>
      </c>
      <c r="Q13" s="18" t="s">
        <v>327</v>
      </c>
      <c r="R13" s="20" t="s">
        <v>327</v>
      </c>
      <c r="S13" s="18" t="n">
        <v>463.58283506</v>
      </c>
      <c r="T13" s="20" t="n">
        <v>8.41724076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(52.0/B18*100)</f>
        <v/>
      </c>
      <c r="D18" s="19" t="n">
        <v>5480</v>
      </c>
      <c r="E18" s="18" t="n">
        <v>409.921482</v>
      </c>
      <c r="F18" s="20" t="n">
        <v>4.88296876</v>
      </c>
      <c r="G18" s="18" t="n">
        <v>490.16591853</v>
      </c>
      <c r="H18" s="20" t="n">
        <v>4.23358819</v>
      </c>
      <c r="I18" s="18" t="n">
        <v>484.82501482</v>
      </c>
      <c r="J18" s="20" t="n">
        <v>4.61751758</v>
      </c>
      <c r="K18" s="18" t="n">
        <v>464.42581903</v>
      </c>
      <c r="L18" s="20" t="n">
        <v>5.60907256</v>
      </c>
      <c r="M18" s="18" t="s">
        <v>327</v>
      </c>
      <c r="N18" s="20" t="s">
        <v>327</v>
      </c>
      <c r="O18" s="18" t="s">
        <v>327</v>
      </c>
      <c r="P18" s="20" t="s">
        <v>327</v>
      </c>
      <c r="Q18" s="18" t="s">
        <v>327</v>
      </c>
      <c r="R18" s="20" t="s">
        <v>327</v>
      </c>
      <c r="S18" s="18" t="n">
        <v>418.8276037</v>
      </c>
      <c r="T18" s="20" t="n">
        <v>9.235859919999999</v>
      </c>
    </row>
    <row r="19" spans="1:20">
      <c r="A19" s="15" t="s">
        <v>339</v>
      </c>
      <c r="B19" s="17" t="n">
        <v>5658</v>
      </c>
      <c r="C19" s="18">
        <f>(268.0/B19*100)</f>
        <v/>
      </c>
      <c r="D19" s="19" t="n">
        <v>5390</v>
      </c>
      <c r="E19" s="18" t="n">
        <v>405.95400233</v>
      </c>
      <c r="F19" s="20" t="n">
        <v>6.97708598</v>
      </c>
      <c r="G19" s="18" t="n">
        <v>441.72545184</v>
      </c>
      <c r="H19" s="20" t="n">
        <v>5.8937952</v>
      </c>
      <c r="I19" s="18" t="n">
        <v>440.74859839</v>
      </c>
      <c r="J19" s="20" t="n">
        <v>8.11113244</v>
      </c>
      <c r="K19" s="18" t="n">
        <v>483.85722981</v>
      </c>
      <c r="L19" s="20" t="n">
        <v>2.75939402</v>
      </c>
      <c r="M19" s="18" t="s">
        <v>327</v>
      </c>
      <c r="N19" s="20" t="s">
        <v>327</v>
      </c>
      <c r="O19" s="18" t="s">
        <v>327</v>
      </c>
      <c r="P19" s="20" t="s">
        <v>327</v>
      </c>
      <c r="Q19" s="18" t="s">
        <v>327</v>
      </c>
      <c r="R19" s="20" t="s">
        <v>327</v>
      </c>
      <c r="S19" s="18" t="n">
        <v>428.41405669</v>
      </c>
      <c r="T19" s="20" t="n">
        <v>7.90746718</v>
      </c>
    </row>
    <row r="20" spans="1:20">
      <c r="A20" s="15" t="s">
        <v>340</v>
      </c>
      <c r="B20" s="17" t="n">
        <v>3371</v>
      </c>
      <c r="C20" s="18">
        <f>(82.0/B20*100)</f>
        <v/>
      </c>
      <c r="D20" s="19" t="n">
        <v>3289</v>
      </c>
      <c r="E20" s="18" t="n">
        <v>397.77544086</v>
      </c>
      <c r="F20" s="20" t="n">
        <v>9.38899348</v>
      </c>
      <c r="G20" s="18" t="n">
        <v>423.79913918</v>
      </c>
      <c r="H20" s="20" t="n">
        <v>8.756612710000001</v>
      </c>
      <c r="I20" s="18" t="n">
        <v>410.824536</v>
      </c>
      <c r="J20" s="20" t="n">
        <v>23.64193851</v>
      </c>
      <c r="K20" s="18" t="n">
        <v>495.3427007</v>
      </c>
      <c r="L20" s="20" t="n">
        <v>2.05121274</v>
      </c>
      <c r="M20" s="18" t="s">
        <v>327</v>
      </c>
      <c r="N20" s="20" t="s">
        <v>327</v>
      </c>
      <c r="O20" s="18" t="s">
        <v>327</v>
      </c>
      <c r="P20" s="20" t="s">
        <v>327</v>
      </c>
      <c r="Q20" s="18" t="s">
        <v>327</v>
      </c>
      <c r="R20" s="20" t="s">
        <v>327</v>
      </c>
      <c r="S20" s="18" t="n">
        <v>415.02467299</v>
      </c>
      <c r="T20" s="20" t="n">
        <v>8.9120493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(690.0/B23*100)</f>
        <v/>
      </c>
      <c r="D23" s="19" t="n">
        <v>10893</v>
      </c>
      <c r="E23" s="18" t="n">
        <v>428.43047844</v>
      </c>
      <c r="F23" s="20" t="n">
        <v>5.95085305</v>
      </c>
      <c r="G23" s="18" t="n">
        <v>456.90206984</v>
      </c>
      <c r="H23" s="20" t="n">
        <v>4.8510585</v>
      </c>
      <c r="I23" s="18" t="n">
        <v>437.74830095</v>
      </c>
      <c r="J23" s="20" t="n">
        <v>7.93447947</v>
      </c>
      <c r="K23" s="18" t="n">
        <v>507.14719284</v>
      </c>
      <c r="L23" s="20" t="n">
        <v>2.86723762</v>
      </c>
      <c r="M23" s="18" t="s">
        <v>327</v>
      </c>
      <c r="N23" s="20" t="s">
        <v>327</v>
      </c>
      <c r="O23" s="18" t="s">
        <v>327</v>
      </c>
      <c r="P23" s="20" t="s">
        <v>327</v>
      </c>
      <c r="Q23" s="18" t="s">
        <v>327</v>
      </c>
      <c r="R23" s="20" t="s">
        <v>327</v>
      </c>
      <c r="S23" s="18" t="n">
        <v>449.07525397</v>
      </c>
      <c r="T23" s="20" t="n">
        <v>7.61059758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(36.0/B25*100)</f>
        <v/>
      </c>
      <c r="D25" s="19" t="n">
        <v>5545</v>
      </c>
      <c r="E25" s="18" t="n">
        <v>493.69238556</v>
      </c>
      <c r="F25" s="20" t="n">
        <v>5.57929724</v>
      </c>
      <c r="G25" s="18" t="n">
        <v>518.8068098799999</v>
      </c>
      <c r="H25" s="20" t="n">
        <v>4.18718464</v>
      </c>
      <c r="I25" s="18" t="n">
        <v>509.7958237</v>
      </c>
      <c r="J25" s="20" t="n">
        <v>10.33940247</v>
      </c>
      <c r="K25" s="18" t="n">
        <v>522.51701349</v>
      </c>
      <c r="L25" s="20" t="n">
        <v>3.9717277</v>
      </c>
      <c r="M25" s="18" t="s">
        <v>327</v>
      </c>
      <c r="N25" s="20" t="s">
        <v>327</v>
      </c>
      <c r="O25" s="18" t="s">
        <v>327</v>
      </c>
      <c r="P25" s="20" t="s">
        <v>327</v>
      </c>
      <c r="Q25" s="18" t="s">
        <v>327</v>
      </c>
      <c r="R25" s="20" t="s">
        <v>327</v>
      </c>
      <c r="S25" s="18" t="n">
        <v>528.81592796</v>
      </c>
      <c r="T25" s="20" t="n">
        <v>9.44308199</v>
      </c>
    </row>
    <row r="26" spans="1:20">
      <c r="A26" s="15" t="s">
        <v>346</v>
      </c>
      <c r="B26" s="17" t="n">
        <v>4869</v>
      </c>
      <c r="C26" s="18">
        <f>(186.0/B26*100)</f>
        <v/>
      </c>
      <c r="D26" s="19" t="n">
        <v>4683</v>
      </c>
      <c r="E26" s="18" t="n">
        <v>443.31554551</v>
      </c>
      <c r="F26" s="20" t="n">
        <v>5.53874696</v>
      </c>
      <c r="G26" s="18" t="n">
        <v>479.27970027</v>
      </c>
      <c r="H26" s="20" t="n">
        <v>3.66392597</v>
      </c>
      <c r="I26" s="18" t="n">
        <v>468.259902</v>
      </c>
      <c r="J26" s="20" t="n">
        <v>7.58149677</v>
      </c>
      <c r="K26" s="18" t="n">
        <v>502.36543609</v>
      </c>
      <c r="L26" s="20" t="n">
        <v>2.17826874</v>
      </c>
      <c r="M26" s="18" t="s">
        <v>327</v>
      </c>
      <c r="N26" s="20" t="s">
        <v>327</v>
      </c>
      <c r="O26" s="18" t="s">
        <v>327</v>
      </c>
      <c r="P26" s="20" t="s">
        <v>327</v>
      </c>
      <c r="Q26" s="18" t="s">
        <v>327</v>
      </c>
      <c r="R26" s="20" t="s">
        <v>327</v>
      </c>
      <c r="S26" s="18" t="n">
        <v>443.24306887</v>
      </c>
      <c r="T26" s="20" t="n">
        <v>9.667497819999999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(36.0/B32*100)</f>
        <v/>
      </c>
      <c r="D32" s="19" t="n">
        <v>4442</v>
      </c>
      <c r="E32" s="18" t="n">
        <v>467.62225732</v>
      </c>
      <c r="F32" s="20" t="n">
        <v>4.84348876</v>
      </c>
      <c r="G32" s="18" t="n">
        <v>505.50979998</v>
      </c>
      <c r="H32" s="20" t="n">
        <v>4.3318131</v>
      </c>
      <c r="I32" s="18" t="n">
        <v>488.81659659</v>
      </c>
      <c r="J32" s="20" t="n">
        <v>6.53779131</v>
      </c>
      <c r="K32" s="18" t="n">
        <v>519.08622213</v>
      </c>
      <c r="L32" s="20" t="n">
        <v>2.87466158</v>
      </c>
      <c r="M32" s="18" t="s">
        <v>327</v>
      </c>
      <c r="N32" s="20" t="s">
        <v>327</v>
      </c>
      <c r="O32" s="18" t="s">
        <v>327</v>
      </c>
      <c r="P32" s="20" t="s">
        <v>327</v>
      </c>
      <c r="Q32" s="18" t="s">
        <v>327</v>
      </c>
      <c r="R32" s="20" t="s">
        <v>327</v>
      </c>
      <c r="S32" s="18" t="n">
        <v>463.3155073</v>
      </c>
      <c r="T32" s="20" t="n">
        <v>8.45167783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(137.0/B34*100)</f>
        <v/>
      </c>
      <c r="D34" s="19" t="n">
        <v>6213</v>
      </c>
      <c r="E34" s="18" t="n">
        <v>404.96477835</v>
      </c>
      <c r="F34" s="20" t="n">
        <v>3.83997935</v>
      </c>
      <c r="G34" s="18" t="n">
        <v>446.46680821</v>
      </c>
      <c r="H34" s="20" t="n">
        <v>4.56146448</v>
      </c>
      <c r="I34" s="18" t="n">
        <v>399.98579814</v>
      </c>
      <c r="J34" s="20" t="n">
        <v>6.38387119</v>
      </c>
      <c r="K34" s="18" t="n">
        <v>480.33191855</v>
      </c>
      <c r="L34" s="20" t="n">
        <v>3.15908505</v>
      </c>
      <c r="M34" s="18" t="s">
        <v>327</v>
      </c>
      <c r="N34" s="20" t="s">
        <v>327</v>
      </c>
      <c r="O34" s="18" t="n">
        <v>263.37193708</v>
      </c>
      <c r="P34" s="20" t="n">
        <v>13.61114927</v>
      </c>
      <c r="Q34" s="18" t="s">
        <v>327</v>
      </c>
      <c r="R34" s="20" t="s">
        <v>327</v>
      </c>
      <c r="S34" s="18" t="n">
        <v>430.65789319</v>
      </c>
      <c r="T34" s="20" t="n">
        <v>6.69836527</v>
      </c>
    </row>
    <row r="35" spans="1:20">
      <c r="A35" s="15" t="s">
        <v>355</v>
      </c>
      <c r="B35" s="17" t="n">
        <v>6406</v>
      </c>
      <c r="C35" s="18">
        <f>(106.0/B35*100)</f>
        <v/>
      </c>
      <c r="D35" s="19" t="n">
        <v>6300</v>
      </c>
      <c r="E35" s="18" t="n">
        <v>481.57197211</v>
      </c>
      <c r="F35" s="20" t="n">
        <v>4.84824509</v>
      </c>
      <c r="G35" s="18" t="n">
        <v>516.56520223</v>
      </c>
      <c r="H35" s="20" t="n">
        <v>3.31736354</v>
      </c>
      <c r="I35" s="18" t="n">
        <v>508.63387575</v>
      </c>
      <c r="J35" s="20" t="n">
        <v>6.40502324</v>
      </c>
      <c r="K35" s="18" t="n">
        <v>508.12968381</v>
      </c>
      <c r="L35" s="20" t="n">
        <v>2.28568354</v>
      </c>
      <c r="M35" s="18" t="s">
        <v>327</v>
      </c>
      <c r="N35" s="20" t="s">
        <v>327</v>
      </c>
      <c r="O35" s="18" t="n">
        <v>337.32521215</v>
      </c>
      <c r="P35" s="20" t="n">
        <v>11.65794297</v>
      </c>
      <c r="Q35" s="18" t="s">
        <v>327</v>
      </c>
      <c r="R35" s="20" t="s">
        <v>327</v>
      </c>
      <c r="S35" s="18" t="n">
        <v>506.19260395</v>
      </c>
      <c r="T35" s="20" t="n">
        <v>5.48740034</v>
      </c>
    </row>
    <row r="36" spans="1:20">
      <c r="A36" s="15" t="s">
        <v>356</v>
      </c>
      <c r="B36" s="17" t="n">
        <v>6736</v>
      </c>
      <c r="C36" s="18">
        <f>(132.0/B36*100)</f>
        <v/>
      </c>
      <c r="D36" s="19" t="n">
        <v>6604</v>
      </c>
      <c r="E36" s="18" t="n">
        <v>433.03012792</v>
      </c>
      <c r="F36" s="20" t="n">
        <v>6.15779895</v>
      </c>
      <c r="G36" s="18" t="n">
        <v>479.84036677</v>
      </c>
      <c r="H36" s="20" t="n">
        <v>3.56802454</v>
      </c>
      <c r="I36" s="18" t="n">
        <v>486.85923627</v>
      </c>
      <c r="J36" s="20" t="n">
        <v>5.83842308</v>
      </c>
      <c r="K36" s="18" t="n">
        <v>508.20557632</v>
      </c>
      <c r="L36" s="20" t="n">
        <v>2.43514598</v>
      </c>
      <c r="M36" s="18" t="s">
        <v>327</v>
      </c>
      <c r="N36" s="20" t="s">
        <v>327</v>
      </c>
      <c r="O36" s="18" t="s">
        <v>327</v>
      </c>
      <c r="P36" s="20" t="s">
        <v>327</v>
      </c>
      <c r="Q36" s="18" t="s">
        <v>327</v>
      </c>
      <c r="R36" s="20" t="s">
        <v>327</v>
      </c>
      <c r="S36" s="18" t="n">
        <v>458.12798785</v>
      </c>
      <c r="T36" s="20" t="n">
        <v>6.43658956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(5818.0/B40*100)</f>
        <v/>
      </c>
      <c r="D40" s="19" t="n">
        <v>8339</v>
      </c>
      <c r="E40" s="18" t="n">
        <v>443.7982508</v>
      </c>
      <c r="F40" s="20" t="n">
        <v>5.11931033</v>
      </c>
      <c r="G40" s="18" t="n">
        <v>512.71326318</v>
      </c>
      <c r="H40" s="20" t="n">
        <v>2.97903113</v>
      </c>
      <c r="I40" s="18" t="n">
        <v>487.72245094</v>
      </c>
      <c r="J40" s="20" t="n">
        <v>8.27131449</v>
      </c>
      <c r="K40" s="18" t="n">
        <v>513.24502789</v>
      </c>
      <c r="L40" s="20" t="n">
        <v>4.43035527</v>
      </c>
      <c r="M40" s="18" t="s">
        <v>327</v>
      </c>
      <c r="N40" s="20" t="s">
        <v>327</v>
      </c>
      <c r="O40" s="18" t="n">
        <v>493.18465857</v>
      </c>
      <c r="P40" s="20" t="n">
        <v>2.25147869</v>
      </c>
      <c r="Q40" s="18" t="s">
        <v>327</v>
      </c>
      <c r="R40" s="20" t="s">
        <v>327</v>
      </c>
      <c r="S40" s="18" t="n">
        <v>447.61916571</v>
      </c>
      <c r="T40" s="20" t="n">
        <v>8.762734119999999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(230.0/B47*100)</f>
        <v/>
      </c>
      <c r="D47" s="19" t="n">
        <v>5698</v>
      </c>
      <c r="E47" s="18" t="n">
        <v>411.4500775</v>
      </c>
      <c r="F47" s="20" t="n">
        <v>5.11605199</v>
      </c>
      <c r="G47" s="18" t="n">
        <v>466.68476805</v>
      </c>
      <c r="H47" s="20" t="n">
        <v>5.77520233</v>
      </c>
      <c r="I47" s="18" t="n">
        <v>417.82164316</v>
      </c>
      <c r="J47" s="20" t="n">
        <v>7.62454043</v>
      </c>
      <c r="K47" s="18" t="n">
        <v>434.79456093</v>
      </c>
      <c r="L47" s="20" t="n">
        <v>6.25016962</v>
      </c>
      <c r="M47" s="18" t="s">
        <v>327</v>
      </c>
      <c r="N47" s="20" t="s">
        <v>327</v>
      </c>
      <c r="O47" s="18" t="s">
        <v>327</v>
      </c>
      <c r="P47" s="20" t="s">
        <v>327</v>
      </c>
      <c r="Q47" s="18" t="s">
        <v>327</v>
      </c>
      <c r="R47" s="20" t="s">
        <v>327</v>
      </c>
      <c r="S47" s="18" t="n">
        <v>412.68990701</v>
      </c>
      <c r="T47" s="20" t="n">
        <v>7.6490161</v>
      </c>
    </row>
    <row r="48" spans="1:20">
      <c r="A48" s="15" t="s">
        <v>368</v>
      </c>
      <c r="B48" s="17" t="n">
        <v>9841</v>
      </c>
      <c r="C48" s="18">
        <f>(31.0/B48*100)</f>
        <v/>
      </c>
      <c r="D48" s="19" t="n">
        <v>9810</v>
      </c>
      <c r="E48" s="18" t="n">
        <v>458.61557218</v>
      </c>
      <c r="F48" s="20" t="n">
        <v>5.13100666</v>
      </c>
      <c r="G48" s="18" t="n">
        <v>495.53388877</v>
      </c>
      <c r="H48" s="20" t="n">
        <v>6.41844155</v>
      </c>
      <c r="I48" s="18" t="n">
        <v>446.16076964</v>
      </c>
      <c r="J48" s="20" t="n">
        <v>13.29762857</v>
      </c>
      <c r="K48" s="18" t="n">
        <v>514.9150429</v>
      </c>
      <c r="L48" s="20" t="n">
        <v>5.1573977</v>
      </c>
      <c r="M48" s="18" t="s">
        <v>327</v>
      </c>
      <c r="N48" s="20" t="s">
        <v>327</v>
      </c>
      <c r="O48" s="18" t="s">
        <v>327</v>
      </c>
      <c r="P48" s="20" t="s">
        <v>327</v>
      </c>
      <c r="Q48" s="18" t="s">
        <v>327</v>
      </c>
      <c r="R48" s="20" t="s">
        <v>327</v>
      </c>
      <c r="S48" s="18" t="n">
        <v>411.26745332</v>
      </c>
      <c r="T48" s="20" t="n">
        <v>14.57013863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(157.0/B52*100)</f>
        <v/>
      </c>
      <c r="D52" s="19" t="n">
        <v>5652</v>
      </c>
      <c r="E52" s="18" t="n">
        <v>435.25421937</v>
      </c>
      <c r="F52" s="20" t="n">
        <v>4.50519013</v>
      </c>
      <c r="G52" s="18" t="n">
        <v>477.39081624</v>
      </c>
      <c r="H52" s="20" t="n">
        <v>4.78546088</v>
      </c>
      <c r="I52" s="18" t="n">
        <v>484.13096949</v>
      </c>
      <c r="J52" s="20" t="n">
        <v>7.39105108</v>
      </c>
      <c r="K52" s="18" t="n">
        <v>498.64108008</v>
      </c>
      <c r="L52" s="20" t="n">
        <v>2.83964208</v>
      </c>
      <c r="M52" s="18" t="s">
        <v>327</v>
      </c>
      <c r="N52" s="20" t="s">
        <v>327</v>
      </c>
      <c r="O52" s="18" t="s">
        <v>327</v>
      </c>
      <c r="P52" s="20" t="s">
        <v>327</v>
      </c>
      <c r="Q52" s="18" t="s">
        <v>327</v>
      </c>
      <c r="R52" s="20" t="s">
        <v>327</v>
      </c>
      <c r="S52" s="18" t="n">
        <v>431.38946966</v>
      </c>
      <c r="T52" s="20" t="n">
        <v>7.29349983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501.96951644</v>
      </c>
      <c r="F56" s="20" t="n">
        <v>5.09956161</v>
      </c>
      <c r="G56" s="18" t="n">
        <v>525.37438833</v>
      </c>
      <c r="H56" s="20" t="n">
        <v>4.51204271</v>
      </c>
      <c r="I56" s="18" t="n">
        <v>524.8361737499999</v>
      </c>
      <c r="J56" s="20" t="n">
        <v>6.84291235</v>
      </c>
      <c r="K56" s="18" t="n">
        <v>533.10808893</v>
      </c>
      <c r="L56" s="20" t="n">
        <v>2.84657561</v>
      </c>
      <c r="M56" s="18" t="s">
        <v>327</v>
      </c>
      <c r="N56" s="20" t="s">
        <v>327</v>
      </c>
      <c r="O56" s="18" t="s">
        <v>327</v>
      </c>
      <c r="P56" s="20" t="s">
        <v>327</v>
      </c>
      <c r="Q56" s="18" t="s">
        <v>327</v>
      </c>
      <c r="R56" s="20" t="s">
        <v>327</v>
      </c>
      <c r="S56" s="18" t="n">
        <v>482.25323421</v>
      </c>
      <c r="T56" s="20" t="n">
        <v>12.14596222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(336.0/B61*100)</f>
        <v/>
      </c>
      <c r="D61" s="19" t="n">
        <v>6189</v>
      </c>
      <c r="E61" s="18" t="n">
        <v>435.36369293</v>
      </c>
      <c r="F61" s="20" t="n">
        <v>3.90335397</v>
      </c>
      <c r="G61" s="18" t="n">
        <v>469.02630078</v>
      </c>
      <c r="H61" s="20" t="n">
        <v>4.65628166</v>
      </c>
      <c r="I61" s="18" t="n">
        <v>429.79761275</v>
      </c>
      <c r="J61" s="20" t="n">
        <v>8.161657590000001</v>
      </c>
      <c r="K61" s="18" t="n">
        <v>492.53811445</v>
      </c>
      <c r="L61" s="20" t="n">
        <v>3.07629927</v>
      </c>
      <c r="M61" s="18" t="s">
        <v>327</v>
      </c>
      <c r="N61" s="20" t="s">
        <v>327</v>
      </c>
      <c r="O61" s="18" t="s">
        <v>327</v>
      </c>
      <c r="P61" s="20" t="s">
        <v>327</v>
      </c>
      <c r="Q61" s="18" t="s">
        <v>327</v>
      </c>
      <c r="R61" s="20" t="s">
        <v>327</v>
      </c>
      <c r="S61" s="18" t="n">
        <v>418.18749726</v>
      </c>
      <c r="T61" s="20" t="n">
        <v>8.170010230000001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(120.0/B67*100)</f>
        <v/>
      </c>
      <c r="D67" s="19" t="n">
        <v>6851</v>
      </c>
      <c r="E67" s="18" t="n">
        <v>353.88638665</v>
      </c>
      <c r="F67" s="20" t="n">
        <v>2.90264465</v>
      </c>
      <c r="G67" s="18" t="n">
        <v>402.7202641</v>
      </c>
      <c r="H67" s="20" t="n">
        <v>4.23543521</v>
      </c>
      <c r="I67" s="18" t="n">
        <v>382.9926135</v>
      </c>
      <c r="J67" s="20" t="n">
        <v>7.97797608</v>
      </c>
      <c r="K67" s="18" t="n">
        <v>429.42994905</v>
      </c>
      <c r="L67" s="20" t="n">
        <v>3.60206155</v>
      </c>
      <c r="M67" s="18" t="s">
        <v>327</v>
      </c>
      <c r="N67" s="20" t="s">
        <v>327</v>
      </c>
      <c r="O67" s="18" t="s">
        <v>327</v>
      </c>
      <c r="P67" s="20" t="s">
        <v>327</v>
      </c>
      <c r="Q67" s="18" t="s">
        <v>327</v>
      </c>
      <c r="R67" s="20" t="s">
        <v>327</v>
      </c>
      <c r="S67" s="18" t="n">
        <v>315.49594071</v>
      </c>
      <c r="T67" s="20" t="n">
        <v>7.40666193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(399.0/B73*100)</f>
        <v/>
      </c>
      <c r="D73" s="19" t="n">
        <v>7850</v>
      </c>
      <c r="E73" s="18" t="n">
        <v>397.44782762</v>
      </c>
      <c r="F73" s="20" t="n">
        <v>2.92193962</v>
      </c>
      <c r="G73" s="18" t="n">
        <v>421.34627701</v>
      </c>
      <c r="H73" s="20" t="n">
        <v>4.92044999</v>
      </c>
      <c r="I73" s="18" t="n">
        <v>376.05027554</v>
      </c>
      <c r="J73" s="20" t="n">
        <v>5.37260847</v>
      </c>
      <c r="K73" s="18" t="n">
        <v>429.86394038</v>
      </c>
      <c r="L73" s="20" t="n">
        <v>3.98883053</v>
      </c>
      <c r="M73" s="18" t="s">
        <v>327</v>
      </c>
      <c r="N73" s="20" t="s">
        <v>327</v>
      </c>
      <c r="O73" s="18" t="s">
        <v>327</v>
      </c>
      <c r="P73" s="20" t="s">
        <v>327</v>
      </c>
      <c r="Q73" s="18" t="s">
        <v>327</v>
      </c>
      <c r="R73" s="20" t="s">
        <v>327</v>
      </c>
      <c r="S73" s="18" t="n">
        <v>358.88561348</v>
      </c>
      <c r="T73" s="20" t="n">
        <v>8.95165736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478.88204984</v>
      </c>
      <c r="F7" s="20" t="n">
        <v>3.05557635</v>
      </c>
      <c r="G7" s="18" t="n">
        <v>467.285463</v>
      </c>
      <c r="H7" s="20" t="n">
        <v>3.89850863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463.72159146</v>
      </c>
      <c r="F9" s="20" t="n">
        <v>6.10128954</v>
      </c>
      <c r="G9" s="18" t="n">
        <v>449.0148958</v>
      </c>
      <c r="H9" s="20" t="n">
        <v>8.235344769999999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454.68197013</v>
      </c>
      <c r="F13" s="20" t="n">
        <v>6.18641475</v>
      </c>
      <c r="G13" s="18" t="n">
        <v>462.86789219</v>
      </c>
      <c r="H13" s="20" t="n">
        <v>8.28194485</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494.92971019</v>
      </c>
      <c r="F17" s="20" t="n">
        <v>4.80706356</v>
      </c>
      <c r="G17" s="18" t="n">
        <v>465.45150097</v>
      </c>
      <c r="H17" s="20" t="n">
        <v>6.82477134</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479.30009387</v>
      </c>
      <c r="F18" s="20" t="n">
        <v>4.39081893</v>
      </c>
      <c r="G18" s="18" t="n">
        <v>461.48851372</v>
      </c>
      <c r="H18" s="20" t="n">
        <v>4.71236306</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434.95009144</v>
      </c>
      <c r="F19" s="20" t="n">
        <v>4.63571023</v>
      </c>
      <c r="G19" s="18" t="n">
        <v>427.00267909</v>
      </c>
      <c r="H19" s="20" t="n">
        <v>6.07341995</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417.23865004</v>
      </c>
      <c r="F20" s="20" t="n">
        <v>6.30027113</v>
      </c>
      <c r="G20" s="18" t="n">
        <v>409.51076805</v>
      </c>
      <c r="H20" s="20" t="n">
        <v>8.73089453</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452.07351077</v>
      </c>
      <c r="F23" s="20" t="n">
        <v>4.40738713</v>
      </c>
      <c r="G23" s="18" t="n">
        <v>437.30148634</v>
      </c>
      <c r="H23" s="20" t="n">
        <v>4.98458385</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509.8239448</v>
      </c>
      <c r="F25" s="20" t="n">
        <v>4.18522358</v>
      </c>
      <c r="G25" s="18" t="n">
        <v>516.76979365</v>
      </c>
      <c r="H25" s="20" t="n">
        <v>4.96720367</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472.72427513</v>
      </c>
      <c r="F26" s="20" t="n">
        <v>4.78647834</v>
      </c>
      <c r="G26" s="18" t="n">
        <v>464.74269809</v>
      </c>
      <c r="H26" s="20" t="n">
        <v>3.32223769</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486.03141981</v>
      </c>
      <c r="F32" s="20" t="n">
        <v>4.16553805</v>
      </c>
      <c r="G32" s="18" t="n">
        <v>495.62869976</v>
      </c>
      <c r="H32" s="20" t="n">
        <v>4.0219257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437.97190062</v>
      </c>
      <c r="F34" s="20" t="n">
        <v>4.03855001</v>
      </c>
      <c r="G34" s="18" t="n">
        <v>414.28821995</v>
      </c>
      <c r="H34" s="20" t="n">
        <v>3.79887477</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512.6244680999999</v>
      </c>
      <c r="F35" s="20" t="n">
        <v>3.08788073</v>
      </c>
      <c r="G35" s="18" t="n">
        <v>500.14764084</v>
      </c>
      <c r="H35" s="20" t="n">
        <v>3.79644205</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480.3416319</v>
      </c>
      <c r="F36" s="20" t="n">
        <v>3.93886488</v>
      </c>
      <c r="G36" s="18" t="n">
        <v>453.98159226</v>
      </c>
      <c r="H36" s="20" t="n">
        <v>4.43833627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492.99415564</v>
      </c>
      <c r="F40" s="20" t="n">
        <v>4.58515213</v>
      </c>
      <c r="G40" s="18" t="n">
        <v>487.19711081</v>
      </c>
      <c r="H40" s="20" t="n">
        <v>3.49947496</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441.67433737</v>
      </c>
      <c r="F47" s="20" t="n">
        <v>5.43797333</v>
      </c>
      <c r="G47" s="18" t="n">
        <v>425.79529092</v>
      </c>
      <c r="H47" s="20" t="n">
        <v>5.59115696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495.28244922</v>
      </c>
      <c r="F48" s="20" t="n">
        <v>8.05046535</v>
      </c>
      <c r="G48" s="18" t="n">
        <v>468.09197984</v>
      </c>
      <c r="H48" s="20" t="n">
        <v>5.69783904</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472.92802518</v>
      </c>
      <c r="F52" s="20" t="n">
        <v>4.59619955</v>
      </c>
      <c r="G52" s="18" t="n">
        <v>451.69208125</v>
      </c>
      <c r="H52" s="20" t="n">
        <v>4.43028202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515.2062829</v>
      </c>
      <c r="F56" s="20" t="n">
        <v>6.65536018</v>
      </c>
      <c r="G56" s="18" t="n">
        <v>518.47031758</v>
      </c>
      <c r="H56" s="20" t="n">
        <v>3.68307839</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440.35683677</v>
      </c>
      <c r="F61" s="20" t="n">
        <v>5.13449017</v>
      </c>
      <c r="G61" s="18" t="n">
        <v>451.23399342</v>
      </c>
      <c r="H61" s="20" t="n">
        <v>4.10726866</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388.30090847</v>
      </c>
      <c r="F67" s="20" t="n">
        <v>4.8219332</v>
      </c>
      <c r="G67" s="18" t="n">
        <v>368.81615809</v>
      </c>
      <c r="H67" s="20" t="n">
        <v>3.24545963</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391.31681886</v>
      </c>
      <c r="F73" s="20" t="n">
        <v>4.88579692</v>
      </c>
      <c r="G73" s="18" t="n">
        <v>405.23675173</v>
      </c>
      <c r="H73" s="20" t="n">
        <v>3.6463922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467.7652427</v>
      </c>
      <c r="F7" s="20" t="n">
        <v>3.45289305</v>
      </c>
      <c r="G7" s="18" t="n">
        <v>479.08107997</v>
      </c>
      <c r="H7" s="20" t="n">
        <v>3.47123815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458.99781405</v>
      </c>
      <c r="F9" s="20" t="n">
        <v>7.11522245</v>
      </c>
      <c r="G9" s="18" t="n">
        <v>457.80928817</v>
      </c>
      <c r="H9" s="20" t="n">
        <v>7.17116397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463.50693654</v>
      </c>
      <c r="F13" s="20" t="n">
        <v>5.748569</v>
      </c>
      <c r="G13" s="18" t="n">
        <v>447.73959116</v>
      </c>
      <c r="H13" s="20" t="n">
        <v>9.313498040000001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490.75478762</v>
      </c>
      <c r="F17" s="20" t="n">
        <v>5.24188165</v>
      </c>
      <c r="G17" s="18" t="n">
        <v>474.9622374</v>
      </c>
      <c r="H17" s="20" t="n">
        <v>5.92091156</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428.51086974</v>
      </c>
      <c r="F18" s="20" t="n">
        <v>6.83853979</v>
      </c>
      <c r="G18" s="18" t="n">
        <v>484.58297262</v>
      </c>
      <c r="H18" s="20" t="n">
        <v>3.64056195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438.21479551</v>
      </c>
      <c r="F19" s="20" t="n">
        <v>4.68503037</v>
      </c>
      <c r="G19" s="18" t="n">
        <v>415.87215979</v>
      </c>
      <c r="H19" s="20" t="n">
        <v>6.02140869</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419.77204586</v>
      </c>
      <c r="F20" s="20" t="n">
        <v>6.92097325</v>
      </c>
      <c r="G20" s="18" t="n">
        <v>404.67886269</v>
      </c>
      <c r="H20" s="20" t="n">
        <v>9.07578547</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445.52809122</v>
      </c>
      <c r="F23" s="20" t="n">
        <v>4.00459462</v>
      </c>
      <c r="G23" s="18" t="n">
        <v>444.70232443</v>
      </c>
      <c r="H23" s="20" t="n">
        <v>5.61339996</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499.47209928</v>
      </c>
      <c r="F25" s="20" t="n">
        <v>5.19283469</v>
      </c>
      <c r="G25" s="18" t="n">
        <v>521.89316087</v>
      </c>
      <c r="H25" s="20" t="n">
        <v>4.01614605</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474.25361111</v>
      </c>
      <c r="F26" s="20" t="n">
        <v>4.25062952</v>
      </c>
      <c r="G26" s="18" t="n">
        <v>462.50556702</v>
      </c>
      <c r="H26" s="20" t="n">
        <v>3.54529229</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470.83990587</v>
      </c>
      <c r="F32" s="20" t="n">
        <v>5.36833893</v>
      </c>
      <c r="G32" s="18" t="n">
        <v>499.72233654</v>
      </c>
      <c r="H32" s="20" t="n">
        <v>3.54994193</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434.28929226</v>
      </c>
      <c r="F34" s="20" t="n">
        <v>3.70961449</v>
      </c>
      <c r="G34" s="18" t="n">
        <v>413.23754355</v>
      </c>
      <c r="H34" s="20" t="n">
        <v>3.95488835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504.959983</v>
      </c>
      <c r="F35" s="20" t="n">
        <v>2.42751354</v>
      </c>
      <c r="G35" s="18" t="n">
        <v>510.99263706</v>
      </c>
      <c r="H35" s="20" t="n">
        <v>4.01723539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456.53958994</v>
      </c>
      <c r="F36" s="20" t="n">
        <v>3.98186042</v>
      </c>
      <c r="G36" s="18" t="n">
        <v>478.85046396</v>
      </c>
      <c r="H36" s="20" t="n">
        <v>3.70374536</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470.26600898</v>
      </c>
      <c r="F40" s="20" t="n">
        <v>5.97549275</v>
      </c>
      <c r="G40" s="18" t="n">
        <v>495.55084306</v>
      </c>
      <c r="H40" s="20" t="n">
        <v>3.23334989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439.06869353</v>
      </c>
      <c r="F47" s="20" t="n">
        <v>5.45092347</v>
      </c>
      <c r="G47" s="18" t="n">
        <v>424.00413526</v>
      </c>
      <c r="H47" s="20" t="n">
        <v>5.8262881</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460.55568127</v>
      </c>
      <c r="F48" s="20" t="n">
        <v>6.8140545</v>
      </c>
      <c r="G48" s="18" t="n">
        <v>477.00162287</v>
      </c>
      <c r="H48" s="20" t="n">
        <v>6.25498689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454.90088947</v>
      </c>
      <c r="F52" s="20" t="n">
        <v>4.58580093</v>
      </c>
      <c r="G52" s="18" t="n">
        <v>465.48538565</v>
      </c>
      <c r="H52" s="20" t="n">
        <v>4.66318673</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504.60091784</v>
      </c>
      <c r="F56" s="20" t="n">
        <v>5.47840476</v>
      </c>
      <c r="G56" s="18" t="n">
        <v>523.33688001</v>
      </c>
      <c r="H56" s="20" t="n">
        <v>3.86517606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451.6894744</v>
      </c>
      <c r="F61" s="20" t="n">
        <v>4.27888649</v>
      </c>
      <c r="G61" s="18" t="n">
        <v>440.43023946</v>
      </c>
      <c r="H61" s="20" t="n">
        <v>4.6822357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379.61894899</v>
      </c>
      <c r="F67" s="20" t="n">
        <v>4.55801315</v>
      </c>
      <c r="G67" s="18" t="n">
        <v>369.03872378</v>
      </c>
      <c r="H67" s="20" t="n">
        <v>3.19065761</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396.30213133</v>
      </c>
      <c r="F73" s="20" t="n">
        <v>3.84969432</v>
      </c>
      <c r="G73" s="18" t="n">
        <v>405.9771707</v>
      </c>
      <c r="H73" s="20" t="n">
        <v>3.9150397</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484.65364588</v>
      </c>
      <c r="F7" s="20" t="n">
        <v>2.8172011</v>
      </c>
      <c r="G7" s="18" t="n">
        <v>415.35256713</v>
      </c>
      <c r="H7" s="20" t="n">
        <v>6.09189324</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464.36740941</v>
      </c>
      <c r="F9" s="20" t="n">
        <v>6.39189067</v>
      </c>
      <c r="G9" s="18" t="n">
        <v>421.32460283</v>
      </c>
      <c r="H9" s="20" t="n">
        <v>10.24054546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457.6974901</v>
      </c>
      <c r="F13" s="20" t="n">
        <v>5.2803524</v>
      </c>
      <c r="G13" s="18" t="n">
        <v>459.13063639</v>
      </c>
      <c r="H13" s="20" t="n">
        <v>13.70291884</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493.48195845</v>
      </c>
      <c r="F17" s="20" t="n">
        <v>4.19623343</v>
      </c>
      <c r="G17" s="18" t="n">
        <v>415.05317183</v>
      </c>
      <c r="H17" s="20" t="n">
        <v>9.043515449999999</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480.54670017</v>
      </c>
      <c r="F18" s="20" t="n">
        <v>4.03271259</v>
      </c>
      <c r="G18" s="18" t="n">
        <v>412.08024925</v>
      </c>
      <c r="H18" s="20" t="n">
        <v>5.50953085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439.32671113</v>
      </c>
      <c r="F19" s="20" t="n">
        <v>4.14868927</v>
      </c>
      <c r="G19" s="18" t="n">
        <v>398.8717585</v>
      </c>
      <c r="H19" s="20" t="n">
        <v>8.14829787</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422.20114425</v>
      </c>
      <c r="F20" s="20" t="n">
        <v>5.7056427</v>
      </c>
      <c r="G20" s="18" t="n">
        <v>373.18199914</v>
      </c>
      <c r="H20" s="20" t="n">
        <v>12.01954464</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451.66146114</v>
      </c>
      <c r="F23" s="20" t="n">
        <v>3.8855598</v>
      </c>
      <c r="G23" s="18" t="n">
        <v>416.25643815</v>
      </c>
      <c r="H23" s="20" t="n">
        <v>7.80260821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515.67629702</v>
      </c>
      <c r="F25" s="20" t="n">
        <v>3.97993849</v>
      </c>
      <c r="G25" s="18" t="n">
        <v>401.86800811</v>
      </c>
      <c r="H25" s="20" t="n">
        <v>14.68467933</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478.26533944</v>
      </c>
      <c r="F26" s="20" t="n">
        <v>3.32308416</v>
      </c>
      <c r="G26" s="18" t="n">
        <v>427.48049428</v>
      </c>
      <c r="H26" s="20" t="n">
        <v>5.10156946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500.72232596</v>
      </c>
      <c r="F32" s="20" t="n">
        <v>3.31289749</v>
      </c>
      <c r="G32" s="18" t="n">
        <v>446.34971288</v>
      </c>
      <c r="H32" s="20" t="n">
        <v>6.4695856</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438.02015822</v>
      </c>
      <c r="F34" s="20" t="n">
        <v>3.36948836</v>
      </c>
      <c r="G34" s="18" t="n">
        <v>382.04730483</v>
      </c>
      <c r="H34" s="20" t="n">
        <v>5.22944696</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512.51942033</v>
      </c>
      <c r="F35" s="20" t="n">
        <v>2.37830289</v>
      </c>
      <c r="G35" s="18" t="n">
        <v>436.93301053</v>
      </c>
      <c r="H35" s="20" t="n">
        <v>7.44517907</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477.21858822</v>
      </c>
      <c r="F36" s="20" t="n">
        <v>3.19280884</v>
      </c>
      <c r="G36" s="18" t="n">
        <v>406.46078707</v>
      </c>
      <c r="H36" s="20" t="n">
        <v>7.52345477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500.4024662</v>
      </c>
      <c r="F40" s="20" t="n">
        <v>3.3207772</v>
      </c>
      <c r="G40" s="18" t="n">
        <v>432.96232477</v>
      </c>
      <c r="H40" s="20" t="n">
        <v>5.74233108</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447.47392404</v>
      </c>
      <c r="F47" s="20" t="n">
        <v>4.81896751</v>
      </c>
      <c r="G47" s="18" t="n">
        <v>390.42596467</v>
      </c>
      <c r="H47" s="20" t="n">
        <v>6.65824507</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488.74953957</v>
      </c>
      <c r="F48" s="20" t="n">
        <v>5.53886823</v>
      </c>
      <c r="G48" s="18" t="n">
        <v>404.92238425</v>
      </c>
      <c r="H48" s="20" t="n">
        <v>8.2458478</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470.30774952</v>
      </c>
      <c r="F52" s="20" t="n">
        <v>3.48073556</v>
      </c>
      <c r="G52" s="18" t="n">
        <v>419.59504608</v>
      </c>
      <c r="H52" s="20" t="n">
        <v>5.98193662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525.80041412</v>
      </c>
      <c r="F56" s="20" t="n">
        <v>3.65845856</v>
      </c>
      <c r="G56" s="18" t="n">
        <v>470.05973638</v>
      </c>
      <c r="H56" s="20" t="n">
        <v>6.78043424</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456.60571974</v>
      </c>
      <c r="F61" s="20" t="n">
        <v>3.85787429</v>
      </c>
      <c r="G61" s="18" t="n">
        <v>401.80291659</v>
      </c>
      <c r="H61" s="20" t="n">
        <v>5.49298201</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393.12384673</v>
      </c>
      <c r="F67" s="20" t="n">
        <v>3.35767657</v>
      </c>
      <c r="G67" s="18" t="n">
        <v>333.18299975</v>
      </c>
      <c r="H67" s="20" t="n">
        <v>3.1431413</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421.14176081</v>
      </c>
      <c r="F73" s="20" t="n">
        <v>3.72974655</v>
      </c>
      <c r="G73" s="18" t="n">
        <v>374.9590373</v>
      </c>
      <c r="H73" s="20" t="n">
        <v>3.61856929</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481.82800915</v>
      </c>
      <c r="F7" s="20" t="n">
        <v>3.10288973</v>
      </c>
      <c r="G7" s="18" t="n">
        <v>455.34644472</v>
      </c>
      <c r="H7" s="20" t="n">
        <v>4.28165194</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461.26418803</v>
      </c>
      <c r="F9" s="20" t="n">
        <v>6.44019895</v>
      </c>
      <c r="G9" s="18" t="n">
        <v>449.71212114</v>
      </c>
      <c r="H9" s="20" t="n">
        <v>9.934859510000001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465.06032873</v>
      </c>
      <c r="F13" s="20" t="n">
        <v>5.64374724</v>
      </c>
      <c r="G13" s="18" t="n">
        <v>417.31986113</v>
      </c>
      <c r="H13" s="20" t="n">
        <v>12.58141323</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489.92544323</v>
      </c>
      <c r="F17" s="20" t="n">
        <v>4.44500482</v>
      </c>
      <c r="G17" s="18" t="n">
        <v>457.32127313</v>
      </c>
      <c r="H17" s="20" t="n">
        <v>8.052323680000001</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468.40639178</v>
      </c>
      <c r="F18" s="20" t="n">
        <v>4.51567715</v>
      </c>
      <c r="G18" s="18" t="n">
        <v>471.42052865</v>
      </c>
      <c r="H18" s="20" t="n">
        <v>4.95109536</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438.58021373</v>
      </c>
      <c r="F19" s="20" t="n">
        <v>4.44072879</v>
      </c>
      <c r="G19" s="18" t="n">
        <v>408.50804316</v>
      </c>
      <c r="H19" s="20" t="n">
        <v>7.66699029</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423.70128341</v>
      </c>
      <c r="F20" s="20" t="n">
        <v>6.00859914</v>
      </c>
      <c r="G20" s="18" t="n">
        <v>378.03778236</v>
      </c>
      <c r="H20" s="20" t="n">
        <v>9.685056530000001</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450.78857323</v>
      </c>
      <c r="F23" s="20" t="n">
        <v>3.7826796</v>
      </c>
      <c r="G23" s="18" t="n">
        <v>428.02331133</v>
      </c>
      <c r="H23" s="20" t="n">
        <v>6.85442946</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516.43897758</v>
      </c>
      <c r="F25" s="20" t="n">
        <v>4.08278472</v>
      </c>
      <c r="G25" s="18" t="n">
        <v>489.50867934</v>
      </c>
      <c r="H25" s="20" t="n">
        <v>6.91123569</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479.47364295</v>
      </c>
      <c r="F26" s="20" t="n">
        <v>3.57365245</v>
      </c>
      <c r="G26" s="18" t="n">
        <v>443.59609185</v>
      </c>
      <c r="H26" s="20" t="n">
        <v>4.146209</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498.68103014</v>
      </c>
      <c r="F32" s="20" t="n">
        <v>3.64116659</v>
      </c>
      <c r="G32" s="18" t="n">
        <v>476.42258068</v>
      </c>
      <c r="H32" s="20" t="n">
        <v>4.63827641</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436.62086119</v>
      </c>
      <c r="F34" s="20" t="n">
        <v>3.37901817</v>
      </c>
      <c r="G34" s="18" t="n">
        <v>397.50172934</v>
      </c>
      <c r="H34" s="20" t="n">
        <v>4.8356447</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511.90384806</v>
      </c>
      <c r="F35" s="20" t="n">
        <v>2.60231853</v>
      </c>
      <c r="G35" s="18" t="n">
        <v>468.86615689</v>
      </c>
      <c r="H35" s="20" t="n">
        <v>6.74254525</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471.67024252</v>
      </c>
      <c r="F36" s="20" t="n">
        <v>3.50047125</v>
      </c>
      <c r="G36" s="18" t="n">
        <v>464.9970495</v>
      </c>
      <c r="H36" s="20" t="n">
        <v>4.46156965</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498.08039338</v>
      </c>
      <c r="F40" s="20" t="n">
        <v>3.87116828</v>
      </c>
      <c r="G40" s="18" t="n">
        <v>477.08885484</v>
      </c>
      <c r="H40" s="20" t="n">
        <v>4.30832463</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444.92562029</v>
      </c>
      <c r="F47" s="20" t="n">
        <v>4.87867335</v>
      </c>
      <c r="G47" s="18" t="n">
        <v>386.43683122</v>
      </c>
      <c r="H47" s="20" t="n">
        <v>7.40361739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491.38276395</v>
      </c>
      <c r="F48" s="20" t="n">
        <v>6.26051097</v>
      </c>
      <c r="G48" s="18" t="n">
        <v>447.86710137</v>
      </c>
      <c r="H48" s="20" t="n">
        <v>6.2724698</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471.12375898</v>
      </c>
      <c r="F52" s="20" t="n">
        <v>3.80423522</v>
      </c>
      <c r="G52" s="18" t="n">
        <v>436.04202089</v>
      </c>
      <c r="H52" s="20" t="n">
        <v>5.17150217</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519.63057165</v>
      </c>
      <c r="F56" s="20" t="n">
        <v>3.78277783</v>
      </c>
      <c r="G56" s="18" t="n">
        <v>514.19294437</v>
      </c>
      <c r="H56" s="20" t="n">
        <v>5.49570169</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453.60659473</v>
      </c>
      <c r="F61" s="20" t="n">
        <v>3.97650412</v>
      </c>
      <c r="G61" s="18" t="n">
        <v>428.56115574</v>
      </c>
      <c r="H61" s="20" t="n">
        <v>5.19048735</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392.57805352</v>
      </c>
      <c r="F67" s="20" t="n">
        <v>3.0636043</v>
      </c>
      <c r="G67" s="18" t="n">
        <v>345.9920333</v>
      </c>
      <c r="H67" s="20" t="n">
        <v>3.52648198</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423.2443475</v>
      </c>
      <c r="F73" s="20" t="n">
        <v>3.96297232</v>
      </c>
      <c r="G73" s="18" t="n">
        <v>392.4973989</v>
      </c>
      <c r="H73" s="20" t="n">
        <v>3.57852427</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485.11537781</v>
      </c>
      <c r="F7" s="20" t="n">
        <v>2.76650521</v>
      </c>
      <c r="G7" s="18" t="n">
        <v>433.03547402</v>
      </c>
      <c r="H7" s="20" t="n">
        <v>5.3520623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462.73490176</v>
      </c>
      <c r="F9" s="20" t="n">
        <v>6.44442007</v>
      </c>
      <c r="G9" s="18" t="n">
        <v>437.8802967</v>
      </c>
      <c r="H9" s="20" t="n">
        <v>9.914470140000001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462.3296844</v>
      </c>
      <c r="F13" s="20" t="n">
        <v>5.3565986</v>
      </c>
      <c r="G13" s="18" t="n">
        <v>422.1530544</v>
      </c>
      <c r="H13" s="20" t="n">
        <v>17.30690753</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491.65533286</v>
      </c>
      <c r="F17" s="20" t="n">
        <v>3.98824503</v>
      </c>
      <c r="G17" s="18" t="n">
        <v>439.92311408</v>
      </c>
      <c r="H17" s="20" t="n">
        <v>8.668092939999999</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477.36241511</v>
      </c>
      <c r="F18" s="20" t="n">
        <v>4.18555784</v>
      </c>
      <c r="G18" s="18" t="n">
        <v>448.33591646</v>
      </c>
      <c r="H18" s="20" t="n">
        <v>5.47169557</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444.11357835</v>
      </c>
      <c r="F19" s="20" t="n">
        <v>4.27574825</v>
      </c>
      <c r="G19" s="18" t="n">
        <v>394.83447189</v>
      </c>
      <c r="H19" s="20" t="n">
        <v>6.63463928</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422.3122293</v>
      </c>
      <c r="F20" s="20" t="n">
        <v>5.64165612</v>
      </c>
      <c r="G20" s="18" t="n">
        <v>377.66515643</v>
      </c>
      <c r="H20" s="20" t="n">
        <v>11.16173372</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452.99629691</v>
      </c>
      <c r="F23" s="20" t="n">
        <v>3.81900565</v>
      </c>
      <c r="G23" s="18" t="n">
        <v>413.88048385</v>
      </c>
      <c r="H23" s="20" t="n">
        <v>6.59670049</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515.01614539</v>
      </c>
      <c r="F25" s="20" t="n">
        <v>4.05403076</v>
      </c>
      <c r="G25" s="18" t="n">
        <v>501.11104055</v>
      </c>
      <c r="H25" s="20" t="n">
        <v>6.79529111</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485.95550186</v>
      </c>
      <c r="F26" s="20" t="n">
        <v>3.53675924</v>
      </c>
      <c r="G26" s="18" t="n">
        <v>425.90077998</v>
      </c>
      <c r="H26" s="20" t="n">
        <v>4.1161662</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499.86924863</v>
      </c>
      <c r="F32" s="20" t="n">
        <v>3.45906189</v>
      </c>
      <c r="G32" s="18" t="n">
        <v>468.97389695</v>
      </c>
      <c r="H32" s="20" t="n">
        <v>5.65754567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436.82914902</v>
      </c>
      <c r="F34" s="20" t="n">
        <v>3.45809614</v>
      </c>
      <c r="G34" s="18" t="n">
        <v>391.4555399</v>
      </c>
      <c r="H34" s="20" t="n">
        <v>4.67201105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511.58542782</v>
      </c>
      <c r="F35" s="20" t="n">
        <v>2.34228014</v>
      </c>
      <c r="G35" s="18" t="n">
        <v>464.54992726</v>
      </c>
      <c r="H35" s="20" t="n">
        <v>7.42099121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476.98178761</v>
      </c>
      <c r="F36" s="20" t="n">
        <v>3.31746423</v>
      </c>
      <c r="G36" s="18" t="n">
        <v>432.46454156</v>
      </c>
      <c r="H36" s="20" t="n">
        <v>5.9279319</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497.88151914</v>
      </c>
      <c r="F40" s="20" t="n">
        <v>3.57882651</v>
      </c>
      <c r="G40" s="18" t="n">
        <v>471.9303714</v>
      </c>
      <c r="H40" s="20" t="n">
        <v>5.00125363</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447.70965728</v>
      </c>
      <c r="F47" s="20" t="n">
        <v>5.0064382</v>
      </c>
      <c r="G47" s="18" t="n">
        <v>391.04561799</v>
      </c>
      <c r="H47" s="20" t="n">
        <v>6.38348096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491.99585839</v>
      </c>
      <c r="F48" s="20" t="n">
        <v>5.3069611</v>
      </c>
      <c r="G48" s="18" t="n">
        <v>445.85091962</v>
      </c>
      <c r="H48" s="20" t="n">
        <v>7.32601852</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471.26742147</v>
      </c>
      <c r="F52" s="20" t="n">
        <v>3.87959661</v>
      </c>
      <c r="G52" s="18" t="n">
        <v>429.05250573</v>
      </c>
      <c r="H52" s="20" t="n">
        <v>5.84808772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523.80348152</v>
      </c>
      <c r="F56" s="20" t="n">
        <v>3.82625766</v>
      </c>
      <c r="G56" s="18" t="n">
        <v>498.9816111</v>
      </c>
      <c r="H56" s="20" t="n">
        <v>5.92757128</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454.23430779</v>
      </c>
      <c r="F61" s="20" t="n">
        <v>3.7042619</v>
      </c>
      <c r="G61" s="18" t="n">
        <v>414.28038348</v>
      </c>
      <c r="H61" s="20" t="n">
        <v>5.74485766</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390.88779012</v>
      </c>
      <c r="F67" s="20" t="n">
        <v>3.18357769</v>
      </c>
      <c r="G67" s="18" t="n">
        <v>338.5566528</v>
      </c>
      <c r="H67" s="20" t="n">
        <v>3.68515976</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420.47959967</v>
      </c>
      <c r="F73" s="20" t="n">
        <v>3.54791832</v>
      </c>
      <c r="G73" s="18" t="n">
        <v>391.5422744</v>
      </c>
      <c r="H73" s="20" t="n">
        <v>3.90003431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482.99035071</v>
      </c>
      <c r="F7" s="20" t="n">
        <v>3.02645979</v>
      </c>
      <c r="G7" s="18" t="n">
        <v>445.46367663</v>
      </c>
      <c r="H7" s="20" t="n">
        <v>4.70533348</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460.42474793</v>
      </c>
      <c r="F9" s="20" t="n">
        <v>6.46120861</v>
      </c>
      <c r="G9" s="18" t="n">
        <v>449.10499639</v>
      </c>
      <c r="H9" s="20" t="n">
        <v>9.571004009999999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463.40828536</v>
      </c>
      <c r="F13" s="20" t="n">
        <v>5.72219658</v>
      </c>
      <c r="G13" s="18" t="n">
        <v>426.01071657</v>
      </c>
      <c r="H13" s="20" t="n">
        <v>13.81107947</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491.82127661</v>
      </c>
      <c r="F17" s="20" t="n">
        <v>4.13851581</v>
      </c>
      <c r="G17" s="18" t="n">
        <v>443.89500279</v>
      </c>
      <c r="H17" s="20" t="n">
        <v>8.58169391</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481.80808157</v>
      </c>
      <c r="F18" s="20" t="n">
        <v>3.90641667</v>
      </c>
      <c r="G18" s="18" t="n">
        <v>411.86156011</v>
      </c>
      <c r="H18" s="20" t="n">
        <v>4.80370484</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438.42961928</v>
      </c>
      <c r="F19" s="20" t="n">
        <v>4.25324358</v>
      </c>
      <c r="G19" s="18" t="n">
        <v>404.90991148</v>
      </c>
      <c r="H19" s="20" t="n">
        <v>8.14479852</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418.68131956</v>
      </c>
      <c r="F20" s="20" t="n">
        <v>5.88745576</v>
      </c>
      <c r="G20" s="18" t="n">
        <v>395.03624819</v>
      </c>
      <c r="H20" s="20" t="n">
        <v>12.25286996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451.92625596</v>
      </c>
      <c r="F23" s="20" t="n">
        <v>3.75842271</v>
      </c>
      <c r="G23" s="18" t="n">
        <v>425.03186328</v>
      </c>
      <c r="H23" s="20" t="n">
        <v>6.0666696</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514.98894293</v>
      </c>
      <c r="F25" s="20" t="n">
        <v>4.07246135</v>
      </c>
      <c r="G25" s="18" t="n">
        <v>480.85371279</v>
      </c>
      <c r="H25" s="20" t="n">
        <v>10.13561637</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478.12002692</v>
      </c>
      <c r="F26" s="20" t="n">
        <v>3.42011737</v>
      </c>
      <c r="G26" s="18" t="n">
        <v>447.08711153</v>
      </c>
      <c r="H26" s="20" t="n">
        <v>4.0234562</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502.20616046</v>
      </c>
      <c r="F32" s="20" t="n">
        <v>3.39693418</v>
      </c>
      <c r="G32" s="18" t="n">
        <v>468.4450174</v>
      </c>
      <c r="H32" s="20" t="n">
        <v>5.48369158</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438.40285678</v>
      </c>
      <c r="F34" s="20" t="n">
        <v>3.37192829</v>
      </c>
      <c r="G34" s="18" t="n">
        <v>392.2316505</v>
      </c>
      <c r="H34" s="20" t="n">
        <v>5.0359835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511.27685415</v>
      </c>
      <c r="F35" s="20" t="n">
        <v>2.60511199</v>
      </c>
      <c r="G35" s="18" t="n">
        <v>475.05724918</v>
      </c>
      <c r="H35" s="20" t="n">
        <v>6.63727647</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477.68602485</v>
      </c>
      <c r="F36" s="20" t="n">
        <v>3.31866468</v>
      </c>
      <c r="G36" s="18" t="n">
        <v>430.83711</v>
      </c>
      <c r="H36" s="20" t="n">
        <v>5.31391572</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489.32484495</v>
      </c>
      <c r="F40" s="20" t="n">
        <v>4.18465844</v>
      </c>
      <c r="G40" s="18" t="n">
        <v>489.66942962</v>
      </c>
      <c r="H40" s="20" t="n">
        <v>4.16283779</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444.89541721</v>
      </c>
      <c r="F47" s="20" t="n">
        <v>5.12323066</v>
      </c>
      <c r="G47" s="18" t="n">
        <v>405.72499145</v>
      </c>
      <c r="H47" s="20" t="n">
        <v>5.8285339</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497.7314179</v>
      </c>
      <c r="F48" s="20" t="n">
        <v>6.29331147</v>
      </c>
      <c r="G48" s="18" t="n">
        <v>428.00898256</v>
      </c>
      <c r="H48" s="20" t="n">
        <v>6.26945955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469.88847536</v>
      </c>
      <c r="F52" s="20" t="n">
        <v>3.51404601</v>
      </c>
      <c r="G52" s="18" t="n">
        <v>428.17840348</v>
      </c>
      <c r="H52" s="20" t="n">
        <v>6.62946839</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526.98837285</v>
      </c>
      <c r="F56" s="20" t="n">
        <v>3.67653631</v>
      </c>
      <c r="G56" s="18" t="n">
        <v>477.23823985</v>
      </c>
      <c r="H56" s="20" t="n">
        <v>5.82063046</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451.24844169</v>
      </c>
      <c r="F61" s="20" t="n">
        <v>3.69609939</v>
      </c>
      <c r="G61" s="18" t="n">
        <v>432.23298261</v>
      </c>
      <c r="H61" s="20" t="n">
        <v>6.15751304</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388.18528103</v>
      </c>
      <c r="F67" s="20" t="n">
        <v>3.54217001</v>
      </c>
      <c r="G67" s="18" t="n">
        <v>351.79639444</v>
      </c>
      <c r="H67" s="20" t="n">
        <v>3.92281755</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430.01509928</v>
      </c>
      <c r="F73" s="20" t="n">
        <v>4.16855612</v>
      </c>
      <c r="G73" s="18" t="n">
        <v>386.09734437</v>
      </c>
      <c r="H73" s="20" t="n">
        <v>3.1799586</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471.12894342</v>
      </c>
      <c r="F7" s="20" t="n">
        <v>3.40389503</v>
      </c>
      <c r="G7" s="18" t="n">
        <v>475.81780766</v>
      </c>
      <c r="H7" s="20" t="n">
        <v>3.69449366</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456.86699459</v>
      </c>
      <c r="F9" s="20" t="n">
        <v>6.61039932</v>
      </c>
      <c r="G9" s="18" t="n">
        <v>462.47054402</v>
      </c>
      <c r="H9" s="20" t="n">
        <v>8.22126467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461.56031793</v>
      </c>
      <c r="F13" s="20" t="n">
        <v>5.50181037</v>
      </c>
      <c r="G13" s="18" t="n">
        <v>450.52676916</v>
      </c>
      <c r="H13" s="20" t="n">
        <v>9.66579321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488.43585588</v>
      </c>
      <c r="F17" s="20" t="n">
        <v>4.85199203</v>
      </c>
      <c r="G17" s="18" t="n">
        <v>476.09203861</v>
      </c>
      <c r="H17" s="20" t="n">
        <v>5.91487541</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460.04405867</v>
      </c>
      <c r="F18" s="20" t="n">
        <v>5.69808013</v>
      </c>
      <c r="G18" s="18" t="n">
        <v>476.35941093</v>
      </c>
      <c r="H18" s="20" t="n">
        <v>3.86757715</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431.6321514</v>
      </c>
      <c r="F19" s="20" t="n">
        <v>4.18992349</v>
      </c>
      <c r="G19" s="18" t="n">
        <v>431.43335588</v>
      </c>
      <c r="H19" s="20" t="n">
        <v>6.72332051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415.64580404</v>
      </c>
      <c r="F20" s="20" t="n">
        <v>6.64682074</v>
      </c>
      <c r="G20" s="18" t="n">
        <v>411.48118148</v>
      </c>
      <c r="H20" s="20" t="n">
        <v>9.043694139999999</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446.62839477</v>
      </c>
      <c r="F23" s="20" t="n">
        <v>4.11941947</v>
      </c>
      <c r="G23" s="18" t="n">
        <v>442.83723772</v>
      </c>
      <c r="H23" s="20" t="n">
        <v>5.65966588</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500.33901403</v>
      </c>
      <c r="F25" s="20" t="n">
        <v>4.805052</v>
      </c>
      <c r="G25" s="18" t="n">
        <v>524.64053996</v>
      </c>
      <c r="H25" s="20" t="n">
        <v>4.15164813</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466.57574359</v>
      </c>
      <c r="F26" s="20" t="n">
        <v>4.41033165</v>
      </c>
      <c r="G26" s="18" t="n">
        <v>467.59296872</v>
      </c>
      <c r="H26" s="20" t="n">
        <v>3.70368529</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491.1903301</v>
      </c>
      <c r="F32" s="20" t="n">
        <v>3.78041801</v>
      </c>
      <c r="G32" s="18" t="n">
        <v>492.2588923</v>
      </c>
      <c r="H32" s="20" t="n">
        <v>4.16523755</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434.86587704</v>
      </c>
      <c r="F34" s="20" t="n">
        <v>4.06356123</v>
      </c>
      <c r="G34" s="18" t="n">
        <v>411.7658958</v>
      </c>
      <c r="H34" s="20" t="n">
        <v>4.20638232</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509.56507786</v>
      </c>
      <c r="F35" s="20" t="n">
        <v>2.95445752</v>
      </c>
      <c r="G35" s="18" t="n">
        <v>503.07249455</v>
      </c>
      <c r="H35" s="20" t="n">
        <v>3.46581335</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459.46333063</v>
      </c>
      <c r="F36" s="20" t="n">
        <v>3.79317697</v>
      </c>
      <c r="G36" s="18" t="n">
        <v>479.57403752</v>
      </c>
      <c r="H36" s="20" t="n">
        <v>3.83732766</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475.82399698</v>
      </c>
      <c r="F40" s="20" t="n">
        <v>4.95417438</v>
      </c>
      <c r="G40" s="18" t="n">
        <v>496.04961146</v>
      </c>
      <c r="H40" s="20" t="n">
        <v>3.60076926</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435.14971697</v>
      </c>
      <c r="F47" s="20" t="n">
        <v>5.41592965</v>
      </c>
      <c r="G47" s="18" t="n">
        <v>429.24981064</v>
      </c>
      <c r="H47" s="20" t="n">
        <v>5.56153236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451.80967114</v>
      </c>
      <c r="F48" s="20" t="n">
        <v>7.42802793</v>
      </c>
      <c r="G48" s="18" t="n">
        <v>479.79305321</v>
      </c>
      <c r="H48" s="20" t="n">
        <v>5.95912353</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450.97178901</v>
      </c>
      <c r="F52" s="20" t="n">
        <v>4.28537939</v>
      </c>
      <c r="G52" s="18" t="n">
        <v>470.1287195</v>
      </c>
      <c r="H52" s="20" t="n">
        <v>4.43936886</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502.75792888</v>
      </c>
      <c r="F56" s="20" t="n">
        <v>5.06080909</v>
      </c>
      <c r="G56" s="18" t="n">
        <v>525.42972886</v>
      </c>
      <c r="H56" s="20" t="n">
        <v>4.07762325</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435.32138907</v>
      </c>
      <c r="F61" s="20" t="n">
        <v>4.06576792</v>
      </c>
      <c r="G61" s="18" t="n">
        <v>460.42157786</v>
      </c>
      <c r="H61" s="20" t="n">
        <v>4.3030322</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379.34724135</v>
      </c>
      <c r="F67" s="20" t="n">
        <v>4.04548816</v>
      </c>
      <c r="G67" s="18" t="n">
        <v>368.94048042</v>
      </c>
      <c r="H67" s="20" t="n">
        <v>3.35702936</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397.3206453</v>
      </c>
      <c r="F73" s="20" t="n">
        <v>3.78082494</v>
      </c>
      <c r="G73" s="18" t="n">
        <v>406.36914568</v>
      </c>
      <c r="H73" s="20" t="n">
        <v>4.01020331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482.29459648</v>
      </c>
      <c r="F7" s="20" t="n">
        <v>3.25254399</v>
      </c>
      <c r="G7" s="18" t="n">
        <v>455.65436413</v>
      </c>
      <c r="H7" s="20" t="n">
        <v>3.77520195</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457.63911308</v>
      </c>
      <c r="F9" s="20" t="n">
        <v>6.73150742</v>
      </c>
      <c r="G9" s="18" t="n">
        <v>460.86614358</v>
      </c>
      <c r="H9" s="20" t="n">
        <v>7.48238734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468.37550315</v>
      </c>
      <c r="F13" s="20" t="n">
        <v>5.7297805</v>
      </c>
      <c r="G13" s="18" t="n">
        <v>407.32448831</v>
      </c>
      <c r="H13" s="20" t="n">
        <v>9.393930190000001</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493.73310997</v>
      </c>
      <c r="F17" s="20" t="n">
        <v>4.51941759</v>
      </c>
      <c r="G17" s="18" t="n">
        <v>459.57630877</v>
      </c>
      <c r="H17" s="20" t="n">
        <v>6.72140205</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479.47112303</v>
      </c>
      <c r="F18" s="20" t="n">
        <v>4.67893918</v>
      </c>
      <c r="G18" s="18" t="n">
        <v>452.93873791</v>
      </c>
      <c r="H18" s="20" t="n">
        <v>4.24422292</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438.46600302</v>
      </c>
      <c r="F19" s="20" t="n">
        <v>4.38411786</v>
      </c>
      <c r="G19" s="18" t="n">
        <v>414.12455066</v>
      </c>
      <c r="H19" s="20" t="n">
        <v>6.51178606</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422.71516328</v>
      </c>
      <c r="F20" s="20" t="n">
        <v>6.56153115</v>
      </c>
      <c r="G20" s="18" t="n">
        <v>391.55226604</v>
      </c>
      <c r="H20" s="20" t="n">
        <v>8.57876441</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448.084643</v>
      </c>
      <c r="F23" s="20" t="n">
        <v>3.67478925</v>
      </c>
      <c r="G23" s="18" t="n">
        <v>438.00699349</v>
      </c>
      <c r="H23" s="20" t="n">
        <v>6.02254988</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506.34973246</v>
      </c>
      <c r="F25" s="20" t="n">
        <v>4.81318095</v>
      </c>
      <c r="G25" s="18" t="n">
        <v>521.31695756</v>
      </c>
      <c r="H25" s="20" t="n">
        <v>3.96121737</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478.12878678</v>
      </c>
      <c r="F26" s="20" t="n">
        <v>3.91831593</v>
      </c>
      <c r="G26" s="18" t="n">
        <v>454.80505818</v>
      </c>
      <c r="H26" s="20" t="n">
        <v>3.99809773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502.54261783</v>
      </c>
      <c r="F32" s="20" t="n">
        <v>3.54322584</v>
      </c>
      <c r="G32" s="18" t="n">
        <v>469.47725497</v>
      </c>
      <c r="H32" s="20" t="n">
        <v>4.99880807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435.69746933</v>
      </c>
      <c r="F34" s="20" t="n">
        <v>3.62139138</v>
      </c>
      <c r="G34" s="18" t="n">
        <v>405.42348113</v>
      </c>
      <c r="H34" s="20" t="n">
        <v>4.09516152</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514.09741544</v>
      </c>
      <c r="F35" s="20" t="n">
        <v>2.64940476</v>
      </c>
      <c r="G35" s="18" t="n">
        <v>481.75242173</v>
      </c>
      <c r="H35" s="20" t="n">
        <v>4.41419019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467.94274876</v>
      </c>
      <c r="F36" s="20" t="n">
        <v>4.19230025</v>
      </c>
      <c r="G36" s="18" t="n">
        <v>471.7352058</v>
      </c>
      <c r="H36" s="20" t="n">
        <v>3.39733667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503.80054321</v>
      </c>
      <c r="F40" s="20" t="n">
        <v>3.86635115</v>
      </c>
      <c r="G40" s="18" t="n">
        <v>473.79085406</v>
      </c>
      <c r="H40" s="20" t="n">
        <v>4.03813366</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443.65553381</v>
      </c>
      <c r="F47" s="20" t="n">
        <v>5.18919834</v>
      </c>
      <c r="G47" s="18" t="n">
        <v>413.57448616</v>
      </c>
      <c r="H47" s="20" t="n">
        <v>5.63040148</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476.35808495</v>
      </c>
      <c r="F48" s="20" t="n">
        <v>7.0007537</v>
      </c>
      <c r="G48" s="18" t="n">
        <v>470.85781097</v>
      </c>
      <c r="H48" s="20" t="n">
        <v>5.95901379</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459.82645952</v>
      </c>
      <c r="F52" s="20" t="n">
        <v>3.92372234</v>
      </c>
      <c r="G52" s="18" t="n">
        <v>462.08490547</v>
      </c>
      <c r="H52" s="20" t="n">
        <v>4.98593245</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510.48814542</v>
      </c>
      <c r="F56" s="20" t="n">
        <v>4.35678378</v>
      </c>
      <c r="G56" s="18" t="n">
        <v>523.09131109</v>
      </c>
      <c r="H56" s="20" t="n">
        <v>4.4956677</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450.66585455</v>
      </c>
      <c r="F61" s="20" t="n">
        <v>4.28425711</v>
      </c>
      <c r="G61" s="18" t="n">
        <v>439.2908715</v>
      </c>
      <c r="H61" s="20" t="n">
        <v>4.86478156</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393.59269555</v>
      </c>
      <c r="F67" s="20" t="n">
        <v>3.75496075</v>
      </c>
      <c r="G67" s="18" t="n">
        <v>354.7875634</v>
      </c>
      <c r="H67" s="20" t="n">
        <v>3.27301538</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415.06114549</v>
      </c>
      <c r="F73" s="20" t="n">
        <v>3.72090558</v>
      </c>
      <c r="G73" s="18" t="n">
        <v>396.46382486</v>
      </c>
      <c r="H73" s="20" t="n">
        <v>3.87963215</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479.42717976</v>
      </c>
      <c r="F7" s="20" t="n">
        <v>2.94790522</v>
      </c>
      <c r="G7" s="18" t="n">
        <v>452.16883409</v>
      </c>
      <c r="H7" s="20" t="n">
        <v>5.4029383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464.43192346</v>
      </c>
      <c r="F9" s="20" t="n">
        <v>6.4327525</v>
      </c>
      <c r="G9" s="18" t="n">
        <v>431.95019914</v>
      </c>
      <c r="H9" s="20" t="n">
        <v>8.80807239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461.80266427</v>
      </c>
      <c r="F13" s="20" t="n">
        <v>5.35989172</v>
      </c>
      <c r="G13" s="18" t="n">
        <v>439.29177188</v>
      </c>
      <c r="H13" s="20" t="n">
        <v>15.63413418</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486.84548103</v>
      </c>
      <c r="F17" s="20" t="n">
        <v>4.57200961</v>
      </c>
      <c r="G17" s="18" t="n">
        <v>461.28099607</v>
      </c>
      <c r="H17" s="20" t="n">
        <v>7.93768041</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476.92314945</v>
      </c>
      <c r="F18" s="20" t="n">
        <v>4.01944511</v>
      </c>
      <c r="G18" s="18" t="n">
        <v>444.81812079</v>
      </c>
      <c r="H18" s="20" t="n">
        <v>5.86315147</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435.10878557</v>
      </c>
      <c r="F19" s="20" t="n">
        <v>4.06193723</v>
      </c>
      <c r="G19" s="18" t="n">
        <v>415.9966538</v>
      </c>
      <c r="H19" s="20" t="n">
        <v>8.751043510000001</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415.49747778</v>
      </c>
      <c r="F20" s="20" t="n">
        <v>6.05149143</v>
      </c>
      <c r="G20" s="18" t="n">
        <v>408.95957473</v>
      </c>
      <c r="H20" s="20" t="n">
        <v>12.00686389</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449.48084245</v>
      </c>
      <c r="F23" s="20" t="n">
        <v>3.86038144</v>
      </c>
      <c r="G23" s="18" t="n">
        <v>427.60680357</v>
      </c>
      <c r="H23" s="20" t="n">
        <v>7.26954213</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510.39157636</v>
      </c>
      <c r="F25" s="20" t="n">
        <v>3.87947194</v>
      </c>
      <c r="G25" s="18" t="n">
        <v>537.53031973</v>
      </c>
      <c r="H25" s="20" t="n">
        <v>8.93549704</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472.30773096</v>
      </c>
      <c r="F26" s="20" t="n">
        <v>3.25631259</v>
      </c>
      <c r="G26" s="18" t="n">
        <v>453.74943482</v>
      </c>
      <c r="H26" s="20" t="n">
        <v>5.12182493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490.82906595</v>
      </c>
      <c r="F32" s="20" t="n">
        <v>3.32070149</v>
      </c>
      <c r="G32" s="18" t="n">
        <v>494.04072874</v>
      </c>
      <c r="H32" s="20" t="n">
        <v>5.59586829</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433.40767005</v>
      </c>
      <c r="F34" s="20" t="n">
        <v>3.38671975</v>
      </c>
      <c r="G34" s="18" t="n">
        <v>400.85723659</v>
      </c>
      <c r="H34" s="20" t="n">
        <v>5.38975885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510.02732938</v>
      </c>
      <c r="F35" s="20" t="n">
        <v>2.60655577</v>
      </c>
      <c r="G35" s="18" t="n">
        <v>485.72603359</v>
      </c>
      <c r="H35" s="20" t="n">
        <v>6.9500991</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475.83335103</v>
      </c>
      <c r="F36" s="20" t="n">
        <v>3.21057159</v>
      </c>
      <c r="G36" s="18" t="n">
        <v>430.78061433</v>
      </c>
      <c r="H36" s="20" t="n">
        <v>6.73847242</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496.10959564</v>
      </c>
      <c r="F40" s="20" t="n">
        <v>3.43109074</v>
      </c>
      <c r="G40" s="18" t="n">
        <v>467.53368876</v>
      </c>
      <c r="H40" s="20" t="n">
        <v>5.08012195</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443.32748501</v>
      </c>
      <c r="F47" s="20" t="n">
        <v>4.8610207</v>
      </c>
      <c r="G47" s="18" t="n">
        <v>404.33354414</v>
      </c>
      <c r="H47" s="20" t="n">
        <v>6.89964896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497.82685247</v>
      </c>
      <c r="F48" s="20" t="n">
        <v>5.45230247</v>
      </c>
      <c r="G48" s="18" t="n">
        <v>440.5233048</v>
      </c>
      <c r="H48" s="20" t="n">
        <v>6.90061374</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469.1556315</v>
      </c>
      <c r="F52" s="20" t="n">
        <v>3.67850867</v>
      </c>
      <c r="G52" s="18" t="n">
        <v>431.17701768</v>
      </c>
      <c r="H52" s="20" t="n">
        <v>6.46809144</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520.54949269</v>
      </c>
      <c r="F56" s="20" t="n">
        <v>4.13178775</v>
      </c>
      <c r="G56" s="18" t="n">
        <v>512.13741796</v>
      </c>
      <c r="H56" s="20" t="n">
        <v>4.99205064</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448.82934562</v>
      </c>
      <c r="F61" s="20" t="n">
        <v>3.77002167</v>
      </c>
      <c r="G61" s="18" t="n">
        <v>441.12310918</v>
      </c>
      <c r="H61" s="20" t="n">
        <v>6.23387342</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389.72390825</v>
      </c>
      <c r="F67" s="20" t="n">
        <v>3.68520629</v>
      </c>
      <c r="G67" s="18" t="n">
        <v>356.18076166</v>
      </c>
      <c r="H67" s="20" t="n">
        <v>3.36601482</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413.98060941</v>
      </c>
      <c r="F73" s="20" t="n">
        <v>4.20087562</v>
      </c>
      <c r="G73" s="18" t="n">
        <v>397.95716728</v>
      </c>
      <c r="H73" s="20" t="n">
        <v>3.5843983</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484.01145543</v>
      </c>
      <c r="F7" s="20" t="n">
        <v>2.97593009</v>
      </c>
      <c r="G7" s="18" t="n">
        <v>436.72365955</v>
      </c>
      <c r="H7" s="20" t="n">
        <v>4.97431803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460.32196403</v>
      </c>
      <c r="F9" s="20" t="n">
        <v>6.45651132</v>
      </c>
      <c r="G9" s="18" t="n">
        <v>445.89698283</v>
      </c>
      <c r="H9" s="20" t="n">
        <v>11.79030131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462.06890166</v>
      </c>
      <c r="F13" s="20" t="n">
        <v>5.66570657</v>
      </c>
      <c r="G13" s="18" t="n">
        <v>432.40429886</v>
      </c>
      <c r="H13" s="20" t="n">
        <v>11.1472544</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492.54675341</v>
      </c>
      <c r="F17" s="20" t="n">
        <v>4.2880214</v>
      </c>
      <c r="G17" s="18" t="n">
        <v>452.39799603</v>
      </c>
      <c r="H17" s="20" t="n">
        <v>7.38418039</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477.3050066</v>
      </c>
      <c r="F18" s="20" t="n">
        <v>4.19076216</v>
      </c>
      <c r="G18" s="18" t="n">
        <v>444.28295915</v>
      </c>
      <c r="H18" s="20" t="n">
        <v>5.36786719</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439.69138748</v>
      </c>
      <c r="F19" s="20" t="n">
        <v>4.30119651</v>
      </c>
      <c r="G19" s="18" t="n">
        <v>390.85023824</v>
      </c>
      <c r="H19" s="20" t="n">
        <v>8.23595197</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418.64052578</v>
      </c>
      <c r="F20" s="20" t="n">
        <v>5.98111421</v>
      </c>
      <c r="G20" s="18" t="n">
        <v>396.08416651</v>
      </c>
      <c r="H20" s="20" t="n">
        <v>11.90634238</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450.26238405</v>
      </c>
      <c r="F23" s="20" t="n">
        <v>3.90023341</v>
      </c>
      <c r="G23" s="18" t="n">
        <v>420.51652512</v>
      </c>
      <c r="H23" s="20" t="n">
        <v>7.38388673</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513.59368949</v>
      </c>
      <c r="F25" s="20" t="n">
        <v>4.05464436</v>
      </c>
      <c r="G25" s="18" t="n">
        <v>510.23464596</v>
      </c>
      <c r="H25" s="20" t="n">
        <v>6.88948943</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476.90814337</v>
      </c>
      <c r="F26" s="20" t="n">
        <v>3.26627319</v>
      </c>
      <c r="G26" s="18" t="n">
        <v>437.573884</v>
      </c>
      <c r="H26" s="20" t="n">
        <v>4.70784433</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499.18197373</v>
      </c>
      <c r="F32" s="20" t="n">
        <v>3.42592993</v>
      </c>
      <c r="G32" s="18" t="n">
        <v>461.74036457</v>
      </c>
      <c r="H32" s="20" t="n">
        <v>6.11415165</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437.18126648</v>
      </c>
      <c r="F34" s="20" t="n">
        <v>3.27164173</v>
      </c>
      <c r="G34" s="18" t="n">
        <v>386.9369766</v>
      </c>
      <c r="H34" s="20" t="n">
        <v>4.86726711</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512.1668273499999</v>
      </c>
      <c r="F35" s="20" t="n">
        <v>2.33321155</v>
      </c>
      <c r="G35" s="18" t="n">
        <v>470.02197502</v>
      </c>
      <c r="H35" s="20" t="n">
        <v>6.95411229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476.45506896</v>
      </c>
      <c r="F36" s="20" t="n">
        <v>3.29910673</v>
      </c>
      <c r="G36" s="18" t="n">
        <v>421.8423014</v>
      </c>
      <c r="H36" s="20" t="n">
        <v>6.89380071</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500.42964221</v>
      </c>
      <c r="F40" s="20" t="n">
        <v>3.56167677</v>
      </c>
      <c r="G40" s="18" t="n">
        <v>468.12498985</v>
      </c>
      <c r="H40" s="20" t="n">
        <v>4.52716228</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441.76213124</v>
      </c>
      <c r="F47" s="20" t="n">
        <v>4.98901397</v>
      </c>
      <c r="G47" s="18" t="n">
        <v>410.01047615</v>
      </c>
      <c r="H47" s="20" t="n">
        <v>6.58709253</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488.91054266</v>
      </c>
      <c r="F48" s="20" t="n">
        <v>5.73035237</v>
      </c>
      <c r="G48" s="18" t="n">
        <v>422.73221271</v>
      </c>
      <c r="H48" s="20" t="n">
        <v>8.00116311</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469.84338595</v>
      </c>
      <c r="F52" s="20" t="n">
        <v>3.70405726</v>
      </c>
      <c r="G52" s="18" t="n">
        <v>432.15875267</v>
      </c>
      <c r="H52" s="20" t="n">
        <v>5.3105322</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525.18609579</v>
      </c>
      <c r="F56" s="20" t="n">
        <v>3.87466886</v>
      </c>
      <c r="G56" s="18" t="n">
        <v>486.91742141</v>
      </c>
      <c r="H56" s="20" t="n">
        <v>6.67583068</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453.65531771</v>
      </c>
      <c r="F61" s="20" t="n">
        <v>3.89421867</v>
      </c>
      <c r="G61" s="18" t="n">
        <v>419.99627011</v>
      </c>
      <c r="H61" s="20" t="n">
        <v>6.37805229</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382.37916301</v>
      </c>
      <c r="F67" s="20" t="n">
        <v>3.27145271</v>
      </c>
      <c r="G67" s="18" t="n">
        <v>341.56594068</v>
      </c>
      <c r="H67" s="20" t="n">
        <v>3.9423554</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424.81589728</v>
      </c>
      <c r="F73" s="20" t="n">
        <v>3.94049142</v>
      </c>
      <c r="G73" s="18" t="n">
        <v>382.76135564</v>
      </c>
      <c r="H73" s="20" t="n">
        <v>3.42385136</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485.96704768</v>
      </c>
      <c r="F7" s="20" t="n">
        <v>2.95183404</v>
      </c>
      <c r="G7" s="18" t="n">
        <v>435.24446183</v>
      </c>
      <c r="H7" s="20" t="n">
        <v>4.63147373</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461.32991744</v>
      </c>
      <c r="F9" s="20" t="n">
        <v>6.69613517</v>
      </c>
      <c r="G9" s="18" t="n">
        <v>446.18964442</v>
      </c>
      <c r="H9" s="20" t="n">
        <v>8.862244860000001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468.5013465</v>
      </c>
      <c r="F13" s="20" t="n">
        <v>5.98099365</v>
      </c>
      <c r="G13" s="18" t="n">
        <v>407.68575152</v>
      </c>
      <c r="H13" s="20" t="n">
        <v>10.74578882</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496.65796336</v>
      </c>
      <c r="F17" s="20" t="n">
        <v>4.26787749</v>
      </c>
      <c r="G17" s="18" t="n">
        <v>440.75755106</v>
      </c>
      <c r="H17" s="20" t="n">
        <v>7.73954878</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475.84875628</v>
      </c>
      <c r="F18" s="20" t="n">
        <v>4.45226456</v>
      </c>
      <c r="G18" s="18" t="n">
        <v>455.09011968</v>
      </c>
      <c r="H18" s="20" t="n">
        <v>5.30094768</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439.45872287</v>
      </c>
      <c r="F19" s="20" t="n">
        <v>4.1554779</v>
      </c>
      <c r="G19" s="18" t="n">
        <v>399.11133344</v>
      </c>
      <c r="H19" s="20" t="n">
        <v>8.46251125</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422.27964492</v>
      </c>
      <c r="F20" s="20" t="n">
        <v>6.21078315</v>
      </c>
      <c r="G20" s="18" t="n">
        <v>386.19866968</v>
      </c>
      <c r="H20" s="20" t="n">
        <v>10.1710827</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450.28274003</v>
      </c>
      <c r="F23" s="20" t="n">
        <v>3.75775352</v>
      </c>
      <c r="G23" s="18" t="n">
        <v>427.19957344</v>
      </c>
      <c r="H23" s="20" t="n">
        <v>6.35634211</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518.03522402</v>
      </c>
      <c r="F25" s="20" t="n">
        <v>3.99056351</v>
      </c>
      <c r="G25" s="18" t="n">
        <v>488.70024729</v>
      </c>
      <c r="H25" s="20" t="n">
        <v>6.71486278</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477.87481387</v>
      </c>
      <c r="F26" s="20" t="n">
        <v>3.50268142</v>
      </c>
      <c r="G26" s="18" t="n">
        <v>445.28715568</v>
      </c>
      <c r="H26" s="20" t="n">
        <v>3.76480495</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501.3609917</v>
      </c>
      <c r="F32" s="20" t="n">
        <v>3.25935663</v>
      </c>
      <c r="G32" s="18" t="n">
        <v>453.64912113</v>
      </c>
      <c r="H32" s="20" t="n">
        <v>6.28105967</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433.64734569</v>
      </c>
      <c r="F34" s="20" t="n">
        <v>3.49260996</v>
      </c>
      <c r="G34" s="18" t="n">
        <v>404.5443447</v>
      </c>
      <c r="H34" s="20" t="n">
        <v>5.61268081</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511.76699835</v>
      </c>
      <c r="F35" s="20" t="n">
        <v>2.49980326</v>
      </c>
      <c r="G35" s="18" t="n">
        <v>468.25207321</v>
      </c>
      <c r="H35" s="20" t="n">
        <v>5.97191886</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477.63923306</v>
      </c>
      <c r="F36" s="20" t="n">
        <v>3.24096732</v>
      </c>
      <c r="G36" s="18" t="n">
        <v>430.19822677</v>
      </c>
      <c r="H36" s="20" t="n">
        <v>5.99090127</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502.93935468</v>
      </c>
      <c r="F40" s="20" t="n">
        <v>3.38797471</v>
      </c>
      <c r="G40" s="18" t="n">
        <v>456.01753828</v>
      </c>
      <c r="H40" s="20" t="n">
        <v>5.00874103</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443.46074891</v>
      </c>
      <c r="F47" s="20" t="n">
        <v>5.17113032</v>
      </c>
      <c r="G47" s="18" t="n">
        <v>409.09789662</v>
      </c>
      <c r="H47" s="20" t="n">
        <v>5.96084978</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490.30473072</v>
      </c>
      <c r="F48" s="20" t="n">
        <v>6.07274732</v>
      </c>
      <c r="G48" s="18" t="n">
        <v>434.08428138</v>
      </c>
      <c r="H48" s="20" t="n">
        <v>7.26826925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467.31623172</v>
      </c>
      <c r="F52" s="20" t="n">
        <v>3.61634437</v>
      </c>
      <c r="G52" s="18" t="n">
        <v>437.83168033</v>
      </c>
      <c r="H52" s="20" t="n">
        <v>5.98845255</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527.43128359</v>
      </c>
      <c r="F56" s="20" t="n">
        <v>3.78658393</v>
      </c>
      <c r="G56" s="18" t="n">
        <v>471.57728747</v>
      </c>
      <c r="H56" s="20" t="n">
        <v>6.90274711</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455.2726553</v>
      </c>
      <c r="F61" s="20" t="n">
        <v>3.83189328</v>
      </c>
      <c r="G61" s="18" t="n">
        <v>426.28449998</v>
      </c>
      <c r="H61" s="20" t="n">
        <v>4.72471617</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392.30524744</v>
      </c>
      <c r="F67" s="20" t="n">
        <v>3.64426114</v>
      </c>
      <c r="G67" s="18" t="n">
        <v>348.82964662</v>
      </c>
      <c r="H67" s="20" t="n">
        <v>3.37431175</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414.11415906</v>
      </c>
      <c r="F73" s="20" t="n">
        <v>4.16105523</v>
      </c>
      <c r="G73" s="18" t="n">
        <v>397.61283337</v>
      </c>
      <c r="H73" s="20" t="n">
        <v>3.59681082</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483.45357366</v>
      </c>
      <c r="F7" s="20" t="n">
        <v>2.88631644</v>
      </c>
      <c r="G7" s="18" t="n">
        <v>432.86439606</v>
      </c>
      <c r="H7" s="20" t="n">
        <v>5.09438022</v>
      </c>
      <c r="I7" s="18" t="n">
        <v>522.49154702</v>
      </c>
      <c r="J7" s="20" t="n">
        <v>2.1548347</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(8445.0/B9*100)</f>
        <v/>
      </c>
      <c r="D9" s="19" t="n">
        <v>1206</v>
      </c>
      <c r="E9" s="18" t="n">
        <v>460.89318799</v>
      </c>
      <c r="F9" s="20" t="n">
        <v>6.68974476</v>
      </c>
      <c r="G9" s="18" t="n">
        <v>446.58860254</v>
      </c>
      <c r="H9" s="20" t="n">
        <v>9.02133495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(194.0/B13*100)</f>
        <v/>
      </c>
      <c r="D13" s="19" t="n">
        <v>6967</v>
      </c>
      <c r="E13" s="18" t="n">
        <v>457.36181796</v>
      </c>
      <c r="F13" s="20" t="n">
        <v>5.86364901</v>
      </c>
      <c r="G13" s="18" t="n">
        <v>461.62078331</v>
      </c>
      <c r="H13" s="20" t="n">
        <v>11.26565955</v>
      </c>
      <c r="I13" s="18" t="n">
        <v>509.88980922</v>
      </c>
      <c r="J13" s="20" t="n">
        <v>2.65896313</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(1052.0/B17*100)</f>
        <v/>
      </c>
      <c r="D17" s="19" t="n">
        <v>5452</v>
      </c>
      <c r="E17" s="18" t="n">
        <v>488.48659773</v>
      </c>
      <c r="F17" s="20" t="n">
        <v>4.5321014</v>
      </c>
      <c r="G17" s="18" t="n">
        <v>459.02145403</v>
      </c>
      <c r="H17" s="20" t="n">
        <v>7.60805817</v>
      </c>
      <c r="I17" s="18" t="n">
        <v>530.65242176</v>
      </c>
      <c r="J17" s="20" t="n">
        <v>3.13487438</v>
      </c>
      <c r="K17" s="18" t="s">
        <v>327</v>
      </c>
      <c r="L17" s="20" t="s">
        <v>327</v>
      </c>
      <c r="M17" s="18" t="n">
        <v>338.260297</v>
      </c>
      <c r="N17" s="20" t="n">
        <v>14.23011861</v>
      </c>
      <c r="O17" s="18" t="s">
        <v>327</v>
      </c>
      <c r="P17" s="20" t="s">
        <v>327</v>
      </c>
      <c r="Q17" s="18" t="s">
        <v>327</v>
      </c>
      <c r="R17" s="20" t="s">
        <v>327</v>
      </c>
    </row>
    <row r="18" spans="1:18">
      <c r="A18" s="15" t="s">
        <v>338</v>
      </c>
      <c r="B18" s="17" t="n">
        <v>5532</v>
      </c>
      <c r="C18" s="18">
        <f>(54.0/B18*100)</f>
        <v/>
      </c>
      <c r="D18" s="19" t="n">
        <v>5478</v>
      </c>
      <c r="E18" s="18" t="n">
        <v>474.64733534</v>
      </c>
      <c r="F18" s="20" t="n">
        <v>4.43685346</v>
      </c>
      <c r="G18" s="18" t="n">
        <v>456.86177659</v>
      </c>
      <c r="H18" s="20" t="n">
        <v>5.23381603</v>
      </c>
      <c r="I18" s="18" t="n">
        <v>464.42581903</v>
      </c>
      <c r="J18" s="20" t="n">
        <v>5.60907256</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434.96214514</v>
      </c>
      <c r="F19" s="20" t="n">
        <v>4.25755144</v>
      </c>
      <c r="G19" s="18" t="n">
        <v>422.50511861</v>
      </c>
      <c r="H19" s="20" t="n">
        <v>7.35893655</v>
      </c>
      <c r="I19" s="18" t="n">
        <v>483.85722981</v>
      </c>
      <c r="J19" s="20" t="n">
        <v>2.75939402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416.6232184</v>
      </c>
      <c r="F20" s="20" t="n">
        <v>5.7131756</v>
      </c>
      <c r="G20" s="18" t="n">
        <v>402.73569398</v>
      </c>
      <c r="H20" s="20" t="n">
        <v>12.98409266</v>
      </c>
      <c r="I20" s="18" t="n">
        <v>495.3427007</v>
      </c>
      <c r="J20" s="20" t="n">
        <v>2.05121274</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(692.0/B23*100)</f>
        <v/>
      </c>
      <c r="D23" s="19" t="n">
        <v>10891</v>
      </c>
      <c r="E23" s="18" t="n">
        <v>446.70045575</v>
      </c>
      <c r="F23" s="20" t="n">
        <v>4.03470567</v>
      </c>
      <c r="G23" s="18" t="n">
        <v>438.48888241</v>
      </c>
      <c r="H23" s="20" t="n">
        <v>7.4674233</v>
      </c>
      <c r="I23" s="18" t="n">
        <v>507.14719284</v>
      </c>
      <c r="J23" s="20" t="n">
        <v>2.86723762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514.57869801</v>
      </c>
      <c r="F25" s="20" t="n">
        <v>4.01395739</v>
      </c>
      <c r="G25" s="18" t="n">
        <v>504.18517848</v>
      </c>
      <c r="H25" s="20" t="n">
        <v>7.3078029</v>
      </c>
      <c r="I25" s="18" t="n">
        <v>522.51701349</v>
      </c>
      <c r="J25" s="20" t="n">
        <v>3.9717277</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473.34113735</v>
      </c>
      <c r="F26" s="20" t="n">
        <v>3.09805294</v>
      </c>
      <c r="G26" s="18" t="n">
        <v>453.80343662</v>
      </c>
      <c r="H26" s="20" t="n">
        <v>5.22938856</v>
      </c>
      <c r="I26" s="18" t="n">
        <v>502.36543609</v>
      </c>
      <c r="J26" s="20" t="n">
        <v>2.17826874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496.69247421</v>
      </c>
      <c r="F32" s="20" t="n">
        <v>3.37105375</v>
      </c>
      <c r="G32" s="18" t="n">
        <v>477.60966243</v>
      </c>
      <c r="H32" s="20" t="n">
        <v>5.75197492</v>
      </c>
      <c r="I32" s="18" t="n">
        <v>519.08622213</v>
      </c>
      <c r="J32" s="20" t="n">
        <v>2.87466158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(139.0/B34*100)</f>
        <v/>
      </c>
      <c r="D34" s="19" t="n">
        <v>6211</v>
      </c>
      <c r="E34" s="18" t="n">
        <v>433.47076892</v>
      </c>
      <c r="F34" s="20" t="n">
        <v>3.22563722</v>
      </c>
      <c r="G34" s="18" t="n">
        <v>405.57152491</v>
      </c>
      <c r="H34" s="20" t="n">
        <v>4.9891895</v>
      </c>
      <c r="I34" s="18" t="n">
        <v>480.33191855</v>
      </c>
      <c r="J34" s="20" t="n">
        <v>3.15908505</v>
      </c>
      <c r="K34" s="18" t="s">
        <v>327</v>
      </c>
      <c r="L34" s="20" t="s">
        <v>327</v>
      </c>
      <c r="M34" s="18" t="n">
        <v>263.37193708</v>
      </c>
      <c r="N34" s="20" t="n">
        <v>13.61114927</v>
      </c>
      <c r="O34" s="18" t="s">
        <v>327</v>
      </c>
      <c r="P34" s="20" t="s">
        <v>327</v>
      </c>
      <c r="Q34" s="18" t="s">
        <v>327</v>
      </c>
      <c r="R34" s="20" t="s">
        <v>327</v>
      </c>
    </row>
    <row r="35" spans="1:18">
      <c r="A35" s="15" t="s">
        <v>355</v>
      </c>
      <c r="B35" s="17" t="n">
        <v>6406</v>
      </c>
      <c r="C35" s="18">
        <f>(110.0/B35*100)</f>
        <v/>
      </c>
      <c r="D35" s="19" t="n">
        <v>6296</v>
      </c>
      <c r="E35" s="18" t="n">
        <v>507.96511129</v>
      </c>
      <c r="F35" s="20" t="n">
        <v>2.48157159</v>
      </c>
      <c r="G35" s="18" t="n">
        <v>502.7355656</v>
      </c>
      <c r="H35" s="20" t="n">
        <v>5.63166329</v>
      </c>
      <c r="I35" s="18" t="n">
        <v>508.12968381</v>
      </c>
      <c r="J35" s="20" t="n">
        <v>2.28568354</v>
      </c>
      <c r="K35" s="18" t="s">
        <v>327</v>
      </c>
      <c r="L35" s="20" t="s">
        <v>327</v>
      </c>
      <c r="M35" s="18" t="n">
        <v>337.32521215</v>
      </c>
      <c r="N35" s="20" t="n">
        <v>11.65794297</v>
      </c>
      <c r="O35" s="18" t="s">
        <v>327</v>
      </c>
      <c r="P35" s="20" t="s">
        <v>327</v>
      </c>
      <c r="Q35" s="18" t="s">
        <v>327</v>
      </c>
      <c r="R35" s="20" t="s">
        <v>327</v>
      </c>
    </row>
    <row r="36" spans="1:18">
      <c r="A36" s="15" t="s">
        <v>356</v>
      </c>
      <c r="B36" s="17" t="n">
        <v>6736</v>
      </c>
      <c r="C36" s="18">
        <f>(133.0/B36*100)</f>
        <v/>
      </c>
      <c r="D36" s="19" t="n">
        <v>6603</v>
      </c>
      <c r="E36" s="18" t="n">
        <v>474.4317595</v>
      </c>
      <c r="F36" s="20" t="n">
        <v>3.40550215</v>
      </c>
      <c r="G36" s="18" t="n">
        <v>446.42809479</v>
      </c>
      <c r="H36" s="20" t="n">
        <v>6.02997891</v>
      </c>
      <c r="I36" s="18" t="n">
        <v>508.20557632</v>
      </c>
      <c r="J36" s="20" t="n">
        <v>2.43514598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494.5674194</v>
      </c>
      <c r="F40" s="20" t="n">
        <v>3.47139533</v>
      </c>
      <c r="G40" s="18" t="n">
        <v>465.62518856</v>
      </c>
      <c r="H40" s="20" t="n">
        <v>5.3533222</v>
      </c>
      <c r="I40" s="18" t="n">
        <v>513.24502789</v>
      </c>
      <c r="J40" s="20" t="n">
        <v>4.43035527</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(244.0/B47*100)</f>
        <v/>
      </c>
      <c r="D47" s="19" t="n">
        <v>5684</v>
      </c>
      <c r="E47" s="18" t="n">
        <v>438.68218676</v>
      </c>
      <c r="F47" s="20" t="n">
        <v>5.05857806</v>
      </c>
      <c r="G47" s="18" t="n">
        <v>414.44655557</v>
      </c>
      <c r="H47" s="20" t="n">
        <v>6.56290826</v>
      </c>
      <c r="I47" s="18" t="n">
        <v>434.79456093</v>
      </c>
      <c r="J47" s="20" t="n">
        <v>6.25016962</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487.95516279</v>
      </c>
      <c r="F48" s="20" t="n">
        <v>6.07699113</v>
      </c>
      <c r="G48" s="18" t="n">
        <v>445.29960386</v>
      </c>
      <c r="H48" s="20" t="n">
        <v>6.75279975</v>
      </c>
      <c r="I48" s="18" t="n">
        <v>514.9150429</v>
      </c>
      <c r="J48" s="20" t="n">
        <v>5.1573977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(157.0/B52*100)</f>
        <v/>
      </c>
      <c r="D52" s="19" t="n">
        <v>5652</v>
      </c>
      <c r="E52" s="18" t="n">
        <v>465.3007997</v>
      </c>
      <c r="F52" s="20" t="n">
        <v>3.63933994</v>
      </c>
      <c r="G52" s="18" t="n">
        <v>444.99093862</v>
      </c>
      <c r="H52" s="20" t="n">
        <v>6.55369776</v>
      </c>
      <c r="I52" s="18" t="n">
        <v>498.64108008</v>
      </c>
      <c r="J52" s="20" t="n">
        <v>2.83964208</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522.67847865</v>
      </c>
      <c r="F56" s="20" t="n">
        <v>3.78827341</v>
      </c>
      <c r="G56" s="18" t="n">
        <v>491.15175096</v>
      </c>
      <c r="H56" s="20" t="n">
        <v>6.27646941</v>
      </c>
      <c r="I56" s="18" t="n">
        <v>533.10808893</v>
      </c>
      <c r="J56" s="20" t="n">
        <v>2.84657561</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450.06821047</v>
      </c>
      <c r="F61" s="20" t="n">
        <v>3.9869487</v>
      </c>
      <c r="G61" s="18" t="n">
        <v>437.14407654</v>
      </c>
      <c r="H61" s="20" t="n">
        <v>5.15619975</v>
      </c>
      <c r="I61" s="18" t="n">
        <v>492.53811445</v>
      </c>
      <c r="J61" s="20" t="n">
        <v>3.07629927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(167.0/B67*100)</f>
        <v/>
      </c>
      <c r="D67" s="19" t="n">
        <v>6804</v>
      </c>
      <c r="E67" s="18" t="n">
        <v>376.43920116</v>
      </c>
      <c r="F67" s="20" t="n">
        <v>2.90204839</v>
      </c>
      <c r="G67" s="18" t="n">
        <v>365.16220207</v>
      </c>
      <c r="H67" s="20" t="n">
        <v>4.18093314</v>
      </c>
      <c r="I67" s="18" t="n">
        <v>429.42994905</v>
      </c>
      <c r="J67" s="20" t="n">
        <v>3.60206155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(401.0/B73*100)</f>
        <v/>
      </c>
      <c r="D73" s="19" t="n">
        <v>7848</v>
      </c>
      <c r="E73" s="18" t="n">
        <v>414.98461619</v>
      </c>
      <c r="F73" s="20" t="n">
        <v>3.96350448</v>
      </c>
      <c r="G73" s="18" t="n">
        <v>388.60491091</v>
      </c>
      <c r="H73" s="20" t="n">
        <v>3.88296561</v>
      </c>
      <c r="I73" s="18" t="n">
        <v>429.86394038</v>
      </c>
      <c r="J73" s="20" t="n">
        <v>3.98883053</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505.98743326</v>
      </c>
      <c r="F7" s="20" t="n">
        <v>2.95339851</v>
      </c>
      <c r="G7" s="18" t="n">
        <v>535.63018473</v>
      </c>
      <c r="H7" s="20" t="n">
        <v>2.9131799</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481.10528822</v>
      </c>
      <c r="F9" s="20" t="n">
        <v>5.79822806</v>
      </c>
      <c r="G9" s="18" t="n">
        <v>511.73300354</v>
      </c>
      <c r="H9" s="20" t="n">
        <v>4.99311592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489.4970949</v>
      </c>
      <c r="F13" s="20" t="n">
        <v>3.68450744</v>
      </c>
      <c r="G13" s="18" t="n">
        <v>518.67696874</v>
      </c>
      <c r="H13" s="20" t="n">
        <v>2.65048987</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502.13610942</v>
      </c>
      <c r="F17" s="20" t="n">
        <v>4.83187325</v>
      </c>
      <c r="G17" s="18" t="n">
        <v>541.32405325</v>
      </c>
      <c r="H17" s="20" t="n">
        <v>3.13351603</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456.35319729</v>
      </c>
      <c r="F18" s="20" t="n">
        <v>6.58080845</v>
      </c>
      <c r="G18" s="18" t="n">
        <v>471.1282206</v>
      </c>
      <c r="H18" s="20" t="n">
        <v>6.5997314</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470.02761125</v>
      </c>
      <c r="F19" s="20" t="n">
        <v>4.68291899</v>
      </c>
      <c r="G19" s="18" t="n">
        <v>488.54156891</v>
      </c>
      <c r="H19" s="20" t="n">
        <v>3.04460574</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465.26218435</v>
      </c>
      <c r="F20" s="20" t="n">
        <v>3.67812865</v>
      </c>
      <c r="G20" s="18" t="n">
        <v>507.795228</v>
      </c>
      <c r="H20" s="20" t="n">
        <v>2.53217853</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490.81947931</v>
      </c>
      <c r="F23" s="20" t="n">
        <v>4.64427743</v>
      </c>
      <c r="G23" s="18" t="n">
        <v>515.37788819</v>
      </c>
      <c r="H23" s="20" t="n">
        <v>2.92165474</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521.3152998100001</v>
      </c>
      <c r="F25" s="20" t="n">
        <v>4.59806794</v>
      </c>
      <c r="G25" s="18" t="n">
        <v>523.7218368600001</v>
      </c>
      <c r="H25" s="20" t="n">
        <v>4.67540941</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500.56397806</v>
      </c>
      <c r="F26" s="20" t="n">
        <v>3.75541163</v>
      </c>
      <c r="G26" s="18" t="n">
        <v>503.17222945</v>
      </c>
      <c r="H26" s="20" t="n">
        <v>2.32842531</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512.35525568</v>
      </c>
      <c r="F32" s="20" t="n">
        <v>3.66414707</v>
      </c>
      <c r="G32" s="18" t="n">
        <v>522.44894687</v>
      </c>
      <c r="H32" s="20" t="n">
        <v>3.39407853</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470.0547478</v>
      </c>
      <c r="F34" s="20" t="n">
        <v>4.90907485</v>
      </c>
      <c r="G34" s="18" t="n">
        <v>486.14187597</v>
      </c>
      <c r="H34" s="20" t="n">
        <v>2.97602077</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503.45359843</v>
      </c>
      <c r="F35" s="20" t="n">
        <v>3.73890592</v>
      </c>
      <c r="G35" s="18" t="n">
        <v>511.10071366</v>
      </c>
      <c r="H35" s="20" t="n">
        <v>2.58445539</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481.47721593</v>
      </c>
      <c r="F36" s="20" t="n">
        <v>2.97167257</v>
      </c>
      <c r="G36" s="18" t="n">
        <v>521.74095272</v>
      </c>
      <c r="H36" s="20" t="n">
        <v>2.94222811</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488.78450958</v>
      </c>
      <c r="F40" s="20" t="n">
        <v>5.29418491</v>
      </c>
      <c r="G40" s="18" t="n">
        <v>543.22308445</v>
      </c>
      <c r="H40" s="20" t="n">
        <v>5.16915509</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407.30274351</v>
      </c>
      <c r="F47" s="20" t="n">
        <v>6.88575544</v>
      </c>
      <c r="G47" s="18" t="n">
        <v>465.54104807</v>
      </c>
      <c r="H47" s="20" t="n">
        <v>6.43991175</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512.27293897</v>
      </c>
      <c r="F48" s="20" t="n">
        <v>5.2471282</v>
      </c>
      <c r="G48" s="18" t="n">
        <v>518.4040337599999</v>
      </c>
      <c r="H48" s="20" t="n">
        <v>6.12784918</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478.66952318</v>
      </c>
      <c r="F52" s="20" t="n">
        <v>4.30026121</v>
      </c>
      <c r="G52" s="18" t="n">
        <v>506.45035032</v>
      </c>
      <c r="H52" s="20" t="n">
        <v>2.89710197</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530.20810799</v>
      </c>
      <c r="F56" s="20" t="n">
        <v>3.98559214</v>
      </c>
      <c r="G56" s="18" t="n">
        <v>534.70158464</v>
      </c>
      <c r="H56" s="20" t="n">
        <v>2.97270321</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478.75425292</v>
      </c>
      <c r="F61" s="20" t="n">
        <v>4.82307787</v>
      </c>
      <c r="G61" s="18" t="n">
        <v>499.73039946</v>
      </c>
      <c r="H61" s="20" t="n">
        <v>3.44834715</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426.16376937</v>
      </c>
      <c r="F67" s="20" t="n">
        <v>3.24781659</v>
      </c>
      <c r="G67" s="18" t="n">
        <v>439.78739763</v>
      </c>
      <c r="H67" s="20" t="n">
        <v>6.60835526</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433.46272167</v>
      </c>
      <c r="F73" s="20" t="n">
        <v>4.03549676</v>
      </c>
      <c r="G73" s="18" t="n">
        <v>421.58115388</v>
      </c>
      <c r="H73" s="20" t="n">
        <v>6.65079662</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526.17931933</v>
      </c>
      <c r="F7" s="20" t="n">
        <v>2.3940743</v>
      </c>
      <c r="G7" s="18" t="n">
        <v>512.09807302</v>
      </c>
      <c r="H7" s="20" t="n">
        <v>3.50101639</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505.90020762</v>
      </c>
      <c r="F9" s="20" t="n">
        <v>4.83410801</v>
      </c>
      <c r="G9" s="18" t="n">
        <v>479.42836271</v>
      </c>
      <c r="H9" s="20" t="n">
        <v>6.31369757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514.56116689</v>
      </c>
      <c r="F13" s="20" t="n">
        <v>2.73623114</v>
      </c>
      <c r="G13" s="18" t="n">
        <v>487.65085043</v>
      </c>
      <c r="H13" s="20" t="n">
        <v>4.39650482</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533.1654323400001</v>
      </c>
      <c r="F17" s="20" t="n">
        <v>3.32280736</v>
      </c>
      <c r="G17" s="18" t="n">
        <v>522.2627321</v>
      </c>
      <c r="H17" s="20" t="n">
        <v>4.28496407</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469.64843734</v>
      </c>
      <c r="F18" s="20" t="n">
        <v>6.33958975</v>
      </c>
      <c r="G18" s="18" t="n">
        <v>448.24488023</v>
      </c>
      <c r="H18" s="20" t="n">
        <v>6.54920979</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489.77059904</v>
      </c>
      <c r="F19" s="20" t="n">
        <v>2.76505212</v>
      </c>
      <c r="G19" s="18" t="n">
        <v>446.15454564</v>
      </c>
      <c r="H19" s="20" t="n">
        <v>5.54532008</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498.56616698</v>
      </c>
      <c r="F20" s="20" t="n">
        <v>2.35956505</v>
      </c>
      <c r="G20" s="18" t="n">
        <v>485.87713792</v>
      </c>
      <c r="H20" s="20" t="n">
        <v>4.11624562</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510.12547403</v>
      </c>
      <c r="F23" s="20" t="n">
        <v>2.97521206</v>
      </c>
      <c r="G23" s="18" t="n">
        <v>490.08640165</v>
      </c>
      <c r="H23" s="20" t="n">
        <v>4.95852</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529.61882799</v>
      </c>
      <c r="F25" s="20" t="n">
        <v>4.65209179</v>
      </c>
      <c r="G25" s="18" t="n">
        <v>512.85864228</v>
      </c>
      <c r="H25" s="20" t="n">
        <v>4.09118321</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505.68991522</v>
      </c>
      <c r="F26" s="20" t="n">
        <v>2.72814587</v>
      </c>
      <c r="G26" s="18" t="n">
        <v>496.43286675</v>
      </c>
      <c r="H26" s="20" t="n">
        <v>3.42104723</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523.56756437</v>
      </c>
      <c r="F32" s="20" t="n">
        <v>3.13276371</v>
      </c>
      <c r="G32" s="18" t="n">
        <v>511.7487503</v>
      </c>
      <c r="H32" s="20" t="n">
        <v>3.75906099</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486.77239175</v>
      </c>
      <c r="F34" s="20" t="n">
        <v>3.80302507</v>
      </c>
      <c r="G34" s="18" t="n">
        <v>465.8438369</v>
      </c>
      <c r="H34" s="20" t="n">
        <v>3.65831268</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503.06243988</v>
      </c>
      <c r="F35" s="20" t="n">
        <v>2.82807563</v>
      </c>
      <c r="G35" s="18" t="n">
        <v>518.6796806900001</v>
      </c>
      <c r="H35" s="20" t="n">
        <v>3.35198283</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511.80880561</v>
      </c>
      <c r="F36" s="20" t="n">
        <v>2.45646389</v>
      </c>
      <c r="G36" s="18" t="n">
        <v>490.57973951</v>
      </c>
      <c r="H36" s="20" t="n">
        <v>4.56885376</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513.36816548</v>
      </c>
      <c r="F40" s="20" t="n">
        <v>5.03663019</v>
      </c>
      <c r="G40" s="18" t="n">
        <v>512.87808793</v>
      </c>
      <c r="H40" s="20" t="n">
        <v>5.67626583</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431.33213385</v>
      </c>
      <c r="F47" s="20" t="n">
        <v>6.69008236</v>
      </c>
      <c r="G47" s="18" t="n">
        <v>446.4253036</v>
      </c>
      <c r="H47" s="20" t="n">
        <v>7.19867823</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520.35427601</v>
      </c>
      <c r="F48" s="20" t="n">
        <v>5.30698483</v>
      </c>
      <c r="G48" s="18" t="n">
        <v>504.5559365</v>
      </c>
      <c r="H48" s="20" t="n">
        <v>5.67514405</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503.28378224</v>
      </c>
      <c r="F52" s="20" t="n">
        <v>2.99191587</v>
      </c>
      <c r="G52" s="18" t="n">
        <v>482.02386864</v>
      </c>
      <c r="H52" s="20" t="n">
        <v>3.91333936</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536.36245391</v>
      </c>
      <c r="F56" s="20" t="n">
        <v>3.39813526</v>
      </c>
      <c r="G56" s="18" t="n">
        <v>528.04705324</v>
      </c>
      <c r="H56" s="20" t="n">
        <v>3.26666923</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497.61941562</v>
      </c>
      <c r="F61" s="20" t="n">
        <v>3.62700752</v>
      </c>
      <c r="G61" s="18" t="n">
        <v>476.89543313</v>
      </c>
      <c r="H61" s="20" t="n">
        <v>4.00585733</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430.97345141</v>
      </c>
      <c r="F67" s="20" t="n">
        <v>3.57513169</v>
      </c>
      <c r="G67" s="18" t="n">
        <v>420.88369137</v>
      </c>
      <c r="H67" s="20" t="n">
        <v>5.96581051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435.51761063</v>
      </c>
      <c r="F73" s="20" t="n">
        <v>4.17061158</v>
      </c>
      <c r="G73" s="18" t="n">
        <v>417.70567424</v>
      </c>
      <c r="H73" s="20" t="n">
        <v>5.80397362</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522.69177932</v>
      </c>
      <c r="F7" s="20" t="n">
        <v>2.50454172</v>
      </c>
      <c r="G7" s="18" t="n">
        <v>521.7200056</v>
      </c>
      <c r="H7" s="20" t="n">
        <v>3.98598463</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503.65104508</v>
      </c>
      <c r="F9" s="20" t="n">
        <v>4.76305303</v>
      </c>
      <c r="G9" s="18" t="n">
        <v>491.98122387</v>
      </c>
      <c r="H9" s="20" t="n">
        <v>7.09913931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510.08761814</v>
      </c>
      <c r="F13" s="20" t="n">
        <v>3.04020333</v>
      </c>
      <c r="G13" s="18" t="n">
        <v>509.37176965</v>
      </c>
      <c r="H13" s="20" t="n">
        <v>2.9814442</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529.86221535</v>
      </c>
      <c r="F17" s="20" t="n">
        <v>3.313117</v>
      </c>
      <c r="G17" s="18" t="n">
        <v>530.88899392</v>
      </c>
      <c r="H17" s="20" t="n">
        <v>4.87327542</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473.2844446</v>
      </c>
      <c r="F18" s="20" t="n">
        <v>5.58774414</v>
      </c>
      <c r="G18" s="18" t="n">
        <v>415.29537009</v>
      </c>
      <c r="H18" s="20" t="n">
        <v>8.970048609999999</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487.31352312</v>
      </c>
      <c r="F19" s="20" t="n">
        <v>2.74573656</v>
      </c>
      <c r="G19" s="18" t="n">
        <v>473.45145449</v>
      </c>
      <c r="H19" s="20" t="n">
        <v>4.93791648</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495.46792192</v>
      </c>
      <c r="F20" s="20" t="n">
        <v>2.49440336</v>
      </c>
      <c r="G20" s="18" t="n">
        <v>495.06726466</v>
      </c>
      <c r="H20" s="20" t="n">
        <v>3.59218724</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509.4958371</v>
      </c>
      <c r="F23" s="20" t="n">
        <v>3.02848566</v>
      </c>
      <c r="G23" s="18" t="n">
        <v>494.01286091</v>
      </c>
      <c r="H23" s="20" t="n">
        <v>5.2798301</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525.11188267</v>
      </c>
      <c r="F25" s="20" t="n">
        <v>4.39265933</v>
      </c>
      <c r="G25" s="18" t="n">
        <v>514.43001544</v>
      </c>
      <c r="H25" s="20" t="n">
        <v>5.73447979</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510.38770928</v>
      </c>
      <c r="F26" s="20" t="n">
        <v>2.39967825</v>
      </c>
      <c r="G26" s="18" t="n">
        <v>473.74878348</v>
      </c>
      <c r="H26" s="20" t="n">
        <v>4.42209801</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523.14248625</v>
      </c>
      <c r="F32" s="20" t="n">
        <v>3.27696354</v>
      </c>
      <c r="G32" s="18" t="n">
        <v>511.36912594</v>
      </c>
      <c r="H32" s="20" t="n">
        <v>3.88813906</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483.75878169</v>
      </c>
      <c r="F34" s="20" t="n">
        <v>3.79490987</v>
      </c>
      <c r="G34" s="18" t="n">
        <v>473.10633696</v>
      </c>
      <c r="H34" s="20" t="n">
        <v>3.92041324</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506.57140528</v>
      </c>
      <c r="F35" s="20" t="n">
        <v>2.2899399</v>
      </c>
      <c r="G35" s="18" t="n">
        <v>515.73301629</v>
      </c>
      <c r="H35" s="20" t="n">
        <v>5.60905154</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510.41711263</v>
      </c>
      <c r="F36" s="20" t="n">
        <v>2.30196136</v>
      </c>
      <c r="G36" s="18" t="n">
        <v>493.28222099</v>
      </c>
      <c r="H36" s="20" t="n">
        <v>5.60552907</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509.22529657</v>
      </c>
      <c r="F40" s="20" t="n">
        <v>4.81204282</v>
      </c>
      <c r="G40" s="18" t="n">
        <v>524.76548025</v>
      </c>
      <c r="H40" s="20" t="n">
        <v>5.72150234</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432.86945932</v>
      </c>
      <c r="F47" s="20" t="n">
        <v>6.87050769</v>
      </c>
      <c r="G47" s="18" t="n">
        <v>440.96932392</v>
      </c>
      <c r="H47" s="20" t="n">
        <v>7.16507549</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523.8411744</v>
      </c>
      <c r="F48" s="20" t="n">
        <v>5.46309737</v>
      </c>
      <c r="G48" s="18" t="n">
        <v>499.54333007</v>
      </c>
      <c r="H48" s="20" t="n">
        <v>5.55527004</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500.10029485</v>
      </c>
      <c r="F52" s="20" t="n">
        <v>3.23460695</v>
      </c>
      <c r="G52" s="18" t="n">
        <v>495.23456036</v>
      </c>
      <c r="H52" s="20" t="n">
        <v>3.7550094</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538.58583798</v>
      </c>
      <c r="F56" s="20" t="n">
        <v>3.32768321</v>
      </c>
      <c r="G56" s="18" t="n">
        <v>523.9775168</v>
      </c>
      <c r="H56" s="20" t="n">
        <v>3.19306561</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495.37812047</v>
      </c>
      <c r="F61" s="20" t="n">
        <v>3.66656227</v>
      </c>
      <c r="G61" s="18" t="n">
        <v>486.01665965</v>
      </c>
      <c r="H61" s="20" t="n">
        <v>3.89375034</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435.09240764</v>
      </c>
      <c r="F67" s="20" t="n">
        <v>3.59540633</v>
      </c>
      <c r="G67" s="18" t="n">
        <v>402.93738521</v>
      </c>
      <c r="H67" s="20" t="n">
        <v>5.99495593</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436.14561652</v>
      </c>
      <c r="F73" s="20" t="n">
        <v>3.87221438</v>
      </c>
      <c r="G73" s="18" t="n">
        <v>406.66153116</v>
      </c>
      <c r="H73" s="20" t="n">
        <v>7.34796367</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517.38869133</v>
      </c>
      <c r="F7" s="20" t="n">
        <v>2.77471635</v>
      </c>
      <c r="G7" s="18" t="n">
        <v>530.80769658</v>
      </c>
      <c r="H7" s="20" t="n">
        <v>2.81558122</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497.73434689</v>
      </c>
      <c r="F9" s="20" t="n">
        <v>5.18065069</v>
      </c>
      <c r="G9" s="18" t="n">
        <v>507.68254177</v>
      </c>
      <c r="H9" s="20" t="n">
        <v>5.2853549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508.67678516</v>
      </c>
      <c r="F13" s="20" t="n">
        <v>3.06035294</v>
      </c>
      <c r="G13" s="18" t="n">
        <v>511.7756116</v>
      </c>
      <c r="H13" s="20" t="n">
        <v>3.02231477</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528.2413618099999</v>
      </c>
      <c r="F17" s="20" t="n">
        <v>3.64552902</v>
      </c>
      <c r="G17" s="18" t="n">
        <v>533.26674912</v>
      </c>
      <c r="H17" s="20" t="n">
        <v>3.70898598</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466.62621448</v>
      </c>
      <c r="F18" s="20" t="n">
        <v>5.88799061</v>
      </c>
      <c r="G18" s="18" t="n">
        <v>459.64428265</v>
      </c>
      <c r="H18" s="20" t="n">
        <v>7.31415384</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482.31461691</v>
      </c>
      <c r="F19" s="20" t="n">
        <v>3.37972331</v>
      </c>
      <c r="G19" s="18" t="n">
        <v>485.88963451</v>
      </c>
      <c r="H19" s="20" t="n">
        <v>3.67976085</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496.67565322</v>
      </c>
      <c r="F20" s="20" t="n">
        <v>2.5776965</v>
      </c>
      <c r="G20" s="18" t="n">
        <v>492.50394801</v>
      </c>
      <c r="H20" s="20" t="n">
        <v>3.32133682</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502.98970126</v>
      </c>
      <c r="F23" s="20" t="n">
        <v>3.13185925</v>
      </c>
      <c r="G23" s="18" t="n">
        <v>514.51385383</v>
      </c>
      <c r="H23" s="20" t="n">
        <v>3.84947614</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516.75097871</v>
      </c>
      <c r="F25" s="20" t="n">
        <v>4.19494972</v>
      </c>
      <c r="G25" s="18" t="n">
        <v>530.69081435</v>
      </c>
      <c r="H25" s="20" t="n">
        <v>5.10372785</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499.81161996</v>
      </c>
      <c r="F26" s="20" t="n">
        <v>3.12381319</v>
      </c>
      <c r="G26" s="18" t="n">
        <v>504.90831082</v>
      </c>
      <c r="H26" s="20" t="n">
        <v>2.79389026</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517.30957513</v>
      </c>
      <c r="F32" s="20" t="n">
        <v>3.78561238</v>
      </c>
      <c r="G32" s="18" t="n">
        <v>520.26329112</v>
      </c>
      <c r="H32" s="20" t="n">
        <v>3.46535766</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476.53946071</v>
      </c>
      <c r="F34" s="20" t="n">
        <v>4.40708672</v>
      </c>
      <c r="G34" s="18" t="n">
        <v>483.70500667</v>
      </c>
      <c r="H34" s="20" t="n">
        <v>3.3378882</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497.39225952</v>
      </c>
      <c r="F35" s="20" t="n">
        <v>2.95296884</v>
      </c>
      <c r="G35" s="18" t="n">
        <v>518.73279199</v>
      </c>
      <c r="H35" s="20" t="n">
        <v>3.32566709</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508.27498328</v>
      </c>
      <c r="F36" s="20" t="n">
        <v>2.65974763</v>
      </c>
      <c r="G36" s="18" t="n">
        <v>508.03605124</v>
      </c>
      <c r="H36" s="20" t="n">
        <v>3.62225335</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498.71417038</v>
      </c>
      <c r="F40" s="20" t="n">
        <v>5.00943456</v>
      </c>
      <c r="G40" s="18" t="n">
        <v>532.54228973</v>
      </c>
      <c r="H40" s="20" t="n">
        <v>5.05043824</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413.40903734</v>
      </c>
      <c r="F47" s="20" t="n">
        <v>7.24792781</v>
      </c>
      <c r="G47" s="18" t="n">
        <v>467.07586542</v>
      </c>
      <c r="H47" s="20" t="n">
        <v>6.56507003</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502.48278771</v>
      </c>
      <c r="F48" s="20" t="n">
        <v>5.11070173</v>
      </c>
      <c r="G48" s="18" t="n">
        <v>527.41848536</v>
      </c>
      <c r="H48" s="20" t="n">
        <v>6.07383175</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496.53086316</v>
      </c>
      <c r="F52" s="20" t="n">
        <v>3.3003631</v>
      </c>
      <c r="G52" s="18" t="n">
        <v>502.2340163</v>
      </c>
      <c r="H52" s="20" t="n">
        <v>3.67862705</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530.3579185900001</v>
      </c>
      <c r="F56" s="20" t="n">
        <v>3.5573705</v>
      </c>
      <c r="G56" s="18" t="n">
        <v>535.37505255</v>
      </c>
      <c r="H56" s="20" t="n">
        <v>3.29143048</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489.92234559</v>
      </c>
      <c r="F61" s="20" t="n">
        <v>4.41085843</v>
      </c>
      <c r="G61" s="18" t="n">
        <v>494.91763919</v>
      </c>
      <c r="H61" s="20" t="n">
        <v>3.11811703</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421.4699779</v>
      </c>
      <c r="F67" s="20" t="n">
        <v>3.18095684</v>
      </c>
      <c r="G67" s="18" t="n">
        <v>442.49567132</v>
      </c>
      <c r="H67" s="20" t="n">
        <v>5.29241941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425.59564539</v>
      </c>
      <c r="F73" s="20" t="n">
        <v>5.34779892</v>
      </c>
      <c r="G73" s="18" t="n">
        <v>435.58672926</v>
      </c>
      <c r="H73" s="20" t="n">
        <v>4.69339202</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522.59974714</v>
      </c>
      <c r="F7" s="20" t="n">
        <v>2.34054058</v>
      </c>
      <c r="G7" s="18" t="n">
        <v>522.07661892</v>
      </c>
      <c r="H7" s="20" t="n">
        <v>4.44633476</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503.01552576</v>
      </c>
      <c r="F9" s="20" t="n">
        <v>4.77766315</v>
      </c>
      <c r="G9" s="18" t="n">
        <v>484.37229713</v>
      </c>
      <c r="H9" s="20" t="n">
        <v>8.271766449999999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511.60564093</v>
      </c>
      <c r="F13" s="20" t="n">
        <v>2.76935279</v>
      </c>
      <c r="G13" s="18" t="n">
        <v>483.14881422</v>
      </c>
      <c r="H13" s="20" t="n">
        <v>7.56974476</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531.43156877</v>
      </c>
      <c r="F17" s="20" t="n">
        <v>3.15742742</v>
      </c>
      <c r="G17" s="18" t="n">
        <v>516.88971178</v>
      </c>
      <c r="H17" s="20" t="n">
        <v>6.97272119</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461.13102855</v>
      </c>
      <c r="F18" s="20" t="n">
        <v>6.35469284</v>
      </c>
      <c r="G18" s="18" t="n">
        <v>471.76521944</v>
      </c>
      <c r="H18" s="20" t="n">
        <v>6.21862122</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485.83696789</v>
      </c>
      <c r="F19" s="20" t="n">
        <v>2.7548962</v>
      </c>
      <c r="G19" s="18" t="n">
        <v>471.14615322</v>
      </c>
      <c r="H19" s="20" t="n">
        <v>5.44507906</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498.80436654</v>
      </c>
      <c r="F20" s="20" t="n">
        <v>2.1273727</v>
      </c>
      <c r="G20" s="18" t="n">
        <v>451.76966241</v>
      </c>
      <c r="H20" s="20" t="n">
        <v>7.91689732</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507.71110667</v>
      </c>
      <c r="F23" s="20" t="n">
        <v>3.02566702</v>
      </c>
      <c r="G23" s="18" t="n">
        <v>501.21010223</v>
      </c>
      <c r="H23" s="20" t="n">
        <v>5.84586919</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522.7803242700001</v>
      </c>
      <c r="F25" s="20" t="n">
        <v>4.05288435</v>
      </c>
      <c r="G25" s="18" t="n">
        <v>520.99944814</v>
      </c>
      <c r="H25" s="20" t="n">
        <v>6.70386256</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503.63416289</v>
      </c>
      <c r="F26" s="20" t="n">
        <v>2.33431959</v>
      </c>
      <c r="G26" s="18" t="n">
        <v>492.40272908</v>
      </c>
      <c r="H26" s="20" t="n">
        <v>5.43541649</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521.1672683100001</v>
      </c>
      <c r="F32" s="20" t="n">
        <v>2.94027265</v>
      </c>
      <c r="G32" s="18" t="n">
        <v>501.82122321</v>
      </c>
      <c r="H32" s="20" t="n">
        <v>6.86832917</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484.45067407</v>
      </c>
      <c r="F34" s="20" t="n">
        <v>3.32841269</v>
      </c>
      <c r="G34" s="18" t="n">
        <v>458.52417137</v>
      </c>
      <c r="H34" s="20" t="n">
        <v>5.28703998</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509.22951992</v>
      </c>
      <c r="F35" s="20" t="n">
        <v>2.39779816</v>
      </c>
      <c r="G35" s="18" t="n">
        <v>500.6724299</v>
      </c>
      <c r="H35" s="20" t="n">
        <v>6.29804426</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510.99604585</v>
      </c>
      <c r="F36" s="20" t="n">
        <v>2.44320318</v>
      </c>
      <c r="G36" s="18" t="n">
        <v>488.30954402</v>
      </c>
      <c r="H36" s="20" t="n">
        <v>5.02423334</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511.78141136</v>
      </c>
      <c r="F40" s="20" t="n">
        <v>4.46802026</v>
      </c>
      <c r="G40" s="18" t="n">
        <v>526.63335478</v>
      </c>
      <c r="H40" s="20" t="n">
        <v>9.6535194</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434.33141208</v>
      </c>
      <c r="F47" s="20" t="n">
        <v>6.39530827</v>
      </c>
      <c r="G47" s="18" t="n">
        <v>438.44260204</v>
      </c>
      <c r="H47" s="20" t="n">
        <v>10.4077312</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520.03449578</v>
      </c>
      <c r="F48" s="20" t="n">
        <v>5.55791394</v>
      </c>
      <c r="G48" s="18" t="n">
        <v>504.20195419</v>
      </c>
      <c r="H48" s="20" t="n">
        <v>6.42244646</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499.47136544</v>
      </c>
      <c r="F52" s="20" t="n">
        <v>2.89054076</v>
      </c>
      <c r="G52" s="18" t="n">
        <v>490.80590437</v>
      </c>
      <c r="H52" s="20" t="n">
        <v>6.27147163</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536.24323414</v>
      </c>
      <c r="F56" s="20" t="n">
        <v>3.4194493</v>
      </c>
      <c r="G56" s="18" t="n">
        <v>526.0288028</v>
      </c>
      <c r="H56" s="20" t="n">
        <v>3.75536504</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492.98401514</v>
      </c>
      <c r="F61" s="20" t="n">
        <v>3.27213852</v>
      </c>
      <c r="G61" s="18" t="n">
        <v>489.65690478</v>
      </c>
      <c r="H61" s="20" t="n">
        <v>5.43699517</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430.35061632</v>
      </c>
      <c r="F67" s="20" t="n">
        <v>4.10514516</v>
      </c>
      <c r="G67" s="18" t="n">
        <v>427.40522678</v>
      </c>
      <c r="H67" s="20" t="n">
        <v>4.3196114</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430.17455717</v>
      </c>
      <c r="F73" s="20" t="n">
        <v>4.7910274</v>
      </c>
      <c r="G73" s="18" t="n">
        <v>429.15215236</v>
      </c>
      <c r="H73" s="20" t="n">
        <v>5.81439062</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507.92202468</v>
      </c>
      <c r="F7" s="20" t="n">
        <v>2.51357096</v>
      </c>
      <c r="G7" s="18" t="n">
        <v>550.61687839</v>
      </c>
      <c r="H7" s="20" t="n">
        <v>2.98350803</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488.95388804</v>
      </c>
      <c r="F9" s="20" t="n">
        <v>4.99812525</v>
      </c>
      <c r="G9" s="18" t="n">
        <v>523.02133526</v>
      </c>
      <c r="H9" s="20" t="n">
        <v>5.13650744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498.90091326</v>
      </c>
      <c r="F13" s="20" t="n">
        <v>2.91799253</v>
      </c>
      <c r="G13" s="18" t="n">
        <v>528.36456141</v>
      </c>
      <c r="H13" s="20" t="n">
        <v>3.01145</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527.23870397</v>
      </c>
      <c r="F17" s="20" t="n">
        <v>3.42945252</v>
      </c>
      <c r="G17" s="18" t="n">
        <v>537.58004311</v>
      </c>
      <c r="H17" s="20" t="n">
        <v>4.53395085</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451.6349273</v>
      </c>
      <c r="F18" s="20" t="n">
        <v>6.38289866</v>
      </c>
      <c r="G18" s="18" t="n">
        <v>483.1839262</v>
      </c>
      <c r="H18" s="20" t="n">
        <v>7.22019419</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478.61900091</v>
      </c>
      <c r="F19" s="20" t="n">
        <v>2.82942776</v>
      </c>
      <c r="G19" s="18" t="n">
        <v>498.23807437</v>
      </c>
      <c r="H19" s="20" t="n">
        <v>4.89484638</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488.62968958</v>
      </c>
      <c r="F20" s="20" t="n">
        <v>2.41686006</v>
      </c>
      <c r="G20" s="18" t="n">
        <v>509.69552678</v>
      </c>
      <c r="H20" s="20" t="n">
        <v>3.52646281</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497.87570726</v>
      </c>
      <c r="F23" s="20" t="n">
        <v>3.37930772</v>
      </c>
      <c r="G23" s="18" t="n">
        <v>523.7742641900001</v>
      </c>
      <c r="H23" s="20" t="n">
        <v>3.27168236</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520.4979456999999</v>
      </c>
      <c r="F25" s="20" t="n">
        <v>3.91485476</v>
      </c>
      <c r="G25" s="18" t="n">
        <v>531.80555758</v>
      </c>
      <c r="H25" s="20" t="n">
        <v>7.23775503</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498.20414805</v>
      </c>
      <c r="F26" s="20" t="n">
        <v>2.93920775</v>
      </c>
      <c r="G26" s="18" t="n">
        <v>508.15007857</v>
      </c>
      <c r="H26" s="20" t="n">
        <v>2.9766245</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516.33161183</v>
      </c>
      <c r="F32" s="20" t="n">
        <v>3.2159965</v>
      </c>
      <c r="G32" s="18" t="n">
        <v>524.86117916</v>
      </c>
      <c r="H32" s="20" t="n">
        <v>4.47641289</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466.03953574</v>
      </c>
      <c r="F34" s="20" t="n">
        <v>4.36208833</v>
      </c>
      <c r="G34" s="18" t="n">
        <v>496.32178188</v>
      </c>
      <c r="H34" s="20" t="n">
        <v>3.22671794</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504.10935484</v>
      </c>
      <c r="F35" s="20" t="n">
        <v>2.51167809</v>
      </c>
      <c r="G35" s="18" t="n">
        <v>522.84613734</v>
      </c>
      <c r="H35" s="20" t="n">
        <v>4.21509918</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502.2839722</v>
      </c>
      <c r="F36" s="20" t="n">
        <v>2.36403381</v>
      </c>
      <c r="G36" s="18" t="n">
        <v>522.71366919</v>
      </c>
      <c r="H36" s="20" t="n">
        <v>4.14410548</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500.16943931</v>
      </c>
      <c r="F40" s="20" t="n">
        <v>4.46878496</v>
      </c>
      <c r="G40" s="18" t="n">
        <v>550.54419896</v>
      </c>
      <c r="H40" s="20" t="n">
        <v>5.87807114</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411.14250312</v>
      </c>
      <c r="F47" s="20" t="n">
        <v>6.02873517</v>
      </c>
      <c r="G47" s="18" t="n">
        <v>479.39039314</v>
      </c>
      <c r="H47" s="20" t="n">
        <v>7.22321655</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517.81223903</v>
      </c>
      <c r="F48" s="20" t="n">
        <v>5.11854208</v>
      </c>
      <c r="G48" s="18" t="n">
        <v>505.52339371</v>
      </c>
      <c r="H48" s="20" t="n">
        <v>6.82776012</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492.26987633</v>
      </c>
      <c r="F52" s="20" t="n">
        <v>3.0055693</v>
      </c>
      <c r="G52" s="18" t="n">
        <v>513.34142338</v>
      </c>
      <c r="H52" s="20" t="n">
        <v>4.22836216</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532.6417288</v>
      </c>
      <c r="F56" s="20" t="n">
        <v>3.09793807</v>
      </c>
      <c r="G56" s="18" t="n">
        <v>534.37409149</v>
      </c>
      <c r="H56" s="20" t="n">
        <v>3.74571684</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475.32236735</v>
      </c>
      <c r="F61" s="20" t="n">
        <v>4.13775648</v>
      </c>
      <c r="G61" s="18" t="n">
        <v>506.83241569</v>
      </c>
      <c r="H61" s="20" t="n">
        <v>3.50877198</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430.0382717</v>
      </c>
      <c r="F67" s="20" t="n">
        <v>3.57331805</v>
      </c>
      <c r="G67" s="18" t="n">
        <v>426.33557373</v>
      </c>
      <c r="H67" s="20" t="n">
        <v>6.35836028</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434.0192955</v>
      </c>
      <c r="F73" s="20" t="n">
        <v>4.23524708</v>
      </c>
      <c r="G73" s="18" t="n">
        <v>420.477629</v>
      </c>
      <c r="H73" s="20" t="n">
        <v>6.35550461</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524.56034344</v>
      </c>
      <c r="F7" s="20" t="n">
        <v>2.08063461</v>
      </c>
      <c r="G7" s="18" t="n">
        <v>485.44521483</v>
      </c>
      <c r="H7" s="20" t="n">
        <v>8.37918434</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503.33253315</v>
      </c>
      <c r="F9" s="20" t="n">
        <v>4.73205739</v>
      </c>
      <c r="G9" s="18" t="n">
        <v>446.25759013</v>
      </c>
      <c r="H9" s="20" t="n">
        <v>11.03350202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509.48718678</v>
      </c>
      <c r="F13" s="20" t="n">
        <v>2.93032993</v>
      </c>
      <c r="G13" s="18" t="n">
        <v>511.72982106</v>
      </c>
      <c r="H13" s="20" t="n">
        <v>3.74119042</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531.8460099</v>
      </c>
      <c r="F17" s="20" t="n">
        <v>3.06606683</v>
      </c>
      <c r="G17" s="18" t="n">
        <v>449.50452751</v>
      </c>
      <c r="H17" s="20" t="n">
        <v>15.07879626</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468.46857395</v>
      </c>
      <c r="F18" s="20" t="n">
        <v>5.48104726</v>
      </c>
      <c r="G18" s="18" t="n">
        <v>412.33644</v>
      </c>
      <c r="H18" s="20" t="n">
        <v>14.04764253</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487.29128053</v>
      </c>
      <c r="F19" s="20" t="n">
        <v>2.64959471</v>
      </c>
      <c r="G19" s="18" t="n">
        <v>414.75166019</v>
      </c>
      <c r="H19" s="20" t="n">
        <v>8.911430960000001</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497.87831043</v>
      </c>
      <c r="F20" s="20" t="n">
        <v>2.084469</v>
      </c>
      <c r="G20" s="18" t="n">
        <v>416.22717343</v>
      </c>
      <c r="H20" s="20" t="n">
        <v>12.68825153</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508.32218577</v>
      </c>
      <c r="F23" s="20" t="n">
        <v>2.97090376</v>
      </c>
      <c r="G23" s="18" t="n">
        <v>462.192629</v>
      </c>
      <c r="H23" s="20" t="n">
        <v>10.41617347</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524.10156061</v>
      </c>
      <c r="F25" s="20" t="n">
        <v>3.95005394</v>
      </c>
      <c r="G25" s="18" t="n">
        <v>495.04046904</v>
      </c>
      <c r="H25" s="20" t="n">
        <v>10.28092826</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504.41806054</v>
      </c>
      <c r="F26" s="20" t="n">
        <v>2.1476761</v>
      </c>
      <c r="G26" s="18" t="n">
        <v>468.41567161</v>
      </c>
      <c r="H26" s="20" t="n">
        <v>8.61641094</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522.1302362</v>
      </c>
      <c r="F32" s="20" t="n">
        <v>2.92673837</v>
      </c>
      <c r="G32" s="18" t="n">
        <v>435.00508163</v>
      </c>
      <c r="H32" s="20" t="n">
        <v>12.22813349</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485.47885286</v>
      </c>
      <c r="F34" s="20" t="n">
        <v>3.27250634</v>
      </c>
      <c r="G34" s="18" t="n">
        <v>401.32267765</v>
      </c>
      <c r="H34" s="20" t="n">
        <v>7.4029249</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510.19269652</v>
      </c>
      <c r="F35" s="20" t="n">
        <v>2.25956475</v>
      </c>
      <c r="G35" s="18" t="n">
        <v>424.22029707</v>
      </c>
      <c r="H35" s="20" t="n">
        <v>9.969992830000001</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509.79618005</v>
      </c>
      <c r="F36" s="20" t="n">
        <v>2.40160772</v>
      </c>
      <c r="G36" s="18" t="n">
        <v>471.24862398</v>
      </c>
      <c r="H36" s="20" t="n">
        <v>8.94649796</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514.20227942</v>
      </c>
      <c r="F40" s="20" t="n">
        <v>4.4280434</v>
      </c>
      <c r="G40" s="18" t="n">
        <v>472.1269477</v>
      </c>
      <c r="H40" s="20" t="n">
        <v>16.95482969</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420.83177951</v>
      </c>
      <c r="F47" s="20" t="n">
        <v>6.51066532</v>
      </c>
      <c r="G47" s="18" t="n">
        <v>474.19698461</v>
      </c>
      <c r="H47" s="20" t="n">
        <v>6.21779437</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516.62804112</v>
      </c>
      <c r="F48" s="20" t="n">
        <v>5.20217581</v>
      </c>
      <c r="G48" s="18" t="n">
        <v>500.58377823</v>
      </c>
      <c r="H48" s="20" t="n">
        <v>7.80291524</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500.94525703</v>
      </c>
      <c r="F52" s="20" t="n">
        <v>2.82265816</v>
      </c>
      <c r="G52" s="18" t="n">
        <v>445.15651664</v>
      </c>
      <c r="H52" s="20" t="n">
        <v>8.53639242</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536.17900288</v>
      </c>
      <c r="F56" s="20" t="n">
        <v>2.87838547</v>
      </c>
      <c r="G56" s="18" t="n">
        <v>492.06645889</v>
      </c>
      <c r="H56" s="20" t="n">
        <v>7.47612265</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495.95090576</v>
      </c>
      <c r="F61" s="20" t="n">
        <v>3.07585842</v>
      </c>
      <c r="G61" s="18" t="n">
        <v>418.25735716</v>
      </c>
      <c r="H61" s="20" t="n">
        <v>11.34507787</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431.96949594</v>
      </c>
      <c r="F67" s="20" t="n">
        <v>3.64812546</v>
      </c>
      <c r="G67" s="18" t="n">
        <v>384.94153451</v>
      </c>
      <c r="H67" s="20" t="n">
        <v>7.86507334</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435.16024085</v>
      </c>
      <c r="F73" s="20" t="n">
        <v>3.824926</v>
      </c>
      <c r="G73" s="18" t="n">
        <v>399.5321657</v>
      </c>
      <c r="H73" s="20" t="n">
        <v>9.24978524</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521.63188588</v>
      </c>
      <c r="F7" s="20" t="n">
        <v>2.346393</v>
      </c>
      <c r="G7" s="18" t="n">
        <v>525.50436026</v>
      </c>
      <c r="H7" s="20" t="n">
        <v>4.39373912</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502.97450999</v>
      </c>
      <c r="F9" s="20" t="n">
        <v>4.73171906</v>
      </c>
      <c r="G9" s="18" t="n">
        <v>485.59519549</v>
      </c>
      <c r="H9" s="20" t="n">
        <v>9.38533069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512.86497669</v>
      </c>
      <c r="F13" s="20" t="n">
        <v>2.64501914</v>
      </c>
      <c r="G13" s="18" t="n">
        <v>491.00023917</v>
      </c>
      <c r="H13" s="20" t="n">
        <v>4.94690842</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530.19625502</v>
      </c>
      <c r="F17" s="20" t="n">
        <v>3.206486</v>
      </c>
      <c r="G17" s="18" t="n">
        <v>529.74480307</v>
      </c>
      <c r="H17" s="20" t="n">
        <v>5.41407469</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465.19066862</v>
      </c>
      <c r="F18" s="20" t="n">
        <v>6.23566325</v>
      </c>
      <c r="G18" s="18" t="n">
        <v>462.16588199</v>
      </c>
      <c r="H18" s="20" t="n">
        <v>7.51027655</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485.80683167</v>
      </c>
      <c r="F19" s="20" t="n">
        <v>2.79061727</v>
      </c>
      <c r="G19" s="18" t="n">
        <v>475.03529275</v>
      </c>
      <c r="H19" s="20" t="n">
        <v>5.06921425</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498.08746856</v>
      </c>
      <c r="F20" s="20" t="n">
        <v>2.12709438</v>
      </c>
      <c r="G20" s="18" t="n">
        <v>468.01875349</v>
      </c>
      <c r="H20" s="20" t="n">
        <v>6.62186167</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507.53092889</v>
      </c>
      <c r="F23" s="20" t="n">
        <v>3.11966661</v>
      </c>
      <c r="G23" s="18" t="n">
        <v>505.12208135</v>
      </c>
      <c r="H23" s="20" t="n">
        <v>4.29348953</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521.4249252</v>
      </c>
      <c r="F25" s="20" t="n">
        <v>4.43577878</v>
      </c>
      <c r="G25" s="18" t="n">
        <v>524.96366134</v>
      </c>
      <c r="H25" s="20" t="n">
        <v>4.59358616</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503.89541213</v>
      </c>
      <c r="F26" s="20" t="n">
        <v>2.28361887</v>
      </c>
      <c r="G26" s="18" t="n">
        <v>495.41146977</v>
      </c>
      <c r="H26" s="20" t="n">
        <v>4.44487134</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519.50723386</v>
      </c>
      <c r="F32" s="20" t="n">
        <v>2.96613491</v>
      </c>
      <c r="G32" s="18" t="n">
        <v>516.9382341</v>
      </c>
      <c r="H32" s="20" t="n">
        <v>6.05068994</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482.49498315</v>
      </c>
      <c r="F34" s="20" t="n">
        <v>3.46567571</v>
      </c>
      <c r="G34" s="18" t="n">
        <v>472.2623034</v>
      </c>
      <c r="H34" s="20" t="n">
        <v>4.45417823</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508.62110596</v>
      </c>
      <c r="F35" s="20" t="n">
        <v>2.73742297</v>
      </c>
      <c r="G35" s="18" t="n">
        <v>506.56696453</v>
      </c>
      <c r="H35" s="20" t="n">
        <v>4.60500446</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509.32782951</v>
      </c>
      <c r="F36" s="20" t="n">
        <v>2.40519828</v>
      </c>
      <c r="G36" s="18" t="n">
        <v>498.81611315</v>
      </c>
      <c r="H36" s="20" t="n">
        <v>5.31010298</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511.18868889</v>
      </c>
      <c r="F40" s="20" t="n">
        <v>4.4939613</v>
      </c>
      <c r="G40" s="18" t="n">
        <v>529.9615945</v>
      </c>
      <c r="H40" s="20" t="n">
        <v>7.7677642</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430.81898572</v>
      </c>
      <c r="F47" s="20" t="n">
        <v>6.50549891</v>
      </c>
      <c r="G47" s="18" t="n">
        <v>454.71580619</v>
      </c>
      <c r="H47" s="20" t="n">
        <v>8.35645201</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510.05710792</v>
      </c>
      <c r="F48" s="20" t="n">
        <v>4.96966131</v>
      </c>
      <c r="G48" s="18" t="n">
        <v>525.97843418</v>
      </c>
      <c r="H48" s="20" t="n">
        <v>6.69704557</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499.63185598</v>
      </c>
      <c r="F52" s="20" t="n">
        <v>3.08344628</v>
      </c>
      <c r="G52" s="18" t="n">
        <v>494.44635081</v>
      </c>
      <c r="H52" s="20" t="n">
        <v>4.5267245</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530.04420441</v>
      </c>
      <c r="F56" s="20" t="n">
        <v>3.93392351</v>
      </c>
      <c r="G56" s="18" t="n">
        <v>536.73554265</v>
      </c>
      <c r="H56" s="20" t="n">
        <v>3.11044571</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492.08748461</v>
      </c>
      <c r="F61" s="20" t="n">
        <v>3.26423502</v>
      </c>
      <c r="G61" s="18" t="n">
        <v>494.28550773</v>
      </c>
      <c r="H61" s="20" t="n">
        <v>5.21776741</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427.84581942</v>
      </c>
      <c r="F67" s="20" t="n">
        <v>3.31642023</v>
      </c>
      <c r="G67" s="18" t="n">
        <v>446.71931501</v>
      </c>
      <c r="H67" s="20" t="n">
        <v>9.691154490000001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430.45790414</v>
      </c>
      <c r="F73" s="20" t="n">
        <v>3.79824567</v>
      </c>
      <c r="G73" s="18" t="n">
        <v>427.25087136</v>
      </c>
      <c r="H73" s="20" t="n">
        <v>9.481678459999999</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524.79252974</v>
      </c>
      <c r="F7" s="20" t="n">
        <v>2.12267123</v>
      </c>
      <c r="G7" s="18" t="n">
        <v>465.41650329</v>
      </c>
      <c r="H7" s="20" t="n">
        <v>9.68331598</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502.66677116</v>
      </c>
      <c r="F9" s="20" t="n">
        <v>4.63962442</v>
      </c>
      <c r="G9" s="18" t="n">
        <v>489.54355382</v>
      </c>
      <c r="H9" s="20" t="n">
        <v>10.03636965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512.06659413</v>
      </c>
      <c r="F13" s="20" t="n">
        <v>2.80101064</v>
      </c>
      <c r="G13" s="18" t="n">
        <v>482.78209825</v>
      </c>
      <c r="H13" s="20" t="n">
        <v>4.99716707</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531.51744496</v>
      </c>
      <c r="F17" s="20" t="n">
        <v>3.13411088</v>
      </c>
      <c r="G17" s="18" t="n">
        <v>491.03090589</v>
      </c>
      <c r="H17" s="20" t="n">
        <v>11.0144915</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467.21116712</v>
      </c>
      <c r="F18" s="20" t="n">
        <v>5.599076</v>
      </c>
      <c r="G18" s="18" t="n">
        <v>443.6633105</v>
      </c>
      <c r="H18" s="20" t="n">
        <v>10.37682017</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488.198138</v>
      </c>
      <c r="F19" s="20" t="n">
        <v>2.65215109</v>
      </c>
      <c r="G19" s="18" t="n">
        <v>413.33533344</v>
      </c>
      <c r="H19" s="20" t="n">
        <v>7.26278904</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498.00616407</v>
      </c>
      <c r="F20" s="20" t="n">
        <v>2.07072736</v>
      </c>
      <c r="G20" s="18" t="n">
        <v>414.63035432</v>
      </c>
      <c r="H20" s="20" t="n">
        <v>10.60269334</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509.07929907</v>
      </c>
      <c r="F23" s="20" t="n">
        <v>2.9572859</v>
      </c>
      <c r="G23" s="18" t="n">
        <v>474.428821</v>
      </c>
      <c r="H23" s="20" t="n">
        <v>7.57295257</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523.79326357</v>
      </c>
      <c r="F25" s="20" t="n">
        <v>3.90554871</v>
      </c>
      <c r="G25" s="18" t="n">
        <v>486.68145251</v>
      </c>
      <c r="H25" s="20" t="n">
        <v>13.698254</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505.24099371</v>
      </c>
      <c r="F26" s="20" t="n">
        <v>2.15430331</v>
      </c>
      <c r="G26" s="18" t="n">
        <v>456.42251459</v>
      </c>
      <c r="H26" s="20" t="n">
        <v>7.46612581</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522.44020768</v>
      </c>
      <c r="F32" s="20" t="n">
        <v>2.84225444</v>
      </c>
      <c r="G32" s="18" t="n">
        <v>456.9680558</v>
      </c>
      <c r="H32" s="20" t="n">
        <v>10.46281849</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486.20759101</v>
      </c>
      <c r="F34" s="20" t="n">
        <v>3.26954641</v>
      </c>
      <c r="G34" s="18" t="n">
        <v>414.70630724</v>
      </c>
      <c r="H34" s="20" t="n">
        <v>6.83327063</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510.58610677</v>
      </c>
      <c r="F35" s="20" t="n">
        <v>2.22876623</v>
      </c>
      <c r="G35" s="18" t="n">
        <v>438.04916051</v>
      </c>
      <c r="H35" s="20" t="n">
        <v>9.582954369999999</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510.09575213</v>
      </c>
      <c r="F36" s="20" t="n">
        <v>2.35544404</v>
      </c>
      <c r="G36" s="18" t="n">
        <v>469.5060316</v>
      </c>
      <c r="H36" s="20" t="n">
        <v>8.408579189999999</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514.18338562</v>
      </c>
      <c r="F40" s="20" t="n">
        <v>4.44387556</v>
      </c>
      <c r="G40" s="18" t="n">
        <v>475.62665639</v>
      </c>
      <c r="H40" s="20" t="n">
        <v>12.6286303</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437.41845843</v>
      </c>
      <c r="F47" s="20" t="n">
        <v>6.37866483</v>
      </c>
      <c r="G47" s="18" t="n">
        <v>397.7022675</v>
      </c>
      <c r="H47" s="20" t="n">
        <v>10.69139263</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516.33178659</v>
      </c>
      <c r="F48" s="20" t="n">
        <v>5.36486464</v>
      </c>
      <c r="G48" s="18" t="n">
        <v>506.99227747</v>
      </c>
      <c r="H48" s="20" t="n">
        <v>7.11949382</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500.70097895</v>
      </c>
      <c r="F52" s="20" t="n">
        <v>2.90383092</v>
      </c>
      <c r="G52" s="18" t="n">
        <v>475.42178305</v>
      </c>
      <c r="H52" s="20" t="n">
        <v>6.23156177</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536.1884509</v>
      </c>
      <c r="F56" s="20" t="n">
        <v>2.92463067</v>
      </c>
      <c r="G56" s="18" t="n">
        <v>508.85971877</v>
      </c>
      <c r="H56" s="20" t="n">
        <v>5.66592547</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496.61185645</v>
      </c>
      <c r="F61" s="20" t="n">
        <v>3.0800896</v>
      </c>
      <c r="G61" s="18" t="n">
        <v>419.39146182</v>
      </c>
      <c r="H61" s="20" t="n">
        <v>8.69222162</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432.12791356</v>
      </c>
      <c r="F67" s="20" t="n">
        <v>3.6417092</v>
      </c>
      <c r="G67" s="18" t="n">
        <v>363.52765389</v>
      </c>
      <c r="H67" s="20" t="n">
        <v>12.94131117</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436.72059547</v>
      </c>
      <c r="F73" s="20" t="n">
        <v>3.75106939</v>
      </c>
      <c r="G73" s="18" t="n">
        <v>354.75672491</v>
      </c>
      <c r="H73" s="20" t="n">
        <v>9.141134839999999</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503.48928224</v>
      </c>
      <c r="F7" s="20" t="n">
        <v>2.5099884</v>
      </c>
      <c r="G7" s="18" t="n">
        <v>548.8227882899999</v>
      </c>
      <c r="H7" s="20" t="n">
        <v>2.72947116</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483.36117416</v>
      </c>
      <c r="F9" s="20" t="n">
        <v>5.61187337</v>
      </c>
      <c r="G9" s="18" t="n">
        <v>526.27017695</v>
      </c>
      <c r="H9" s="20" t="n">
        <v>4.31725025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483.78421253</v>
      </c>
      <c r="F13" s="20" t="n">
        <v>3.38495643</v>
      </c>
      <c r="G13" s="18" t="n">
        <v>529.68496972</v>
      </c>
      <c r="H13" s="20" t="n">
        <v>2.50159289</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514.66415932</v>
      </c>
      <c r="F17" s="20" t="n">
        <v>3.65502594</v>
      </c>
      <c r="G17" s="18" t="n">
        <v>555.66443994</v>
      </c>
      <c r="H17" s="20" t="n">
        <v>3.42854155</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464.30304451</v>
      </c>
      <c r="F18" s="20" t="n">
        <v>6.33467299</v>
      </c>
      <c r="G18" s="18" t="n">
        <v>464.56232195</v>
      </c>
      <c r="H18" s="20" t="n">
        <v>6.64745026</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470.9046987</v>
      </c>
      <c r="F19" s="20" t="n">
        <v>2.96157193</v>
      </c>
      <c r="G19" s="18" t="n">
        <v>501.18301123</v>
      </c>
      <c r="H19" s="20" t="n">
        <v>3.65456984</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478.67705343</v>
      </c>
      <c r="F20" s="20" t="n">
        <v>3.01212545</v>
      </c>
      <c r="G20" s="18" t="n">
        <v>513.72794122</v>
      </c>
      <c r="H20" s="20" t="n">
        <v>2.82595636</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490.0820289</v>
      </c>
      <c r="F23" s="20" t="n">
        <v>3.48784872</v>
      </c>
      <c r="G23" s="18" t="n">
        <v>531.50048946</v>
      </c>
      <c r="H23" s="20" t="n">
        <v>3.29640423</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509.96097664</v>
      </c>
      <c r="F25" s="20" t="n">
        <v>5.1859621</v>
      </c>
      <c r="G25" s="18" t="n">
        <v>534.03360959</v>
      </c>
      <c r="H25" s="20" t="n">
        <v>4.05397564</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486.97896047</v>
      </c>
      <c r="F26" s="20" t="n">
        <v>2.85663507</v>
      </c>
      <c r="G26" s="18" t="n">
        <v>516.82926085</v>
      </c>
      <c r="H26" s="20" t="n">
        <v>2.57644911</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511.42335183</v>
      </c>
      <c r="F32" s="20" t="n">
        <v>3.23933341</v>
      </c>
      <c r="G32" s="18" t="n">
        <v>532.78211871</v>
      </c>
      <c r="H32" s="20" t="n">
        <v>3.76937895</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459.80619281</v>
      </c>
      <c r="F34" s="20" t="n">
        <v>3.97836423</v>
      </c>
      <c r="G34" s="18" t="n">
        <v>503.41134294</v>
      </c>
      <c r="H34" s="20" t="n">
        <v>2.87180495</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490.79914664</v>
      </c>
      <c r="F35" s="20" t="n">
        <v>3.11298036</v>
      </c>
      <c r="G35" s="18" t="n">
        <v>531.6576899299999</v>
      </c>
      <c r="H35" s="20" t="n">
        <v>3.03468968</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496.19525991</v>
      </c>
      <c r="F36" s="20" t="n">
        <v>2.74408078</v>
      </c>
      <c r="G36" s="18" t="n">
        <v>524.02993636</v>
      </c>
      <c r="H36" s="20" t="n">
        <v>3.0281087</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498.7635093</v>
      </c>
      <c r="F40" s="20" t="n">
        <v>4.63074838</v>
      </c>
      <c r="G40" s="18" t="n">
        <v>541.03832281</v>
      </c>
      <c r="H40" s="20" t="n">
        <v>5.87638687</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405.93263258</v>
      </c>
      <c r="F47" s="20" t="n">
        <v>6.71272716</v>
      </c>
      <c r="G47" s="18" t="n">
        <v>486.68168028</v>
      </c>
      <c r="H47" s="20" t="n">
        <v>5.59498379</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517.7577436</v>
      </c>
      <c r="F48" s="20" t="n">
        <v>4.88262559</v>
      </c>
      <c r="G48" s="18" t="n">
        <v>511.03157904</v>
      </c>
      <c r="H48" s="20" t="n">
        <v>6.395056</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486.94624005</v>
      </c>
      <c r="F52" s="20" t="n">
        <v>3.30859083</v>
      </c>
      <c r="G52" s="18" t="n">
        <v>516.83588977</v>
      </c>
      <c r="H52" s="20" t="n">
        <v>3.42744691</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519.7674355299999</v>
      </c>
      <c r="F56" s="20" t="n">
        <v>3.61127121</v>
      </c>
      <c r="G56" s="18" t="n">
        <v>545.4357275900001</v>
      </c>
      <c r="H56" s="20" t="n">
        <v>2.99390933</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485.87191016</v>
      </c>
      <c r="F61" s="20" t="n">
        <v>3.85380873</v>
      </c>
      <c r="G61" s="18" t="n">
        <v>505.91959954</v>
      </c>
      <c r="H61" s="20" t="n">
        <v>3.60102188</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408.37391977</v>
      </c>
      <c r="F67" s="20" t="n">
        <v>3.33668609</v>
      </c>
      <c r="G67" s="18" t="n">
        <v>453.18935837</v>
      </c>
      <c r="H67" s="20" t="n">
        <v>4.34465427</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430.27448157</v>
      </c>
      <c r="F73" s="20" t="n">
        <v>3.97934654</v>
      </c>
      <c r="G73" s="18" t="n">
        <v>428.72834805</v>
      </c>
      <c r="H73" s="20" t="n">
        <v>7.16984474</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522.71187924</v>
      </c>
      <c r="F7" s="20" t="n">
        <v>2.19093043</v>
      </c>
      <c r="G7" s="18" t="n">
        <v>520.5548654299999</v>
      </c>
      <c r="H7" s="20" t="n">
        <v>5.26789237</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503.35426573</v>
      </c>
      <c r="F9" s="20" t="n">
        <v>4.64721726</v>
      </c>
      <c r="G9" s="18" t="n">
        <v>481.33082983</v>
      </c>
      <c r="H9" s="20" t="n">
        <v>9.848996100000001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508.27506357</v>
      </c>
      <c r="F13" s="20" t="n">
        <v>2.84700205</v>
      </c>
      <c r="G13" s="18" t="n">
        <v>518.60998617</v>
      </c>
      <c r="H13" s="20" t="n">
        <v>3.95318816</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529.79521306</v>
      </c>
      <c r="F17" s="20" t="n">
        <v>3.21960599</v>
      </c>
      <c r="G17" s="18" t="n">
        <v>532.3861987</v>
      </c>
      <c r="H17" s="20" t="n">
        <v>5.3906897</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469.70136546</v>
      </c>
      <c r="F18" s="20" t="n">
        <v>5.93761443</v>
      </c>
      <c r="G18" s="18" t="n">
        <v>420.20583156</v>
      </c>
      <c r="H18" s="20" t="n">
        <v>8.75061009</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487.32409282</v>
      </c>
      <c r="F19" s="20" t="n">
        <v>2.76095738</v>
      </c>
      <c r="G19" s="18" t="n">
        <v>453.82439188</v>
      </c>
      <c r="H19" s="20" t="n">
        <v>7.18763633</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492.76200816</v>
      </c>
      <c r="F20" s="20" t="n">
        <v>2.24834626</v>
      </c>
      <c r="G20" s="18" t="n">
        <v>505.27180232</v>
      </c>
      <c r="H20" s="20" t="n">
        <v>4.34314788</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505.64651642</v>
      </c>
      <c r="F23" s="20" t="n">
        <v>3.0222706</v>
      </c>
      <c r="G23" s="18" t="n">
        <v>516.72089063</v>
      </c>
      <c r="H23" s="20" t="n">
        <v>5.47561207</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522.50447907</v>
      </c>
      <c r="F25" s="20" t="n">
        <v>3.77108891</v>
      </c>
      <c r="G25" s="18" t="n">
        <v>522.62202633</v>
      </c>
      <c r="H25" s="20" t="n">
        <v>8.9010073</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502.44191224</v>
      </c>
      <c r="F26" s="20" t="n">
        <v>2.38782696</v>
      </c>
      <c r="G26" s="18" t="n">
        <v>502.03908006</v>
      </c>
      <c r="H26" s="20" t="n">
        <v>3.97591832</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520.6971035</v>
      </c>
      <c r="F32" s="20" t="n">
        <v>3.17839564</v>
      </c>
      <c r="G32" s="18" t="n">
        <v>511.91052387</v>
      </c>
      <c r="H32" s="20" t="n">
        <v>4.97568793</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482.20865715</v>
      </c>
      <c r="F34" s="20" t="n">
        <v>3.35021807</v>
      </c>
      <c r="G34" s="18" t="n">
        <v>471.59677667</v>
      </c>
      <c r="H34" s="20" t="n">
        <v>5.01183376</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506.16374422</v>
      </c>
      <c r="F35" s="20" t="n">
        <v>2.5125109</v>
      </c>
      <c r="G35" s="18" t="n">
        <v>519.3739953199999</v>
      </c>
      <c r="H35" s="20" t="n">
        <v>5.7020564</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510.3930115</v>
      </c>
      <c r="F36" s="20" t="n">
        <v>2.39480719</v>
      </c>
      <c r="G36" s="18" t="n">
        <v>491.57024961</v>
      </c>
      <c r="H36" s="20" t="n">
        <v>5.82581218</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511.02020728</v>
      </c>
      <c r="F40" s="20" t="n">
        <v>4.57137901</v>
      </c>
      <c r="G40" s="18" t="n">
        <v>533.78699512</v>
      </c>
      <c r="H40" s="20" t="n">
        <v>8.712752910000001</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437.27098673</v>
      </c>
      <c r="F47" s="20" t="n">
        <v>6.43090556</v>
      </c>
      <c r="G47" s="18" t="n">
        <v>415.57931023</v>
      </c>
      <c r="H47" s="20" t="n">
        <v>10.46685319</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520.93896545</v>
      </c>
      <c r="F48" s="20" t="n">
        <v>4.8912807</v>
      </c>
      <c r="G48" s="18" t="n">
        <v>498.98327321</v>
      </c>
      <c r="H48" s="20" t="n">
        <v>7.26895727</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498.5697126</v>
      </c>
      <c r="F52" s="20" t="n">
        <v>2.95262711</v>
      </c>
      <c r="G52" s="18" t="n">
        <v>499.15069944</v>
      </c>
      <c r="H52" s="20" t="n">
        <v>5.06623653</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535.81239981</v>
      </c>
      <c r="F56" s="20" t="n">
        <v>3.12028183</v>
      </c>
      <c r="G56" s="18" t="n">
        <v>523.85327583</v>
      </c>
      <c r="H56" s="20" t="n">
        <v>3.94693217</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494.61900204</v>
      </c>
      <c r="F61" s="20" t="n">
        <v>3.35159317</v>
      </c>
      <c r="G61" s="18" t="n">
        <v>477.88886038</v>
      </c>
      <c r="H61" s="20" t="n">
        <v>5.6262313</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433.64615372</v>
      </c>
      <c r="F67" s="20" t="n">
        <v>4.41892968</v>
      </c>
      <c r="G67" s="18" t="n">
        <v>424.42821696</v>
      </c>
      <c r="H67" s="20" t="n">
        <v>3.68934351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433.44650869</v>
      </c>
      <c r="F73" s="20" t="n">
        <v>4.0960761</v>
      </c>
      <c r="G73" s="18" t="n">
        <v>420.40782184</v>
      </c>
      <c r="H73" s="20" t="n">
        <v>6.80106542</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519.20342948</v>
      </c>
      <c r="F7" s="20" t="n">
        <v>2.41004557</v>
      </c>
      <c r="G7" s="18" t="n">
        <v>534.79753522</v>
      </c>
      <c r="H7" s="20" t="n">
        <v>3.07956366</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497.53246325</v>
      </c>
      <c r="F9" s="20" t="n">
        <v>5.05066119</v>
      </c>
      <c r="G9" s="18" t="n">
        <v>513.1689239900001</v>
      </c>
      <c r="H9" s="20" t="n">
        <v>5.63007443</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509.27076235</v>
      </c>
      <c r="F13" s="20" t="n">
        <v>3.11183026</v>
      </c>
      <c r="G13" s="18" t="n">
        <v>511.28396029</v>
      </c>
      <c r="H13" s="20" t="n">
        <v>3.20233863</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528.60080409</v>
      </c>
      <c r="F17" s="20" t="n">
        <v>3.48447193</v>
      </c>
      <c r="G17" s="18" t="n">
        <v>534.7465068</v>
      </c>
      <c r="H17" s="20" t="n">
        <v>4.27506168</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460.88001876</v>
      </c>
      <c r="F18" s="20" t="n">
        <v>5.56486457</v>
      </c>
      <c r="G18" s="18" t="n">
        <v>477.1059171</v>
      </c>
      <c r="H18" s="20" t="n">
        <v>9.357802120000001</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485.26706614</v>
      </c>
      <c r="F19" s="20" t="n">
        <v>2.92643771</v>
      </c>
      <c r="G19" s="18" t="n">
        <v>479.87727751</v>
      </c>
      <c r="H19" s="20" t="n">
        <v>4.85466499</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490.58261668</v>
      </c>
      <c r="F20" s="20" t="n">
        <v>2.6451191</v>
      </c>
      <c r="G20" s="18" t="n">
        <v>504.71128153</v>
      </c>
      <c r="H20" s="20" t="n">
        <v>3.43703136</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508.54787003</v>
      </c>
      <c r="F23" s="20" t="n">
        <v>2.93797026</v>
      </c>
      <c r="G23" s="18" t="n">
        <v>496.80265738</v>
      </c>
      <c r="H23" s="20" t="n">
        <v>5.88789524</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523.44169491</v>
      </c>
      <c r="F25" s="20" t="n">
        <v>3.98375051</v>
      </c>
      <c r="G25" s="18" t="n">
        <v>499.02819399</v>
      </c>
      <c r="H25" s="20" t="n">
        <v>11.80753294</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503.00391242</v>
      </c>
      <c r="F26" s="20" t="n">
        <v>2.90362652</v>
      </c>
      <c r="G26" s="18" t="n">
        <v>501.08259271</v>
      </c>
      <c r="H26" s="20" t="n">
        <v>3.05833666</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521.86953509</v>
      </c>
      <c r="F32" s="20" t="n">
        <v>3.21971552</v>
      </c>
      <c r="G32" s="18" t="n">
        <v>512.51222178</v>
      </c>
      <c r="H32" s="20" t="n">
        <v>3.92143736</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480.86467121</v>
      </c>
      <c r="F34" s="20" t="n">
        <v>3.46920001</v>
      </c>
      <c r="G34" s="18" t="n">
        <v>478.6984658</v>
      </c>
      <c r="H34" s="20" t="n">
        <v>4.38713835</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507.32676102</v>
      </c>
      <c r="F35" s="20" t="n">
        <v>2.68613754</v>
      </c>
      <c r="G35" s="18" t="n">
        <v>510.13721895</v>
      </c>
      <c r="H35" s="20" t="n">
        <v>3.7112165</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508.32335625</v>
      </c>
      <c r="F36" s="20" t="n">
        <v>2.33856754</v>
      </c>
      <c r="G36" s="18" t="n">
        <v>507.82169796</v>
      </c>
      <c r="H36" s="20" t="n">
        <v>4.42510164</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507.15628293</v>
      </c>
      <c r="F40" s="20" t="n">
        <v>4.62854581</v>
      </c>
      <c r="G40" s="18" t="n">
        <v>533.55607107</v>
      </c>
      <c r="H40" s="20" t="n">
        <v>6.55668917</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430.62053228</v>
      </c>
      <c r="F47" s="20" t="n">
        <v>6.47024058</v>
      </c>
      <c r="G47" s="18" t="n">
        <v>453.6674148</v>
      </c>
      <c r="H47" s="20" t="n">
        <v>8.248466880000001</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519.1591888299999</v>
      </c>
      <c r="F48" s="20" t="n">
        <v>5.33052223</v>
      </c>
      <c r="G48" s="18" t="n">
        <v>490.84219889</v>
      </c>
      <c r="H48" s="20" t="n">
        <v>7.30874907</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497.95006456</v>
      </c>
      <c r="F52" s="20" t="n">
        <v>3.12865731</v>
      </c>
      <c r="G52" s="18" t="n">
        <v>500.55160983</v>
      </c>
      <c r="H52" s="20" t="n">
        <v>4.47079689</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536.13660887</v>
      </c>
      <c r="F56" s="20" t="n">
        <v>2.96898077</v>
      </c>
      <c r="G56" s="18" t="n">
        <v>517.99156941</v>
      </c>
      <c r="H56" s="20" t="n">
        <v>4.68108731</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495.61564315</v>
      </c>
      <c r="F61" s="20" t="n">
        <v>3.50038591</v>
      </c>
      <c r="G61" s="18" t="n">
        <v>484.18917795</v>
      </c>
      <c r="H61" s="20" t="n">
        <v>4.49095816</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433.48527208</v>
      </c>
      <c r="F67" s="20" t="n">
        <v>3.71531932</v>
      </c>
      <c r="G67" s="18" t="n">
        <v>413.33420752</v>
      </c>
      <c r="H67" s="20" t="n">
        <v>5.173111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433.93537969</v>
      </c>
      <c r="F73" s="20" t="n">
        <v>3.85290273</v>
      </c>
      <c r="G73" s="18" t="n">
        <v>414.21536824</v>
      </c>
      <c r="H73" s="20" t="n">
        <v>7.96352266</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515.22736402</v>
      </c>
      <c r="F7" s="20" t="n">
        <v>2.36502667</v>
      </c>
      <c r="G7" s="18" t="n">
        <v>543.22855897</v>
      </c>
      <c r="H7" s="20" t="n">
        <v>2.91682888</v>
      </c>
      <c r="I7" s="18" t="n">
        <v>473.97992136</v>
      </c>
      <c r="J7" s="20" t="n">
        <v>2.64698592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(7151.0/B9*100)</f>
        <v/>
      </c>
      <c r="D9" s="19" t="n">
        <v>2500</v>
      </c>
      <c r="E9" s="18" t="n">
        <v>492.75725349</v>
      </c>
      <c r="F9" s="20" t="n">
        <v>5.0555882</v>
      </c>
      <c r="G9" s="18" t="n">
        <v>523.82534558</v>
      </c>
      <c r="H9" s="20" t="n">
        <v>5.56703436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(190.0/B13*100)</f>
        <v/>
      </c>
      <c r="D13" s="19" t="n">
        <v>6971</v>
      </c>
      <c r="E13" s="18" t="n">
        <v>510.50274137</v>
      </c>
      <c r="F13" s="20" t="n">
        <v>3.19349495</v>
      </c>
      <c r="G13" s="18" t="n">
        <v>508.15991481</v>
      </c>
      <c r="H13" s="20" t="n">
        <v>3.19910197</v>
      </c>
      <c r="I13" s="18" t="n">
        <v>457.95096687</v>
      </c>
      <c r="J13" s="20" t="n">
        <v>5.49054441</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(1016.0/B17*100)</f>
        <v/>
      </c>
      <c r="D17" s="19" t="n">
        <v>5488</v>
      </c>
      <c r="E17" s="18" t="n">
        <v>528.00570377</v>
      </c>
      <c r="F17" s="20" t="n">
        <v>3.51385</v>
      </c>
      <c r="G17" s="18" t="n">
        <v>537.04273898</v>
      </c>
      <c r="H17" s="20" t="n">
        <v>4.08883713</v>
      </c>
      <c r="I17" s="18" t="n">
        <v>481.90792858</v>
      </c>
      <c r="J17" s="20" t="n">
        <v>4.36261767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464.11522735</v>
      </c>
      <c r="F18" s="20" t="n">
        <v>5.84389137</v>
      </c>
      <c r="G18" s="18" t="n">
        <v>465.51783908</v>
      </c>
      <c r="H18" s="20" t="n">
        <v>8.71802705</v>
      </c>
      <c r="I18" s="18" t="n">
        <v>469.48470583</v>
      </c>
      <c r="J18" s="20" t="n">
        <v>4.13221357</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482.33122137</v>
      </c>
      <c r="F19" s="20" t="n">
        <v>2.99511828</v>
      </c>
      <c r="G19" s="18" t="n">
        <v>488.21888032</v>
      </c>
      <c r="H19" s="20" t="n">
        <v>4.71553048</v>
      </c>
      <c r="I19" s="18" t="n">
        <v>431.55471229</v>
      </c>
      <c r="J19" s="20" t="n">
        <v>4.26250329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490.72557393</v>
      </c>
      <c r="F20" s="20" t="n">
        <v>2.48346963</v>
      </c>
      <c r="G20" s="18" t="n">
        <v>506.25038559</v>
      </c>
      <c r="H20" s="20" t="n">
        <v>3.78748049</v>
      </c>
      <c r="I20" s="18" t="n">
        <v>414.09880676</v>
      </c>
      <c r="J20" s="20" t="n">
        <v>5.28632759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(668.0/B23*100)</f>
        <v/>
      </c>
      <c r="D23" s="19" t="n">
        <v>10915</v>
      </c>
      <c r="E23" s="18" t="n">
        <v>509.23281654</v>
      </c>
      <c r="F23" s="20" t="n">
        <v>2.97088394</v>
      </c>
      <c r="G23" s="18" t="n">
        <v>497.6287603</v>
      </c>
      <c r="H23" s="20" t="n">
        <v>5.14286753</v>
      </c>
      <c r="I23" s="18" t="n">
        <v>445.12445935</v>
      </c>
      <c r="J23" s="20" t="n">
        <v>3.65040727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(34.0/B25*100)</f>
        <v/>
      </c>
      <c r="D25" s="19" t="n">
        <v>5547</v>
      </c>
      <c r="E25" s="18" t="n">
        <v>523.90391517</v>
      </c>
      <c r="F25" s="20" t="n">
        <v>3.93264478</v>
      </c>
      <c r="G25" s="18" t="n">
        <v>507.94813163</v>
      </c>
      <c r="H25" s="20" t="n">
        <v>8.594255410000001</v>
      </c>
      <c r="I25" s="18" t="n">
        <v>513.08306554</v>
      </c>
      <c r="J25" s="20" t="n">
        <v>3.98837569</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502.03382175</v>
      </c>
      <c r="F26" s="20" t="n">
        <v>2.85545129</v>
      </c>
      <c r="G26" s="18" t="n">
        <v>502.92439492</v>
      </c>
      <c r="H26" s="20" t="n">
        <v>3.33644491</v>
      </c>
      <c r="I26" s="18" t="n">
        <v>467.11355715</v>
      </c>
      <c r="J26" s="20" t="n">
        <v>2.96180643</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(31.0/B32*100)</f>
        <v/>
      </c>
      <c r="D32" s="19" t="n">
        <v>4447</v>
      </c>
      <c r="E32" s="18" t="n">
        <v>522.65740569</v>
      </c>
      <c r="F32" s="20" t="n">
        <v>3.31380838</v>
      </c>
      <c r="G32" s="18" t="n">
        <v>511.24680639</v>
      </c>
      <c r="H32" s="20" t="n">
        <v>3.97769911</v>
      </c>
      <c r="I32" s="18" t="n">
        <v>491.60157866</v>
      </c>
      <c r="J32" s="20" t="n">
        <v>3.36773004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(128.0/B34*100)</f>
        <v/>
      </c>
      <c r="D34" s="19" t="n">
        <v>6222</v>
      </c>
      <c r="E34" s="18" t="n">
        <v>478.10563636</v>
      </c>
      <c r="F34" s="20" t="n">
        <v>3.66416315</v>
      </c>
      <c r="G34" s="18" t="n">
        <v>486.55821242</v>
      </c>
      <c r="H34" s="20" t="n">
        <v>4.25946939</v>
      </c>
      <c r="I34" s="18" t="n">
        <v>425.18737384</v>
      </c>
      <c r="J34" s="20" t="n">
        <v>3.18698841</v>
      </c>
      <c r="K34" s="18" t="s">
        <v>327</v>
      </c>
      <c r="L34" s="20" t="s">
        <v>327</v>
      </c>
      <c r="M34" s="18" t="n">
        <v>263.37193708</v>
      </c>
      <c r="N34" s="20" t="n">
        <v>13.61114927</v>
      </c>
      <c r="O34" s="18" t="s">
        <v>327</v>
      </c>
      <c r="P34" s="20" t="s">
        <v>327</v>
      </c>
      <c r="Q34" s="18" t="s">
        <v>327</v>
      </c>
      <c r="R34" s="20" t="s">
        <v>327</v>
      </c>
    </row>
    <row r="35" spans="1:18">
      <c r="A35" s="15" t="s">
        <v>355</v>
      </c>
      <c r="B35" s="17" t="n">
        <v>6406</v>
      </c>
      <c r="C35" s="18">
        <f>(94.0/B35*100)</f>
        <v/>
      </c>
      <c r="D35" s="19" t="n">
        <v>6312</v>
      </c>
      <c r="E35" s="18" t="n">
        <v>503.68697762</v>
      </c>
      <c r="F35" s="20" t="n">
        <v>3.03059539</v>
      </c>
      <c r="G35" s="18" t="n">
        <v>517.40898279</v>
      </c>
      <c r="H35" s="20" t="n">
        <v>3.50543468</v>
      </c>
      <c r="I35" s="18" t="n">
        <v>506.79203284</v>
      </c>
      <c r="J35" s="20" t="n">
        <v>2.22695234</v>
      </c>
      <c r="K35" s="18" t="s">
        <v>327</v>
      </c>
      <c r="L35" s="20" t="s">
        <v>327</v>
      </c>
      <c r="M35" s="18" t="n">
        <v>337.32521215</v>
      </c>
      <c r="N35" s="20" t="n">
        <v>11.65794297</v>
      </c>
      <c r="O35" s="18" t="s">
        <v>327</v>
      </c>
      <c r="P35" s="20" t="s">
        <v>327</v>
      </c>
      <c r="Q35" s="18" t="s">
        <v>327</v>
      </c>
      <c r="R35" s="20" t="s">
        <v>327</v>
      </c>
    </row>
    <row r="36" spans="1:18">
      <c r="A36" s="15" t="s">
        <v>356</v>
      </c>
      <c r="B36" s="17" t="n">
        <v>6736</v>
      </c>
      <c r="C36" s="18">
        <f>(114.0/B36*100)</f>
        <v/>
      </c>
      <c r="D36" s="19" t="n">
        <v>6622</v>
      </c>
      <c r="E36" s="18" t="n">
        <v>507.25498491</v>
      </c>
      <c r="F36" s="20" t="n">
        <v>2.46824842</v>
      </c>
      <c r="G36" s="18" t="n">
        <v>511.26251027</v>
      </c>
      <c r="H36" s="20" t="n">
        <v>4.35066722</v>
      </c>
      <c r="I36" s="18" t="n">
        <v>469.40329994</v>
      </c>
      <c r="J36" s="20" t="n">
        <v>3.10296272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(5804.0/B40*100)</f>
        <v/>
      </c>
      <c r="D40" s="19" t="n">
        <v>8353</v>
      </c>
      <c r="E40" s="18" t="n">
        <v>500.28305237</v>
      </c>
      <c r="F40" s="20" t="n">
        <v>4.62017244</v>
      </c>
      <c r="G40" s="18" t="n">
        <v>541.52677838</v>
      </c>
      <c r="H40" s="20" t="n">
        <v>5.36850505</v>
      </c>
      <c r="I40" s="18" t="n">
        <v>489.36057457</v>
      </c>
      <c r="J40" s="20" t="n">
        <v>3.2729749</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(183.0/B47*100)</f>
        <v/>
      </c>
      <c r="D47" s="19" t="n">
        <v>5745</v>
      </c>
      <c r="E47" s="18" t="n">
        <v>427.9541008</v>
      </c>
      <c r="F47" s="20" t="n">
        <v>6.64808727</v>
      </c>
      <c r="G47" s="18" t="n">
        <v>465.18662848</v>
      </c>
      <c r="H47" s="20" t="n">
        <v>7.99263748</v>
      </c>
      <c r="I47" s="18" t="n">
        <v>432.0779434</v>
      </c>
      <c r="J47" s="20" t="n">
        <v>5.01507627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514.83614051</v>
      </c>
      <c r="F48" s="20" t="n">
        <v>5.19050948</v>
      </c>
      <c r="G48" s="18" t="n">
        <v>515.07484176</v>
      </c>
      <c r="H48" s="20" t="n">
        <v>6.46961032</v>
      </c>
      <c r="I48" s="18" t="n">
        <v>472.78123151</v>
      </c>
      <c r="J48" s="20" t="n">
        <v>5.8316184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493.68051056</v>
      </c>
      <c r="F52" s="20" t="n">
        <v>3.31146127</v>
      </c>
      <c r="G52" s="18" t="n">
        <v>508.90498189</v>
      </c>
      <c r="H52" s="20" t="n">
        <v>4.00557544</v>
      </c>
      <c r="I52" s="18" t="n">
        <v>460.58054375</v>
      </c>
      <c r="J52" s="20" t="n">
        <v>3.53905216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529.76174395</v>
      </c>
      <c r="F56" s="20" t="n">
        <v>3.09343172</v>
      </c>
      <c r="G56" s="18" t="n">
        <v>540.22491239</v>
      </c>
      <c r="H56" s="20" t="n">
        <v>3.69473126</v>
      </c>
      <c r="I56" s="18" t="n">
        <v>517.51828292</v>
      </c>
      <c r="J56" s="20" t="n">
        <v>3.6815023</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(327.0/B61*100)</f>
        <v/>
      </c>
      <c r="D61" s="19" t="n">
        <v>6198</v>
      </c>
      <c r="E61" s="18" t="n">
        <v>492.54152526</v>
      </c>
      <c r="F61" s="20" t="n">
        <v>3.69466108</v>
      </c>
      <c r="G61" s="18" t="n">
        <v>492.53145154</v>
      </c>
      <c r="H61" s="20" t="n">
        <v>3.89516679</v>
      </c>
      <c r="I61" s="18" t="n">
        <v>446.76033462</v>
      </c>
      <c r="J61" s="20" t="n">
        <v>3.59419895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(19.0/B67*100)</f>
        <v/>
      </c>
      <c r="D67" s="19" t="n">
        <v>6952</v>
      </c>
      <c r="E67" s="18" t="n">
        <v>432.09653781</v>
      </c>
      <c r="F67" s="20" t="n">
        <v>3.68674687</v>
      </c>
      <c r="G67" s="18" t="n">
        <v>421.37403957</v>
      </c>
      <c r="H67" s="20" t="n">
        <v>5.3320261</v>
      </c>
      <c r="I67" s="18" t="n">
        <v>368.38751962</v>
      </c>
      <c r="J67" s="20" t="n">
        <v>2.99342813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(367.0/B73*100)</f>
        <v/>
      </c>
      <c r="D73" s="19" t="n">
        <v>7882</v>
      </c>
      <c r="E73" s="18" t="n">
        <v>430.57673231</v>
      </c>
      <c r="F73" s="20" t="n">
        <v>4.04667431</v>
      </c>
      <c r="G73" s="18" t="n">
        <v>428.13628205</v>
      </c>
      <c r="H73" s="20" t="n">
        <v>7.16281497</v>
      </c>
      <c r="I73" s="18" t="n">
        <v>403.79009837</v>
      </c>
      <c r="J73" s="20" t="n">
        <v>3.55934408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491.98997814</v>
      </c>
      <c r="F7" s="20" t="n">
        <v>3.02445835</v>
      </c>
      <c r="G7" s="18" t="n">
        <v>460.63866555</v>
      </c>
      <c r="H7" s="20" t="n">
        <v>7.50857619</v>
      </c>
      <c r="I7" s="18" t="n">
        <v>523.98942075</v>
      </c>
      <c r="J7" s="20" t="n">
        <v>2.22084386</v>
      </c>
      <c r="K7" s="18" t="s">
        <v>327</v>
      </c>
      <c r="L7" s="20" t="s">
        <v>327</v>
      </c>
      <c r="M7" s="18" t="s">
        <v>327</v>
      </c>
      <c r="N7" s="20" t="s">
        <v>327</v>
      </c>
      <c r="O7" s="18" t="s">
        <v>327</v>
      </c>
      <c r="P7" s="20" t="s">
        <v>327</v>
      </c>
      <c r="Q7" s="18" t="n">
        <v>468.08717095</v>
      </c>
      <c r="R7" s="20" t="n">
        <v>5.51427755</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(8043.0/B9*100)</f>
        <v/>
      </c>
      <c r="D9" s="19" t="n">
        <v>1608</v>
      </c>
      <c r="E9" s="18" t="n">
        <v>477.12507034</v>
      </c>
      <c r="F9" s="20" t="n">
        <v>6.15993313</v>
      </c>
      <c r="G9" s="18" t="n">
        <v>447.40122854</v>
      </c>
      <c r="H9" s="20" t="n">
        <v>10.4913972</v>
      </c>
      <c r="I9" s="18" t="s">
        <v>327</v>
      </c>
      <c r="J9" s="20" t="s">
        <v>327</v>
      </c>
      <c r="K9" s="18" t="s">
        <v>327</v>
      </c>
      <c r="L9" s="20" t="s">
        <v>327</v>
      </c>
      <c r="M9" s="18" t="n">
        <v>347.7815185</v>
      </c>
      <c r="N9" s="20" t="n">
        <v>11.20716786</v>
      </c>
      <c r="O9" s="18" t="s">
        <v>327</v>
      </c>
      <c r="P9" s="20" t="s">
        <v>327</v>
      </c>
      <c r="Q9" s="18" t="n">
        <v>459.58026596</v>
      </c>
      <c r="R9" s="20" t="n">
        <v>7.36372189</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(199.0/B13*100)</f>
        <v/>
      </c>
      <c r="D13" s="19" t="n">
        <v>6962</v>
      </c>
      <c r="E13" s="18" t="n">
        <v>454.01289875</v>
      </c>
      <c r="F13" s="20" t="n">
        <v>5.38294074</v>
      </c>
      <c r="G13" s="18" t="n">
        <v>460.9177533</v>
      </c>
      <c r="H13" s="20" t="n">
        <v>9.208777420000001</v>
      </c>
      <c r="I13" s="18" t="n">
        <v>512.35628804</v>
      </c>
      <c r="J13" s="20" t="n">
        <v>2.67767212</v>
      </c>
      <c r="K13" s="18" t="s">
        <v>327</v>
      </c>
      <c r="L13" s="20" t="s">
        <v>327</v>
      </c>
      <c r="M13" s="18" t="n">
        <v>407.4699787</v>
      </c>
      <c r="N13" s="20" t="n">
        <v>6.79601306</v>
      </c>
      <c r="O13" s="18" t="s">
        <v>327</v>
      </c>
      <c r="P13" s="20" t="s">
        <v>327</v>
      </c>
      <c r="Q13" s="18" t="n">
        <v>461.60500057</v>
      </c>
      <c r="R13" s="20" t="n">
        <v>8.399944339999999</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(58.0/B18*100)</f>
        <v/>
      </c>
      <c r="D18" s="19" t="n">
        <v>5474</v>
      </c>
      <c r="E18" s="18" t="n">
        <v>477.24980946</v>
      </c>
      <c r="F18" s="20" t="n">
        <v>4.04050545</v>
      </c>
      <c r="G18" s="18" t="n">
        <v>426.60471121</v>
      </c>
      <c r="H18" s="20" t="n">
        <v>6.26759676</v>
      </c>
      <c r="I18" s="18" t="n">
        <v>461.13830893</v>
      </c>
      <c r="J18" s="20" t="n">
        <v>5.96143023</v>
      </c>
      <c r="K18" s="18" t="s">
        <v>327</v>
      </c>
      <c r="L18" s="20" t="s">
        <v>327</v>
      </c>
      <c r="M18" s="18" t="s">
        <v>327</v>
      </c>
      <c r="N18" s="20" t="s">
        <v>327</v>
      </c>
      <c r="O18" s="18" t="s">
        <v>327</v>
      </c>
      <c r="P18" s="20" t="s">
        <v>327</v>
      </c>
      <c r="Q18" s="18" t="n">
        <v>426.36376583</v>
      </c>
      <c r="R18" s="20" t="n">
        <v>9.12622957</v>
      </c>
    </row>
    <row r="19" spans="1:18">
      <c r="A19" s="15" t="s">
        <v>339</v>
      </c>
      <c r="B19" s="17" t="n">
        <v>5658</v>
      </c>
      <c r="C19" s="18">
        <f>(282.0/B19*100)</f>
        <v/>
      </c>
      <c r="D19" s="19" t="n">
        <v>5376</v>
      </c>
      <c r="E19" s="18" t="n">
        <v>454.05500592</v>
      </c>
      <c r="F19" s="20" t="n">
        <v>4.27845334</v>
      </c>
      <c r="G19" s="18" t="n">
        <v>440.45837427</v>
      </c>
      <c r="H19" s="20" t="n">
        <v>6.26554219</v>
      </c>
      <c r="I19" s="18" t="n">
        <v>484.89118366</v>
      </c>
      <c r="J19" s="20" t="n">
        <v>3.07450608</v>
      </c>
      <c r="K19" s="18" t="s">
        <v>327</v>
      </c>
      <c r="L19" s="20" t="s">
        <v>327</v>
      </c>
      <c r="M19" s="18" t="s">
        <v>327</v>
      </c>
      <c r="N19" s="20" t="s">
        <v>327</v>
      </c>
      <c r="O19" s="18" t="s">
        <v>327</v>
      </c>
      <c r="P19" s="20" t="s">
        <v>327</v>
      </c>
      <c r="Q19" s="18" t="n">
        <v>425.05736011</v>
      </c>
      <c r="R19" s="20" t="n">
        <v>8.460842850000001</v>
      </c>
    </row>
    <row r="20" spans="1:18">
      <c r="A20" s="15" t="s">
        <v>340</v>
      </c>
      <c r="B20" s="17" t="n">
        <v>3371</v>
      </c>
      <c r="C20" s="18">
        <f>(82.0/B20*100)</f>
        <v/>
      </c>
      <c r="D20" s="19" t="n">
        <v>3289</v>
      </c>
      <c r="E20" s="18" t="n">
        <v>457.51322815</v>
      </c>
      <c r="F20" s="20" t="n">
        <v>4.3182525</v>
      </c>
      <c r="G20" s="18" t="n">
        <v>461.74662085</v>
      </c>
      <c r="H20" s="20" t="n">
        <v>9.616179389999999</v>
      </c>
      <c r="I20" s="18" t="n">
        <v>496.80901233</v>
      </c>
      <c r="J20" s="20" t="n">
        <v>2.52872452</v>
      </c>
      <c r="K20" s="18" t="s">
        <v>327</v>
      </c>
      <c r="L20" s="20" t="s">
        <v>327</v>
      </c>
      <c r="M20" s="18" t="s">
        <v>327</v>
      </c>
      <c r="N20" s="20" t="s">
        <v>327</v>
      </c>
      <c r="O20" s="18" t="s">
        <v>327</v>
      </c>
      <c r="P20" s="20" t="s">
        <v>327</v>
      </c>
      <c r="Q20" s="18" t="n">
        <v>425.70480371</v>
      </c>
      <c r="R20" s="20" t="n">
        <v>7.63179934</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(693.0/B23*100)</f>
        <v/>
      </c>
      <c r="D23" s="19" t="n">
        <v>10890</v>
      </c>
      <c r="E23" s="18" t="n">
        <v>465.9687615</v>
      </c>
      <c r="F23" s="20" t="n">
        <v>3.66698501</v>
      </c>
      <c r="G23" s="18" t="n">
        <v>438.46949018</v>
      </c>
      <c r="H23" s="20" t="n">
        <v>7.04444964</v>
      </c>
      <c r="I23" s="18" t="n">
        <v>508.14563584</v>
      </c>
      <c r="J23" s="20" t="n">
        <v>2.99160477</v>
      </c>
      <c r="K23" s="18" t="s">
        <v>327</v>
      </c>
      <c r="L23" s="20" t="s">
        <v>327</v>
      </c>
      <c r="M23" s="18" t="s">
        <v>327</v>
      </c>
      <c r="N23" s="20" t="s">
        <v>327</v>
      </c>
      <c r="O23" s="18" t="s">
        <v>327</v>
      </c>
      <c r="P23" s="20" t="s">
        <v>327</v>
      </c>
      <c r="Q23" s="18" t="n">
        <v>435.05939867</v>
      </c>
      <c r="R23" s="20" t="n">
        <v>7.50743066</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533.15167042</v>
      </c>
      <c r="F25" s="20" t="n">
        <v>3.48393896</v>
      </c>
      <c r="G25" s="18" t="n">
        <v>463.00121534</v>
      </c>
      <c r="H25" s="20" t="n">
        <v>8.297679280000001</v>
      </c>
      <c r="I25" s="18" t="n">
        <v>485.9823381</v>
      </c>
      <c r="J25" s="20" t="n">
        <v>5.14341804</v>
      </c>
      <c r="K25" s="18" t="s">
        <v>327</v>
      </c>
      <c r="L25" s="20" t="s">
        <v>327</v>
      </c>
      <c r="M25" s="18" t="s">
        <v>327</v>
      </c>
      <c r="N25" s="20" t="s">
        <v>327</v>
      </c>
      <c r="O25" s="18" t="s">
        <v>327</v>
      </c>
      <c r="P25" s="20" t="s">
        <v>327</v>
      </c>
      <c r="Q25" s="18" t="n">
        <v>482.41678416</v>
      </c>
      <c r="R25" s="20" t="n">
        <v>11.37340308</v>
      </c>
    </row>
    <row r="26" spans="1:18">
      <c r="A26" s="15" t="s">
        <v>346</v>
      </c>
      <c r="B26" s="17" t="n">
        <v>4869</v>
      </c>
      <c r="C26" s="18">
        <f>(187.0/B26*100)</f>
        <v/>
      </c>
      <c r="D26" s="19" t="n">
        <v>4682</v>
      </c>
      <c r="E26" s="18" t="n">
        <v>478.24000615</v>
      </c>
      <c r="F26" s="20" t="n">
        <v>2.50864765</v>
      </c>
      <c r="G26" s="18" t="n">
        <v>471.65277676</v>
      </c>
      <c r="H26" s="20" t="n">
        <v>5.43469775</v>
      </c>
      <c r="I26" s="18" t="n">
        <v>506.3844445</v>
      </c>
      <c r="J26" s="20" t="n">
        <v>2.55758959</v>
      </c>
      <c r="K26" s="18" t="s">
        <v>327</v>
      </c>
      <c r="L26" s="20" t="s">
        <v>327</v>
      </c>
      <c r="M26" s="18" t="s">
        <v>327</v>
      </c>
      <c r="N26" s="20" t="s">
        <v>327</v>
      </c>
      <c r="O26" s="18" t="s">
        <v>327</v>
      </c>
      <c r="P26" s="20" t="s">
        <v>327</v>
      </c>
      <c r="Q26" s="18" t="n">
        <v>451.07850404</v>
      </c>
      <c r="R26" s="20" t="n">
        <v>9.38172417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492.76789354</v>
      </c>
      <c r="F32" s="20" t="n">
        <v>2.72567002</v>
      </c>
      <c r="G32" s="18" t="n">
        <v>481.32717092</v>
      </c>
      <c r="H32" s="20" t="n">
        <v>9.11750037</v>
      </c>
      <c r="I32" s="18" t="n">
        <v>528.74119964</v>
      </c>
      <c r="J32" s="20" t="n">
        <v>3.3020191</v>
      </c>
      <c r="K32" s="18" t="s">
        <v>327</v>
      </c>
      <c r="L32" s="20" t="s">
        <v>327</v>
      </c>
      <c r="M32" s="18" t="s">
        <v>327</v>
      </c>
      <c r="N32" s="20" t="s">
        <v>327</v>
      </c>
      <c r="O32" s="18" t="s">
        <v>327</v>
      </c>
      <c r="P32" s="20" t="s">
        <v>327</v>
      </c>
      <c r="Q32" s="18" t="n">
        <v>457.26959363</v>
      </c>
      <c r="R32" s="20" t="n">
        <v>12.98126851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(142.0/B34*100)</f>
        <v/>
      </c>
      <c r="D34" s="19" t="n">
        <v>6208</v>
      </c>
      <c r="E34" s="18" t="n">
        <v>442.42284418</v>
      </c>
      <c r="F34" s="20" t="n">
        <v>3.03101021</v>
      </c>
      <c r="G34" s="18" t="n">
        <v>432.85687486</v>
      </c>
      <c r="H34" s="20" t="n">
        <v>6.19935522</v>
      </c>
      <c r="I34" s="18" t="n">
        <v>480.78045693</v>
      </c>
      <c r="J34" s="20" t="n">
        <v>3.6821129</v>
      </c>
      <c r="K34" s="18" t="s">
        <v>327</v>
      </c>
      <c r="L34" s="20" t="s">
        <v>327</v>
      </c>
      <c r="M34" s="18" t="n">
        <v>263.37193708</v>
      </c>
      <c r="N34" s="20" t="n">
        <v>13.61114927</v>
      </c>
      <c r="O34" s="18" t="s">
        <v>327</v>
      </c>
      <c r="P34" s="20" t="s">
        <v>327</v>
      </c>
      <c r="Q34" s="18" t="n">
        <v>432.41439677</v>
      </c>
      <c r="R34" s="20" t="n">
        <v>6.51283772</v>
      </c>
    </row>
    <row r="35" spans="1:18">
      <c r="A35" s="15" t="s">
        <v>355</v>
      </c>
      <c r="B35" s="17" t="n">
        <v>6406</v>
      </c>
      <c r="C35" s="18">
        <f>(112.0/B35*100)</f>
        <v/>
      </c>
      <c r="D35" s="19" t="n">
        <v>6294</v>
      </c>
      <c r="E35" s="18" t="n">
        <v>504.54471972</v>
      </c>
      <c r="F35" s="20" t="n">
        <v>2.47983473</v>
      </c>
      <c r="G35" s="18" t="n">
        <v>494.34421248</v>
      </c>
      <c r="H35" s="20" t="n">
        <v>5.09595732</v>
      </c>
      <c r="I35" s="18" t="n">
        <v>519.03767411</v>
      </c>
      <c r="J35" s="20" t="n">
        <v>3.225207</v>
      </c>
      <c r="K35" s="18" t="s">
        <v>327</v>
      </c>
      <c r="L35" s="20" t="s">
        <v>327</v>
      </c>
      <c r="M35" s="18" t="n">
        <v>337.32521215</v>
      </c>
      <c r="N35" s="20" t="n">
        <v>11.65794297</v>
      </c>
      <c r="O35" s="18" t="s">
        <v>327</v>
      </c>
      <c r="P35" s="20" t="s">
        <v>327</v>
      </c>
      <c r="Q35" s="18" t="n">
        <v>494.02562453</v>
      </c>
      <c r="R35" s="20" t="n">
        <v>6.4662904</v>
      </c>
    </row>
    <row r="36" spans="1:18">
      <c r="A36" s="15" t="s">
        <v>356</v>
      </c>
      <c r="B36" s="17" t="n">
        <v>6736</v>
      </c>
      <c r="C36" s="18">
        <f>(133.0/B36*100)</f>
        <v/>
      </c>
      <c r="D36" s="19" t="n">
        <v>6603</v>
      </c>
      <c r="E36" s="18" t="n">
        <v>485.00491854</v>
      </c>
      <c r="F36" s="20" t="n">
        <v>3.29894767</v>
      </c>
      <c r="G36" s="18" t="n">
        <v>439.31929175</v>
      </c>
      <c r="H36" s="20" t="n">
        <v>6.37417797</v>
      </c>
      <c r="I36" s="18" t="n">
        <v>512.10700208</v>
      </c>
      <c r="J36" s="20" t="n">
        <v>2.57434912</v>
      </c>
      <c r="K36" s="18" t="s">
        <v>327</v>
      </c>
      <c r="L36" s="20" t="s">
        <v>327</v>
      </c>
      <c r="M36" s="18" t="s">
        <v>327</v>
      </c>
      <c r="N36" s="20" t="s">
        <v>327</v>
      </c>
      <c r="O36" s="18" t="s">
        <v>327</v>
      </c>
      <c r="P36" s="20" t="s">
        <v>327</v>
      </c>
      <c r="Q36" s="18" t="n">
        <v>466.13859128</v>
      </c>
      <c r="R36" s="20" t="n">
        <v>5.19386377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488.98519009</v>
      </c>
      <c r="F40" s="20" t="n">
        <v>3.37757365</v>
      </c>
      <c r="G40" s="18" t="n">
        <v>473.09647409</v>
      </c>
      <c r="H40" s="20" t="n">
        <v>7.75696752</v>
      </c>
      <c r="I40" s="18" t="n">
        <v>522.14436755</v>
      </c>
      <c r="J40" s="20" t="n">
        <v>4.47726693</v>
      </c>
      <c r="K40" s="18" t="s">
        <v>327</v>
      </c>
      <c r="L40" s="20" t="s">
        <v>327</v>
      </c>
      <c r="M40" s="18" t="n">
        <v>493.18465857</v>
      </c>
      <c r="N40" s="20" t="n">
        <v>2.25147869</v>
      </c>
      <c r="O40" s="18" t="s">
        <v>327</v>
      </c>
      <c r="P40" s="20" t="s">
        <v>327</v>
      </c>
      <c r="Q40" s="18" t="n">
        <v>451.53886077</v>
      </c>
      <c r="R40" s="20" t="n">
        <v>7.38402639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(256.0/B47*100)</f>
        <v/>
      </c>
      <c r="D47" s="19" t="n">
        <v>5672</v>
      </c>
      <c r="E47" s="18" t="n">
        <v>439.43828828</v>
      </c>
      <c r="F47" s="20" t="n">
        <v>4.95035101</v>
      </c>
      <c r="G47" s="18" t="n">
        <v>445.86932853</v>
      </c>
      <c r="H47" s="20" t="n">
        <v>8.11164252</v>
      </c>
      <c r="I47" s="18" t="n">
        <v>426.41011189</v>
      </c>
      <c r="J47" s="20" t="n">
        <v>6.43418193</v>
      </c>
      <c r="K47" s="18" t="s">
        <v>327</v>
      </c>
      <c r="L47" s="20" t="s">
        <v>327</v>
      </c>
      <c r="M47" s="18" t="s">
        <v>327</v>
      </c>
      <c r="N47" s="20" t="s">
        <v>327</v>
      </c>
      <c r="O47" s="18" t="s">
        <v>327</v>
      </c>
      <c r="P47" s="20" t="s">
        <v>327</v>
      </c>
      <c r="Q47" s="18" t="n">
        <v>416.00265648</v>
      </c>
      <c r="R47" s="20" t="n">
        <v>8.03581629</v>
      </c>
    </row>
    <row r="48" spans="1:18">
      <c r="A48" s="15" t="s">
        <v>368</v>
      </c>
      <c r="B48" s="17" t="n">
        <v>9841</v>
      </c>
      <c r="C48" s="18">
        <f>(33.0/B48*100)</f>
        <v/>
      </c>
      <c r="D48" s="19" t="n">
        <v>9808</v>
      </c>
      <c r="E48" s="18" t="n">
        <v>481.76370292</v>
      </c>
      <c r="F48" s="20" t="n">
        <v>5.54377579</v>
      </c>
      <c r="G48" s="18" t="n">
        <v>459.50020991</v>
      </c>
      <c r="H48" s="20" t="n">
        <v>9.20600527</v>
      </c>
      <c r="I48" s="18" t="n">
        <v>521.8694313</v>
      </c>
      <c r="J48" s="20" t="n">
        <v>5.69610607</v>
      </c>
      <c r="K48" s="18" t="s">
        <v>327</v>
      </c>
      <c r="L48" s="20" t="s">
        <v>327</v>
      </c>
      <c r="M48" s="18" t="s">
        <v>327</v>
      </c>
      <c r="N48" s="20" t="s">
        <v>327</v>
      </c>
      <c r="O48" s="18" t="s">
        <v>327</v>
      </c>
      <c r="P48" s="20" t="s">
        <v>327</v>
      </c>
      <c r="Q48" s="18" t="n">
        <v>426.48934052</v>
      </c>
      <c r="R48" s="20" t="n">
        <v>16.24491816</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(158.0/B52*100)</f>
        <v/>
      </c>
      <c r="D52" s="19" t="n">
        <v>5651</v>
      </c>
      <c r="E52" s="18" t="n">
        <v>472.21407781</v>
      </c>
      <c r="F52" s="20" t="n">
        <v>3.50259011</v>
      </c>
      <c r="G52" s="18" t="n">
        <v>452.15086431</v>
      </c>
      <c r="H52" s="20" t="n">
        <v>6.31008865</v>
      </c>
      <c r="I52" s="18" t="n">
        <v>506.28398073</v>
      </c>
      <c r="J52" s="20" t="n">
        <v>3.09360942</v>
      </c>
      <c r="K52" s="18" t="s">
        <v>327</v>
      </c>
      <c r="L52" s="20" t="s">
        <v>327</v>
      </c>
      <c r="M52" s="18" t="s">
        <v>327</v>
      </c>
      <c r="N52" s="20" t="s">
        <v>327</v>
      </c>
      <c r="O52" s="18" t="s">
        <v>327</v>
      </c>
      <c r="P52" s="20" t="s">
        <v>327</v>
      </c>
      <c r="Q52" s="18" t="n">
        <v>439.06597022</v>
      </c>
      <c r="R52" s="20" t="n">
        <v>7.77564368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524.94522778</v>
      </c>
      <c r="F56" s="20" t="n">
        <v>2.70849076</v>
      </c>
      <c r="G56" s="18" t="n">
        <v>502.71191259</v>
      </c>
      <c r="H56" s="20" t="n">
        <v>6.48706069</v>
      </c>
      <c r="I56" s="18" t="n">
        <v>535.36481635</v>
      </c>
      <c r="J56" s="20" t="n">
        <v>3.72578656</v>
      </c>
      <c r="K56" s="18" t="s">
        <v>327</v>
      </c>
      <c r="L56" s="20" t="s">
        <v>327</v>
      </c>
      <c r="M56" s="18" t="s">
        <v>327</v>
      </c>
      <c r="N56" s="20" t="s">
        <v>327</v>
      </c>
      <c r="O56" s="18" t="s">
        <v>327</v>
      </c>
      <c r="P56" s="20" t="s">
        <v>327</v>
      </c>
      <c r="Q56" s="18" t="n">
        <v>491.27642074</v>
      </c>
      <c r="R56" s="20" t="n">
        <v>10.94237735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(339.0/B61*100)</f>
        <v/>
      </c>
      <c r="D61" s="19" t="n">
        <v>6186</v>
      </c>
      <c r="E61" s="18" t="n">
        <v>464.15547963</v>
      </c>
      <c r="F61" s="20" t="n">
        <v>3.35862802</v>
      </c>
      <c r="G61" s="18" t="n">
        <v>428.68177531</v>
      </c>
      <c r="H61" s="20" t="n">
        <v>6.26968906</v>
      </c>
      <c r="I61" s="18" t="n">
        <v>495.62771314</v>
      </c>
      <c r="J61" s="20" t="n">
        <v>3.40652465</v>
      </c>
      <c r="K61" s="18" t="s">
        <v>327</v>
      </c>
      <c r="L61" s="20" t="s">
        <v>327</v>
      </c>
      <c r="M61" s="18" t="s">
        <v>327</v>
      </c>
      <c r="N61" s="20" t="s">
        <v>327</v>
      </c>
      <c r="O61" s="18" t="s">
        <v>327</v>
      </c>
      <c r="P61" s="20" t="s">
        <v>327</v>
      </c>
      <c r="Q61" s="18" t="n">
        <v>410.97804165</v>
      </c>
      <c r="R61" s="20" t="n">
        <v>7.57572437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(243.0/B67*100)</f>
        <v/>
      </c>
      <c r="D67" s="19" t="n">
        <v>6728</v>
      </c>
      <c r="E67" s="18" t="n">
        <v>387.77835466</v>
      </c>
      <c r="F67" s="20" t="n">
        <v>3.03638462</v>
      </c>
      <c r="G67" s="18" t="n">
        <v>372.11626997</v>
      </c>
      <c r="H67" s="20" t="n">
        <v>4.77187854</v>
      </c>
      <c r="I67" s="18" t="n">
        <v>427.73420105</v>
      </c>
      <c r="J67" s="20" t="n">
        <v>3.581054</v>
      </c>
      <c r="K67" s="18" t="s">
        <v>327</v>
      </c>
      <c r="L67" s="20" t="s">
        <v>327</v>
      </c>
      <c r="M67" s="18" t="s">
        <v>327</v>
      </c>
      <c r="N67" s="20" t="s">
        <v>327</v>
      </c>
      <c r="O67" s="18" t="s">
        <v>327</v>
      </c>
      <c r="P67" s="20" t="s">
        <v>327</v>
      </c>
      <c r="Q67" s="18" t="n">
        <v>337.58987969</v>
      </c>
      <c r="R67" s="20" t="n">
        <v>7.90849198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(415.0/B73*100)</f>
        <v/>
      </c>
      <c r="D73" s="19" t="n">
        <v>7834</v>
      </c>
      <c r="E73" s="18" t="n">
        <v>405.40157276</v>
      </c>
      <c r="F73" s="20" t="n">
        <v>3.61574022</v>
      </c>
      <c r="G73" s="18" t="n">
        <v>387.55822799</v>
      </c>
      <c r="H73" s="20" t="n">
        <v>7.50614351</v>
      </c>
      <c r="I73" s="18" t="n">
        <v>431.43068901</v>
      </c>
      <c r="J73" s="20" t="n">
        <v>4.46519527</v>
      </c>
      <c r="K73" s="18" t="s">
        <v>327</v>
      </c>
      <c r="L73" s="20" t="s">
        <v>327</v>
      </c>
      <c r="M73" s="18" t="s">
        <v>327</v>
      </c>
      <c r="N73" s="20" t="s">
        <v>327</v>
      </c>
      <c r="O73" s="18" t="s">
        <v>327</v>
      </c>
      <c r="P73" s="20" t="s">
        <v>327</v>
      </c>
      <c r="Q73" s="18" t="n">
        <v>369.70039879</v>
      </c>
      <c r="R73" s="20" t="n">
        <v>9.81667815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491.44396345</v>
      </c>
      <c r="F7" s="20" t="n">
        <v>4.72059364</v>
      </c>
      <c r="G7" s="18" t="n">
        <v>490.54929179</v>
      </c>
      <c r="H7" s="20" t="n">
        <v>3.28934341</v>
      </c>
      <c r="I7" s="18" t="n">
        <v>523.98942075</v>
      </c>
      <c r="J7" s="20" t="n">
        <v>2.22084386</v>
      </c>
      <c r="K7" s="18" t="s">
        <v>327</v>
      </c>
      <c r="L7" s="20" t="s">
        <v>327</v>
      </c>
      <c r="M7" s="18" t="s">
        <v>327</v>
      </c>
      <c r="N7" s="20" t="s">
        <v>327</v>
      </c>
      <c r="O7" s="18" t="s">
        <v>327</v>
      </c>
      <c r="P7" s="20" t="s">
        <v>327</v>
      </c>
      <c r="Q7" s="18" t="n">
        <v>469.2989551</v>
      </c>
      <c r="R7" s="20" t="n">
        <v>4.56640763</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(8043.0/B9*100)</f>
        <v/>
      </c>
      <c r="D9" s="19" t="n">
        <v>1608</v>
      </c>
      <c r="E9" s="18" t="n">
        <v>462.65769001</v>
      </c>
      <c r="F9" s="20" t="n">
        <v>10.06129783</v>
      </c>
      <c r="G9" s="18" t="n">
        <v>483.66205503</v>
      </c>
      <c r="H9" s="20" t="n">
        <v>6.38336323</v>
      </c>
      <c r="I9" s="18" t="s">
        <v>327</v>
      </c>
      <c r="J9" s="20" t="s">
        <v>327</v>
      </c>
      <c r="K9" s="18" t="s">
        <v>327</v>
      </c>
      <c r="L9" s="20" t="s">
        <v>327</v>
      </c>
      <c r="M9" s="18" t="n">
        <v>347.7815185</v>
      </c>
      <c r="N9" s="20" t="n">
        <v>11.20716786</v>
      </c>
      <c r="O9" s="18" t="s">
        <v>327</v>
      </c>
      <c r="P9" s="20" t="s">
        <v>327</v>
      </c>
      <c r="Q9" s="18" t="n">
        <v>454.88813274</v>
      </c>
      <c r="R9" s="20" t="n">
        <v>7.1936977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(199.0/B13*100)</f>
        <v/>
      </c>
      <c r="D13" s="19" t="n">
        <v>6962</v>
      </c>
      <c r="E13" s="18" t="n">
        <v>466.9962818</v>
      </c>
      <c r="F13" s="20" t="n">
        <v>6.73589809</v>
      </c>
      <c r="G13" s="18" t="n">
        <v>446.77136747</v>
      </c>
      <c r="H13" s="20" t="n">
        <v>7.29551996</v>
      </c>
      <c r="I13" s="18" t="n">
        <v>512.35628804</v>
      </c>
      <c r="J13" s="20" t="n">
        <v>2.67767212</v>
      </c>
      <c r="K13" s="18" t="s">
        <v>327</v>
      </c>
      <c r="L13" s="20" t="s">
        <v>327</v>
      </c>
      <c r="M13" s="18" t="n">
        <v>407.4699787</v>
      </c>
      <c r="N13" s="20" t="n">
        <v>6.79601306</v>
      </c>
      <c r="O13" s="18" t="s">
        <v>327</v>
      </c>
      <c r="P13" s="20" t="s">
        <v>327</v>
      </c>
      <c r="Q13" s="18" t="n">
        <v>456.92237919</v>
      </c>
      <c r="R13" s="20" t="n">
        <v>6.93299043</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(58.0/B18*100)</f>
        <v/>
      </c>
      <c r="D18" s="19" t="n">
        <v>5474</v>
      </c>
      <c r="E18" s="18" t="n">
        <v>477.73819025</v>
      </c>
      <c r="F18" s="20" t="n">
        <v>5.03118434</v>
      </c>
      <c r="G18" s="18" t="n">
        <v>471.05525403</v>
      </c>
      <c r="H18" s="20" t="n">
        <v>4.37225965</v>
      </c>
      <c r="I18" s="18" t="n">
        <v>461.13830893</v>
      </c>
      <c r="J18" s="20" t="n">
        <v>5.96143023</v>
      </c>
      <c r="K18" s="18" t="s">
        <v>327</v>
      </c>
      <c r="L18" s="20" t="s">
        <v>327</v>
      </c>
      <c r="M18" s="18" t="s">
        <v>327</v>
      </c>
      <c r="N18" s="20" t="s">
        <v>327</v>
      </c>
      <c r="O18" s="18" t="s">
        <v>327</v>
      </c>
      <c r="P18" s="20" t="s">
        <v>327</v>
      </c>
      <c r="Q18" s="18" t="n">
        <v>446.22740072</v>
      </c>
      <c r="R18" s="20" t="n">
        <v>7.31543006</v>
      </c>
    </row>
    <row r="19" spans="1:18">
      <c r="A19" s="15" t="s">
        <v>339</v>
      </c>
      <c r="B19" s="17" t="n">
        <v>5658</v>
      </c>
      <c r="C19" s="18">
        <f>(282.0/B19*100)</f>
        <v/>
      </c>
      <c r="D19" s="19" t="n">
        <v>5376</v>
      </c>
      <c r="E19" s="18" t="n">
        <v>463.505085</v>
      </c>
      <c r="F19" s="20" t="n">
        <v>5.3722776</v>
      </c>
      <c r="G19" s="18" t="n">
        <v>447.08812896</v>
      </c>
      <c r="H19" s="20" t="n">
        <v>4.88140284</v>
      </c>
      <c r="I19" s="18" t="n">
        <v>484.89118366</v>
      </c>
      <c r="J19" s="20" t="n">
        <v>3.07450608</v>
      </c>
      <c r="K19" s="18" t="s">
        <v>327</v>
      </c>
      <c r="L19" s="20" t="s">
        <v>327</v>
      </c>
      <c r="M19" s="18" t="s">
        <v>327</v>
      </c>
      <c r="N19" s="20" t="s">
        <v>327</v>
      </c>
      <c r="O19" s="18" t="s">
        <v>327</v>
      </c>
      <c r="P19" s="20" t="s">
        <v>327</v>
      </c>
      <c r="Q19" s="18" t="n">
        <v>433.14636962</v>
      </c>
      <c r="R19" s="20" t="n">
        <v>5.33084666</v>
      </c>
    </row>
    <row r="20" spans="1:18">
      <c r="A20" s="15" t="s">
        <v>340</v>
      </c>
      <c r="B20" s="17" t="n">
        <v>3371</v>
      </c>
      <c r="C20" s="18">
        <f>(82.0/B20*100)</f>
        <v/>
      </c>
      <c r="D20" s="19" t="n">
        <v>3289</v>
      </c>
      <c r="E20" s="18" t="n">
        <v>468.3814055</v>
      </c>
      <c r="F20" s="20" t="n">
        <v>6.0848285</v>
      </c>
      <c r="G20" s="18" t="n">
        <v>457.42801339</v>
      </c>
      <c r="H20" s="20" t="n">
        <v>5.06651831</v>
      </c>
      <c r="I20" s="18" t="n">
        <v>496.80901233</v>
      </c>
      <c r="J20" s="20" t="n">
        <v>2.52872452</v>
      </c>
      <c r="K20" s="18" t="s">
        <v>327</v>
      </c>
      <c r="L20" s="20" t="s">
        <v>327</v>
      </c>
      <c r="M20" s="18" t="s">
        <v>327</v>
      </c>
      <c r="N20" s="20" t="s">
        <v>327</v>
      </c>
      <c r="O20" s="18" t="s">
        <v>327</v>
      </c>
      <c r="P20" s="20" t="s">
        <v>327</v>
      </c>
      <c r="Q20" s="18" t="n">
        <v>416.4348203</v>
      </c>
      <c r="R20" s="20" t="n">
        <v>6.59248736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(693.0/B23*100)</f>
        <v/>
      </c>
      <c r="D23" s="19" t="n">
        <v>10890</v>
      </c>
      <c r="E23" s="18" t="n">
        <v>457.9115352</v>
      </c>
      <c r="F23" s="20" t="n">
        <v>6.06809113</v>
      </c>
      <c r="G23" s="18" t="n">
        <v>465.15842701</v>
      </c>
      <c r="H23" s="20" t="n">
        <v>3.91426182</v>
      </c>
      <c r="I23" s="18" t="n">
        <v>508.14563584</v>
      </c>
      <c r="J23" s="20" t="n">
        <v>2.99160477</v>
      </c>
      <c r="K23" s="18" t="s">
        <v>327</v>
      </c>
      <c r="L23" s="20" t="s">
        <v>327</v>
      </c>
      <c r="M23" s="18" t="s">
        <v>327</v>
      </c>
      <c r="N23" s="20" t="s">
        <v>327</v>
      </c>
      <c r="O23" s="18" t="s">
        <v>327</v>
      </c>
      <c r="P23" s="20" t="s">
        <v>327</v>
      </c>
      <c r="Q23" s="18" t="n">
        <v>438.80659076</v>
      </c>
      <c r="R23" s="20" t="n">
        <v>6.38726756</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541.4970599</v>
      </c>
      <c r="F25" s="20" t="n">
        <v>4.56623599</v>
      </c>
      <c r="G25" s="18" t="n">
        <v>521.24348834</v>
      </c>
      <c r="H25" s="20" t="n">
        <v>3.72201572</v>
      </c>
      <c r="I25" s="18" t="n">
        <v>485.9823381</v>
      </c>
      <c r="J25" s="20" t="n">
        <v>5.14341804</v>
      </c>
      <c r="K25" s="18" t="s">
        <v>327</v>
      </c>
      <c r="L25" s="20" t="s">
        <v>327</v>
      </c>
      <c r="M25" s="18" t="s">
        <v>327</v>
      </c>
      <c r="N25" s="20" t="s">
        <v>327</v>
      </c>
      <c r="O25" s="18" t="s">
        <v>327</v>
      </c>
      <c r="P25" s="20" t="s">
        <v>327</v>
      </c>
      <c r="Q25" s="18" t="n">
        <v>497.99289678</v>
      </c>
      <c r="R25" s="20" t="n">
        <v>6.54574046</v>
      </c>
    </row>
    <row r="26" spans="1:18">
      <c r="A26" s="15" t="s">
        <v>346</v>
      </c>
      <c r="B26" s="17" t="n">
        <v>4869</v>
      </c>
      <c r="C26" s="18">
        <f>(187.0/B26*100)</f>
        <v/>
      </c>
      <c r="D26" s="19" t="n">
        <v>4682</v>
      </c>
      <c r="E26" s="18" t="n">
        <v>487.11922507</v>
      </c>
      <c r="F26" s="20" t="n">
        <v>3.05166871</v>
      </c>
      <c r="G26" s="18" t="n">
        <v>467.66741779</v>
      </c>
      <c r="H26" s="20" t="n">
        <v>3.19072675</v>
      </c>
      <c r="I26" s="18" t="n">
        <v>506.3844445</v>
      </c>
      <c r="J26" s="20" t="n">
        <v>2.55758959</v>
      </c>
      <c r="K26" s="18" t="s">
        <v>327</v>
      </c>
      <c r="L26" s="20" t="s">
        <v>327</v>
      </c>
      <c r="M26" s="18" t="s">
        <v>327</v>
      </c>
      <c r="N26" s="20" t="s">
        <v>327</v>
      </c>
      <c r="O26" s="18" t="s">
        <v>327</v>
      </c>
      <c r="P26" s="20" t="s">
        <v>327</v>
      </c>
      <c r="Q26" s="18" t="n">
        <v>461.11959632</v>
      </c>
      <c r="R26" s="20" t="n">
        <v>6.6966319</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499.22195347</v>
      </c>
      <c r="F32" s="20" t="n">
        <v>3.31396364</v>
      </c>
      <c r="G32" s="18" t="n">
        <v>489.07729545</v>
      </c>
      <c r="H32" s="20" t="n">
        <v>3.55869254</v>
      </c>
      <c r="I32" s="18" t="n">
        <v>528.74119964</v>
      </c>
      <c r="J32" s="20" t="n">
        <v>3.3020191</v>
      </c>
      <c r="K32" s="18" t="s">
        <v>327</v>
      </c>
      <c r="L32" s="20" t="s">
        <v>327</v>
      </c>
      <c r="M32" s="18" t="s">
        <v>327</v>
      </c>
      <c r="N32" s="20" t="s">
        <v>327</v>
      </c>
      <c r="O32" s="18" t="s">
        <v>327</v>
      </c>
      <c r="P32" s="20" t="s">
        <v>327</v>
      </c>
      <c r="Q32" s="18" t="n">
        <v>457.63467299</v>
      </c>
      <c r="R32" s="20" t="n">
        <v>6.57911095</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(142.0/B34*100)</f>
        <v/>
      </c>
      <c r="D34" s="19" t="n">
        <v>6208</v>
      </c>
      <c r="E34" s="18" t="n">
        <v>445.77812562</v>
      </c>
      <c r="F34" s="20" t="n">
        <v>3.88648551</v>
      </c>
      <c r="G34" s="18" t="n">
        <v>442.98596961</v>
      </c>
      <c r="H34" s="20" t="n">
        <v>3.75801243</v>
      </c>
      <c r="I34" s="18" t="n">
        <v>480.78045693</v>
      </c>
      <c r="J34" s="20" t="n">
        <v>3.6821129</v>
      </c>
      <c r="K34" s="18" t="s">
        <v>327</v>
      </c>
      <c r="L34" s="20" t="s">
        <v>327</v>
      </c>
      <c r="M34" s="18" t="n">
        <v>263.37193708</v>
      </c>
      <c r="N34" s="20" t="n">
        <v>13.61114927</v>
      </c>
      <c r="O34" s="18" t="s">
        <v>327</v>
      </c>
      <c r="P34" s="20" t="s">
        <v>327</v>
      </c>
      <c r="Q34" s="18" t="n">
        <v>421.76707028</v>
      </c>
      <c r="R34" s="20" t="n">
        <v>4.70987886</v>
      </c>
    </row>
    <row r="35" spans="1:18">
      <c r="A35" s="15" t="s">
        <v>355</v>
      </c>
      <c r="B35" s="17" t="n">
        <v>6406</v>
      </c>
      <c r="C35" s="18">
        <f>(112.0/B35*100)</f>
        <v/>
      </c>
      <c r="D35" s="19" t="n">
        <v>6294</v>
      </c>
      <c r="E35" s="18" t="n">
        <v>511.70353565</v>
      </c>
      <c r="F35" s="20" t="n">
        <v>3.12686309</v>
      </c>
      <c r="G35" s="18" t="n">
        <v>498.54861614</v>
      </c>
      <c r="H35" s="20" t="n">
        <v>2.692822</v>
      </c>
      <c r="I35" s="18" t="n">
        <v>519.03767411</v>
      </c>
      <c r="J35" s="20" t="n">
        <v>3.225207</v>
      </c>
      <c r="K35" s="18" t="s">
        <v>327</v>
      </c>
      <c r="L35" s="20" t="s">
        <v>327</v>
      </c>
      <c r="M35" s="18" t="n">
        <v>337.32521215</v>
      </c>
      <c r="N35" s="20" t="n">
        <v>11.65794297</v>
      </c>
      <c r="O35" s="18" t="s">
        <v>327</v>
      </c>
      <c r="P35" s="20" t="s">
        <v>327</v>
      </c>
      <c r="Q35" s="18" t="n">
        <v>491.85934614</v>
      </c>
      <c r="R35" s="20" t="n">
        <v>5.23356958</v>
      </c>
    </row>
    <row r="36" spans="1:18">
      <c r="A36" s="15" t="s">
        <v>356</v>
      </c>
      <c r="B36" s="17" t="n">
        <v>6736</v>
      </c>
      <c r="C36" s="18">
        <f>(133.0/B36*100)</f>
        <v/>
      </c>
      <c r="D36" s="19" t="n">
        <v>6603</v>
      </c>
      <c r="E36" s="18" t="n">
        <v>485.98080173</v>
      </c>
      <c r="F36" s="20" t="n">
        <v>4.19973124</v>
      </c>
      <c r="G36" s="18" t="n">
        <v>477.83376294</v>
      </c>
      <c r="H36" s="20" t="n">
        <v>3.59325935</v>
      </c>
      <c r="I36" s="18" t="n">
        <v>512.10700208</v>
      </c>
      <c r="J36" s="20" t="n">
        <v>2.57434912</v>
      </c>
      <c r="K36" s="18" t="s">
        <v>327</v>
      </c>
      <c r="L36" s="20" t="s">
        <v>327</v>
      </c>
      <c r="M36" s="18" t="s">
        <v>327</v>
      </c>
      <c r="N36" s="20" t="s">
        <v>327</v>
      </c>
      <c r="O36" s="18" t="s">
        <v>327</v>
      </c>
      <c r="P36" s="20" t="s">
        <v>327</v>
      </c>
      <c r="Q36" s="18" t="n">
        <v>463.36946859</v>
      </c>
      <c r="R36" s="20" t="n">
        <v>4.43790837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492.72940515</v>
      </c>
      <c r="F40" s="20" t="n">
        <v>4.26972845</v>
      </c>
      <c r="G40" s="18" t="n">
        <v>492.62379216</v>
      </c>
      <c r="H40" s="20" t="n">
        <v>4.2619316</v>
      </c>
      <c r="I40" s="18" t="n">
        <v>522.14436755</v>
      </c>
      <c r="J40" s="20" t="n">
        <v>4.47726693</v>
      </c>
      <c r="K40" s="18" t="s">
        <v>327</v>
      </c>
      <c r="L40" s="20" t="s">
        <v>327</v>
      </c>
      <c r="M40" s="18" t="n">
        <v>493.18465857</v>
      </c>
      <c r="N40" s="20" t="n">
        <v>2.25147869</v>
      </c>
      <c r="O40" s="18" t="s">
        <v>327</v>
      </c>
      <c r="P40" s="20" t="s">
        <v>327</v>
      </c>
      <c r="Q40" s="18" t="n">
        <v>458.03964288</v>
      </c>
      <c r="R40" s="20" t="n">
        <v>4.68941157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(256.0/B47*100)</f>
        <v/>
      </c>
      <c r="D47" s="19" t="n">
        <v>5672</v>
      </c>
      <c r="E47" s="18" t="n">
        <v>436.40657637</v>
      </c>
      <c r="F47" s="20" t="n">
        <v>6.29315063</v>
      </c>
      <c r="G47" s="18" t="n">
        <v>447.70134223</v>
      </c>
      <c r="H47" s="20" t="n">
        <v>5.30709615</v>
      </c>
      <c r="I47" s="18" t="n">
        <v>426.41011189</v>
      </c>
      <c r="J47" s="20" t="n">
        <v>6.43418193</v>
      </c>
      <c r="K47" s="18" t="s">
        <v>327</v>
      </c>
      <c r="L47" s="20" t="s">
        <v>327</v>
      </c>
      <c r="M47" s="18" t="s">
        <v>327</v>
      </c>
      <c r="N47" s="20" t="s">
        <v>327</v>
      </c>
      <c r="O47" s="18" t="s">
        <v>327</v>
      </c>
      <c r="P47" s="20" t="s">
        <v>327</v>
      </c>
      <c r="Q47" s="18" t="n">
        <v>421.23775511</v>
      </c>
      <c r="R47" s="20" t="n">
        <v>6.53890227</v>
      </c>
    </row>
    <row r="48" spans="1:18">
      <c r="A48" s="15" t="s">
        <v>368</v>
      </c>
      <c r="B48" s="17" t="n">
        <v>9841</v>
      </c>
      <c r="C48" s="18">
        <f>(33.0/B48*100)</f>
        <v/>
      </c>
      <c r="D48" s="19" t="n">
        <v>9808</v>
      </c>
      <c r="E48" s="18" t="n">
        <v>489.8432324</v>
      </c>
      <c r="F48" s="20" t="n">
        <v>6.51886475</v>
      </c>
      <c r="G48" s="18" t="n">
        <v>473.95585825</v>
      </c>
      <c r="H48" s="20" t="n">
        <v>5.73022533</v>
      </c>
      <c r="I48" s="18" t="n">
        <v>521.8694313</v>
      </c>
      <c r="J48" s="20" t="n">
        <v>5.69610607</v>
      </c>
      <c r="K48" s="18" t="s">
        <v>327</v>
      </c>
      <c r="L48" s="20" t="s">
        <v>327</v>
      </c>
      <c r="M48" s="18" t="s">
        <v>327</v>
      </c>
      <c r="N48" s="20" t="s">
        <v>327</v>
      </c>
      <c r="O48" s="18" t="s">
        <v>327</v>
      </c>
      <c r="P48" s="20" t="s">
        <v>327</v>
      </c>
      <c r="Q48" s="18" t="n">
        <v>444.06517656</v>
      </c>
      <c r="R48" s="20" t="n">
        <v>8.194555299999999</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(158.0/B52*100)</f>
        <v/>
      </c>
      <c r="D52" s="19" t="n">
        <v>5651</v>
      </c>
      <c r="E52" s="18" t="n">
        <v>452.61813268</v>
      </c>
      <c r="F52" s="20" t="n">
        <v>4.52476918</v>
      </c>
      <c r="G52" s="18" t="n">
        <v>481.76118042</v>
      </c>
      <c r="H52" s="20" t="n">
        <v>4.06341482</v>
      </c>
      <c r="I52" s="18" t="n">
        <v>506.28398073</v>
      </c>
      <c r="J52" s="20" t="n">
        <v>3.09360942</v>
      </c>
      <c r="K52" s="18" t="s">
        <v>327</v>
      </c>
      <c r="L52" s="20" t="s">
        <v>327</v>
      </c>
      <c r="M52" s="18" t="s">
        <v>327</v>
      </c>
      <c r="N52" s="20" t="s">
        <v>327</v>
      </c>
      <c r="O52" s="18" t="s">
        <v>327</v>
      </c>
      <c r="P52" s="20" t="s">
        <v>327</v>
      </c>
      <c r="Q52" s="18" t="n">
        <v>450.44418621</v>
      </c>
      <c r="R52" s="20" t="n">
        <v>4.56808253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519.67774171</v>
      </c>
      <c r="F56" s="20" t="n">
        <v>2.99968363</v>
      </c>
      <c r="G56" s="18" t="n">
        <v>527.42283457</v>
      </c>
      <c r="H56" s="20" t="n">
        <v>3.49248688</v>
      </c>
      <c r="I56" s="18" t="n">
        <v>535.36481635</v>
      </c>
      <c r="J56" s="20" t="n">
        <v>3.72578656</v>
      </c>
      <c r="K56" s="18" t="s">
        <v>327</v>
      </c>
      <c r="L56" s="20" t="s">
        <v>327</v>
      </c>
      <c r="M56" s="18" t="s">
        <v>327</v>
      </c>
      <c r="N56" s="20" t="s">
        <v>327</v>
      </c>
      <c r="O56" s="18" t="s">
        <v>327</v>
      </c>
      <c r="P56" s="20" t="s">
        <v>327</v>
      </c>
      <c r="Q56" s="18" t="n">
        <v>486.05194301</v>
      </c>
      <c r="R56" s="20" t="n">
        <v>7.94312968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(339.0/B61*100)</f>
        <v/>
      </c>
      <c r="D61" s="19" t="n">
        <v>6186</v>
      </c>
      <c r="E61" s="18" t="n">
        <v>464.44596641</v>
      </c>
      <c r="F61" s="20" t="n">
        <v>4.81268144</v>
      </c>
      <c r="G61" s="18" t="n">
        <v>460.07783538</v>
      </c>
      <c r="H61" s="20" t="n">
        <v>3.58796878</v>
      </c>
      <c r="I61" s="18" t="n">
        <v>495.62771314</v>
      </c>
      <c r="J61" s="20" t="n">
        <v>3.40652465</v>
      </c>
      <c r="K61" s="18" t="s">
        <v>327</v>
      </c>
      <c r="L61" s="20" t="s">
        <v>327</v>
      </c>
      <c r="M61" s="18" t="s">
        <v>327</v>
      </c>
      <c r="N61" s="20" t="s">
        <v>327</v>
      </c>
      <c r="O61" s="18" t="s">
        <v>327</v>
      </c>
      <c r="P61" s="20" t="s">
        <v>327</v>
      </c>
      <c r="Q61" s="18" t="n">
        <v>420.90933523</v>
      </c>
      <c r="R61" s="20" t="n">
        <v>5.52703322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(243.0/B67*100)</f>
        <v/>
      </c>
      <c r="D67" s="19" t="n">
        <v>6728</v>
      </c>
      <c r="E67" s="18" t="n">
        <v>392.14509601</v>
      </c>
      <c r="F67" s="20" t="n">
        <v>3.46791947</v>
      </c>
      <c r="G67" s="18" t="n">
        <v>382.04578869</v>
      </c>
      <c r="H67" s="20" t="n">
        <v>3.155671</v>
      </c>
      <c r="I67" s="18" t="n">
        <v>427.73420105</v>
      </c>
      <c r="J67" s="20" t="n">
        <v>3.581054</v>
      </c>
      <c r="K67" s="18" t="s">
        <v>327</v>
      </c>
      <c r="L67" s="20" t="s">
        <v>327</v>
      </c>
      <c r="M67" s="18" t="s">
        <v>327</v>
      </c>
      <c r="N67" s="20" t="s">
        <v>327</v>
      </c>
      <c r="O67" s="18" t="s">
        <v>327</v>
      </c>
      <c r="P67" s="20" t="s">
        <v>327</v>
      </c>
      <c r="Q67" s="18" t="n">
        <v>348.54979639</v>
      </c>
      <c r="R67" s="20" t="n">
        <v>6.56696949</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(415.0/B73*100)</f>
        <v/>
      </c>
      <c r="D73" s="19" t="n">
        <v>7834</v>
      </c>
      <c r="E73" s="18" t="n">
        <v>393.74458869</v>
      </c>
      <c r="F73" s="20" t="n">
        <v>4.16635487</v>
      </c>
      <c r="G73" s="18" t="n">
        <v>418.23047724</v>
      </c>
      <c r="H73" s="20" t="n">
        <v>3.6414111</v>
      </c>
      <c r="I73" s="18" t="n">
        <v>431.43068901</v>
      </c>
      <c r="J73" s="20" t="n">
        <v>4.46519527</v>
      </c>
      <c r="K73" s="18" t="s">
        <v>327</v>
      </c>
      <c r="L73" s="20" t="s">
        <v>327</v>
      </c>
      <c r="M73" s="18" t="s">
        <v>327</v>
      </c>
      <c r="N73" s="20" t="s">
        <v>327</v>
      </c>
      <c r="O73" s="18" t="s">
        <v>327</v>
      </c>
      <c r="P73" s="20" t="s">
        <v>327</v>
      </c>
      <c r="Q73" s="18" t="n">
        <v>384.06611458</v>
      </c>
      <c r="R73" s="20" t="n">
        <v>5.04870354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483.30383697</v>
      </c>
      <c r="F7" s="20" t="n">
        <v>3.15269689</v>
      </c>
      <c r="G7" s="18" t="n">
        <v>488.86746704</v>
      </c>
      <c r="H7" s="20" t="n">
        <v>3.8828086</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462.53967747</v>
      </c>
      <c r="F9" s="20" t="n">
        <v>5.70146955</v>
      </c>
      <c r="G9" s="18" t="n">
        <v>482.33397106</v>
      </c>
      <c r="H9" s="20" t="n">
        <v>7.55748682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458.82816774</v>
      </c>
      <c r="F13" s="20" t="n">
        <v>4.36919854</v>
      </c>
      <c r="G13" s="18" t="n">
        <v>450.28317093</v>
      </c>
      <c r="H13" s="20" t="n">
        <v>9.109414920000001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469.67904719</v>
      </c>
      <c r="F18" s="20" t="n">
        <v>4.84634875</v>
      </c>
      <c r="G18" s="18" t="n">
        <v>471.33778113</v>
      </c>
      <c r="H18" s="20" t="n">
        <v>4.36161789</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430.15894184</v>
      </c>
      <c r="F19" s="20" t="n">
        <v>4.4231202</v>
      </c>
      <c r="G19" s="18" t="n">
        <v>465.51378809</v>
      </c>
      <c r="H19" s="20" t="n">
        <v>4.51035031</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460.95906974</v>
      </c>
      <c r="F20" s="20" t="n">
        <v>3.8112859</v>
      </c>
      <c r="G20" s="18" t="n">
        <v>435.29754176</v>
      </c>
      <c r="H20" s="20" t="n">
        <v>6.28622035</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442.86886458</v>
      </c>
      <c r="F23" s="20" t="n">
        <v>4.53079961</v>
      </c>
      <c r="G23" s="18" t="n">
        <v>472.78558971</v>
      </c>
      <c r="H23" s="20" t="n">
        <v>3.97629285</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528.06174552</v>
      </c>
      <c r="F25" s="20" t="n">
        <v>3.74920447</v>
      </c>
      <c r="G25" s="18" t="n">
        <v>523.96624374</v>
      </c>
      <c r="H25" s="20" t="n">
        <v>4.79981738</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481.51283692</v>
      </c>
      <c r="F26" s="20" t="n">
        <v>3.38335993</v>
      </c>
      <c r="G26" s="18" t="n">
        <v>471.0957484</v>
      </c>
      <c r="H26" s="20" t="n">
        <v>3.06774842</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490.29110602</v>
      </c>
      <c r="F32" s="20" t="n">
        <v>3.27683988</v>
      </c>
      <c r="G32" s="18" t="n">
        <v>491.13192641</v>
      </c>
      <c r="H32" s="20" t="n">
        <v>3.38892835</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443.1564915</v>
      </c>
      <c r="F34" s="20" t="n">
        <v>3.34545486</v>
      </c>
      <c r="G34" s="18" t="n">
        <v>435.17035862</v>
      </c>
      <c r="H34" s="20" t="n">
        <v>3.55311361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506.98702311</v>
      </c>
      <c r="F35" s="20" t="n">
        <v>2.24724419</v>
      </c>
      <c r="G35" s="18" t="n">
        <v>489.2282803</v>
      </c>
      <c r="H35" s="20" t="n">
        <v>4.12414143</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474.55569505</v>
      </c>
      <c r="F36" s="20" t="n">
        <v>3.45355396</v>
      </c>
      <c r="G36" s="18" t="n">
        <v>480.55535156</v>
      </c>
      <c r="H36" s="20" t="n">
        <v>3.90118351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484.95856813</v>
      </c>
      <c r="F40" s="20" t="n">
        <v>3.7482692</v>
      </c>
      <c r="G40" s="18" t="n">
        <v>480.1403456</v>
      </c>
      <c r="H40" s="20" t="n">
        <v>4.86574804</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441.60649452</v>
      </c>
      <c r="F47" s="20" t="n">
        <v>4.91577906</v>
      </c>
      <c r="G47" s="18" t="n">
        <v>430.05609093</v>
      </c>
      <c r="H47" s="20" t="n">
        <v>6.05189711</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485.46867693</v>
      </c>
      <c r="F48" s="20" t="n">
        <v>5.52661998</v>
      </c>
      <c r="G48" s="18" t="n">
        <v>464.20451583</v>
      </c>
      <c r="H48" s="20" t="n">
        <v>6.84890023</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453.24831573</v>
      </c>
      <c r="F52" s="20" t="n">
        <v>3.70744046</v>
      </c>
      <c r="G52" s="18" t="n">
        <v>486.02191143</v>
      </c>
      <c r="H52" s="20" t="n">
        <v>3.70645541</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521.87526044</v>
      </c>
      <c r="F56" s="20" t="n">
        <v>3.35559791</v>
      </c>
      <c r="G56" s="18" t="n">
        <v>520.76792784</v>
      </c>
      <c r="H56" s="20" t="n">
        <v>3.31301399</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449.8752774</v>
      </c>
      <c r="F61" s="20" t="n">
        <v>3.47010147</v>
      </c>
      <c r="G61" s="18" t="n">
        <v>459.26322063</v>
      </c>
      <c r="H61" s="20" t="n">
        <v>5.1765068</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397.33638651</v>
      </c>
      <c r="F67" s="20" t="n">
        <v>3.13621516</v>
      </c>
      <c r="G67" s="18" t="n">
        <v>367.41859096</v>
      </c>
      <c r="H67" s="20" t="n">
        <v>3.92489082</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414.54147102</v>
      </c>
      <c r="F73" s="20" t="n">
        <v>3.70371664</v>
      </c>
      <c r="G73" s="18" t="n">
        <v>388.22174295</v>
      </c>
      <c r="H73" s="20" t="n">
        <v>4.20957527</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492.28602111</v>
      </c>
      <c r="F7" s="20" t="n">
        <v>2.81988346</v>
      </c>
      <c r="G7" s="18" t="n">
        <v>400.58851318</v>
      </c>
      <c r="H7" s="20" t="n">
        <v>7.63156068</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474.08894268</v>
      </c>
      <c r="F9" s="20" t="n">
        <v>5.34085309</v>
      </c>
      <c r="G9" s="18" t="n">
        <v>418.87550472</v>
      </c>
      <c r="H9" s="20" t="n">
        <v>12.39785901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459.61916885</v>
      </c>
      <c r="F13" s="20" t="n">
        <v>4.10350048</v>
      </c>
      <c r="G13" s="18" t="n">
        <v>412.88999662</v>
      </c>
      <c r="H13" s="20" t="n">
        <v>13.57004991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479.46791491</v>
      </c>
      <c r="F18" s="20" t="n">
        <v>3.84394755</v>
      </c>
      <c r="G18" s="18" t="n">
        <v>395.14017168</v>
      </c>
      <c r="H18" s="20" t="n">
        <v>6.7690038</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456.76331809</v>
      </c>
      <c r="F19" s="20" t="n">
        <v>3.56166304</v>
      </c>
      <c r="G19" s="18" t="n">
        <v>383.02656808</v>
      </c>
      <c r="H19" s="20" t="n">
        <v>8.022341409999999</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457.27287914</v>
      </c>
      <c r="F20" s="20" t="n">
        <v>3.58734458</v>
      </c>
      <c r="G20" s="18" t="n">
        <v>381.03875593</v>
      </c>
      <c r="H20" s="20" t="n">
        <v>13.68994109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463.89072715</v>
      </c>
      <c r="F23" s="20" t="n">
        <v>3.57777102</v>
      </c>
      <c r="G23" s="18" t="n">
        <v>415.47508539</v>
      </c>
      <c r="H23" s="20" t="n">
        <v>7.75007291</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528.92956914</v>
      </c>
      <c r="F25" s="20" t="n">
        <v>3.50813043</v>
      </c>
      <c r="G25" s="18" t="n">
        <v>488.05108798</v>
      </c>
      <c r="H25" s="20" t="n">
        <v>9.497107720000001</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481.9127565</v>
      </c>
      <c r="F26" s="20" t="n">
        <v>2.42437864</v>
      </c>
      <c r="G26" s="18" t="n">
        <v>416.51161732</v>
      </c>
      <c r="H26" s="20" t="n">
        <v>5.80582045</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497.39587927</v>
      </c>
      <c r="F32" s="20" t="n">
        <v>2.74006661</v>
      </c>
      <c r="G32" s="18" t="n">
        <v>423.32249907</v>
      </c>
      <c r="H32" s="20" t="n">
        <v>6.51677619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450.23117096</v>
      </c>
      <c r="F34" s="20" t="n">
        <v>2.86211573</v>
      </c>
      <c r="G34" s="18" t="n">
        <v>392.49195736</v>
      </c>
      <c r="H34" s="20" t="n">
        <v>4.08923891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505.39053922</v>
      </c>
      <c r="F35" s="20" t="n">
        <v>2.01692154</v>
      </c>
      <c r="G35" s="18" t="n">
        <v>462.77230696</v>
      </c>
      <c r="H35" s="20" t="n">
        <v>6.38872093</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483.02092802</v>
      </c>
      <c r="F36" s="20" t="n">
        <v>2.86771039</v>
      </c>
      <c r="G36" s="18" t="n">
        <v>388.40412913</v>
      </c>
      <c r="H36" s="20" t="n">
        <v>8.680850059999999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487.6817121</v>
      </c>
      <c r="F40" s="20" t="n">
        <v>3.43014786</v>
      </c>
      <c r="G40" s="18" t="n">
        <v>427.17203611</v>
      </c>
      <c r="H40" s="20" t="n">
        <v>8.367644520000001</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451.15564283</v>
      </c>
      <c r="F47" s="20" t="n">
        <v>4.62946454</v>
      </c>
      <c r="G47" s="18" t="n">
        <v>374.32323224</v>
      </c>
      <c r="H47" s="20" t="n">
        <v>6.54407275</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493.96426202</v>
      </c>
      <c r="F48" s="20" t="n">
        <v>5.18811623</v>
      </c>
      <c r="G48" s="18" t="n">
        <v>411.29789686</v>
      </c>
      <c r="H48" s="20" t="n">
        <v>7.30562726</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474.51117971</v>
      </c>
      <c r="F52" s="20" t="n">
        <v>3.30514468</v>
      </c>
      <c r="G52" s="18" t="n">
        <v>419.60860712</v>
      </c>
      <c r="H52" s="20" t="n">
        <v>6.43919088</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525.25924436</v>
      </c>
      <c r="F56" s="20" t="n">
        <v>2.7564789</v>
      </c>
      <c r="G56" s="18" t="n">
        <v>469.67943687</v>
      </c>
      <c r="H56" s="20" t="n">
        <v>6.66138316</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459.36607575</v>
      </c>
      <c r="F61" s="20" t="n">
        <v>3.52365113</v>
      </c>
      <c r="G61" s="18" t="n">
        <v>392.2687622</v>
      </c>
      <c r="H61" s="20" t="n">
        <v>5.67526851</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392.85295115</v>
      </c>
      <c r="F67" s="20" t="n">
        <v>2.87219074</v>
      </c>
      <c r="G67" s="18" t="n">
        <v>332.83868388</v>
      </c>
      <c r="H67" s="20" t="n">
        <v>5.30151651</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416.70395575</v>
      </c>
      <c r="F73" s="20" t="n">
        <v>3.62551878</v>
      </c>
      <c r="G73" s="18" t="n">
        <v>366.36887072</v>
      </c>
      <c r="H73" s="20" t="n">
        <v>4.26782599</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491.98679619</v>
      </c>
      <c r="F7" s="20" t="n">
        <v>2.96232534</v>
      </c>
      <c r="G7" s="18" t="n">
        <v>434.66141189</v>
      </c>
      <c r="H7" s="20" t="n">
        <v>5.75077854</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475.09155131</v>
      </c>
      <c r="F9" s="20" t="n">
        <v>5.66877161</v>
      </c>
      <c r="G9" s="18" t="n">
        <v>421.30397417</v>
      </c>
      <c r="H9" s="20" t="n">
        <v>10.98528562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458.85422433</v>
      </c>
      <c r="F13" s="20" t="n">
        <v>4.04413395</v>
      </c>
      <c r="G13" s="18" t="n">
        <v>443.26428658</v>
      </c>
      <c r="H13" s="20" t="n">
        <v>10.68570357</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479.52262652</v>
      </c>
      <c r="F18" s="20" t="n">
        <v>3.82326125</v>
      </c>
      <c r="G18" s="18" t="n">
        <v>401.34035958</v>
      </c>
      <c r="H18" s="20" t="n">
        <v>6.85552556</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458.98692898</v>
      </c>
      <c r="F19" s="20" t="n">
        <v>3.47506425</v>
      </c>
      <c r="G19" s="18" t="n">
        <v>384.65737754</v>
      </c>
      <c r="H19" s="20" t="n">
        <v>7.34757156</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455.0796264</v>
      </c>
      <c r="F20" s="20" t="n">
        <v>3.53945688</v>
      </c>
      <c r="G20" s="18" t="n">
        <v>436.21216963</v>
      </c>
      <c r="H20" s="20" t="n">
        <v>12.29817364</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463.33248318</v>
      </c>
      <c r="F23" s="20" t="n">
        <v>3.61523479</v>
      </c>
      <c r="G23" s="18" t="n">
        <v>424.72630759</v>
      </c>
      <c r="H23" s="20" t="n">
        <v>7.65759333</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527.71737487</v>
      </c>
      <c r="F25" s="20" t="n">
        <v>3.68699726</v>
      </c>
      <c r="G25" s="18" t="n">
        <v>523.95139826</v>
      </c>
      <c r="H25" s="20" t="n">
        <v>5.70970118</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483.88357457</v>
      </c>
      <c r="F26" s="20" t="n">
        <v>2.49497536</v>
      </c>
      <c r="G26" s="18" t="n">
        <v>440.79599526</v>
      </c>
      <c r="H26" s="20" t="n">
        <v>4.469925</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500.23069216</v>
      </c>
      <c r="F32" s="20" t="n">
        <v>2.77027984</v>
      </c>
      <c r="G32" s="18" t="n">
        <v>450.55701262</v>
      </c>
      <c r="H32" s="20" t="n">
        <v>5.30402589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449.87488971</v>
      </c>
      <c r="F34" s="20" t="n">
        <v>2.91628928</v>
      </c>
      <c r="G34" s="18" t="n">
        <v>401.38795185</v>
      </c>
      <c r="H34" s="20" t="n">
        <v>4.44171364</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505.39736812</v>
      </c>
      <c r="F35" s="20" t="n">
        <v>2.11202441</v>
      </c>
      <c r="G35" s="18" t="n">
        <v>480.63325899</v>
      </c>
      <c r="H35" s="20" t="n">
        <v>4.37434604</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482.63987563</v>
      </c>
      <c r="F36" s="20" t="n">
        <v>2.92960812</v>
      </c>
      <c r="G36" s="18" t="n">
        <v>399.34623006</v>
      </c>
      <c r="H36" s="20" t="n">
        <v>8.596008149999999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488.67381788</v>
      </c>
      <c r="F40" s="20" t="n">
        <v>3.48159264</v>
      </c>
      <c r="G40" s="18" t="n">
        <v>444.68073931</v>
      </c>
      <c r="H40" s="20" t="n">
        <v>7.74748064</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450.38153555</v>
      </c>
      <c r="F47" s="20" t="n">
        <v>4.62193352</v>
      </c>
      <c r="G47" s="18" t="n">
        <v>381.48568167</v>
      </c>
      <c r="H47" s="20" t="n">
        <v>6.77569564</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488.09388448</v>
      </c>
      <c r="F48" s="20" t="n">
        <v>5.55372774</v>
      </c>
      <c r="G48" s="18" t="n">
        <v>425.95654636</v>
      </c>
      <c r="H48" s="20" t="n">
        <v>7.93189706</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471.28623873</v>
      </c>
      <c r="F52" s="20" t="n">
        <v>3.32534517</v>
      </c>
      <c r="G52" s="18" t="n">
        <v>452.39395456</v>
      </c>
      <c r="H52" s="20" t="n">
        <v>5.57153682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522.97844809</v>
      </c>
      <c r="F56" s="20" t="n">
        <v>2.86840007</v>
      </c>
      <c r="G56" s="18" t="n">
        <v>511.44310604</v>
      </c>
      <c r="H56" s="20" t="n">
        <v>5.20222895</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458.2212665</v>
      </c>
      <c r="F61" s="20" t="n">
        <v>3.61118719</v>
      </c>
      <c r="G61" s="18" t="n">
        <v>422.23060004</v>
      </c>
      <c r="H61" s="20" t="n">
        <v>5.24475134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393.22153786</v>
      </c>
      <c r="F67" s="20" t="n">
        <v>2.9334545</v>
      </c>
      <c r="G67" s="18" t="n">
        <v>350.49913663</v>
      </c>
      <c r="H67" s="20" t="n">
        <v>5.00494255</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412.67674726</v>
      </c>
      <c r="F73" s="20" t="n">
        <v>3.43899903</v>
      </c>
      <c r="G73" s="18" t="n">
        <v>385.8604677</v>
      </c>
      <c r="H73" s="20" t="n">
        <v>4.46093738</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488.98998402</v>
      </c>
      <c r="F7" s="20" t="n">
        <v>2.85984237</v>
      </c>
      <c r="G7" s="18" t="n">
        <v>468.57492833</v>
      </c>
      <c r="H7" s="20" t="n">
        <v>5.21039472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470.3283401</v>
      </c>
      <c r="F9" s="20" t="n">
        <v>5.59993334</v>
      </c>
      <c r="G9" s="18" t="n">
        <v>468.31362748</v>
      </c>
      <c r="H9" s="20" t="n">
        <v>9.24818396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458.26648159</v>
      </c>
      <c r="F13" s="20" t="n">
        <v>4.058138</v>
      </c>
      <c r="G13" s="18" t="n">
        <v>445.83061243</v>
      </c>
      <c r="H13" s="20" t="n">
        <v>11.42478557</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465.48325818</v>
      </c>
      <c r="F18" s="20" t="n">
        <v>4.7884293</v>
      </c>
      <c r="G18" s="18" t="n">
        <v>477.03127743</v>
      </c>
      <c r="H18" s="20" t="n">
        <v>4.31906851</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451.75865612</v>
      </c>
      <c r="F19" s="20" t="n">
        <v>3.71314583</v>
      </c>
      <c r="G19" s="18" t="n">
        <v>440.66413443</v>
      </c>
      <c r="H19" s="20" t="n">
        <v>6.73326116</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436.83948153</v>
      </c>
      <c r="F20" s="20" t="n">
        <v>4.75881306</v>
      </c>
      <c r="G20" s="18" t="n">
        <v>476.60624058</v>
      </c>
      <c r="H20" s="20" t="n">
        <v>5.44768149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451.81114973</v>
      </c>
      <c r="F23" s="20" t="n">
        <v>3.99907201</v>
      </c>
      <c r="G23" s="18" t="n">
        <v>473.11747732</v>
      </c>
      <c r="H23" s="20" t="n">
        <v>5.59190866</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509.09691387</v>
      </c>
      <c r="F25" s="20" t="n">
        <v>3.78202759</v>
      </c>
      <c r="G25" s="18" t="n">
        <v>540.2235455799999</v>
      </c>
      <c r="H25" s="20" t="n">
        <v>4.08694162</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475.99188637</v>
      </c>
      <c r="F26" s="20" t="n">
        <v>2.79688694</v>
      </c>
      <c r="G26" s="18" t="n">
        <v>474.82276171</v>
      </c>
      <c r="H26" s="20" t="n">
        <v>3.80079091</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481.98361516</v>
      </c>
      <c r="F32" s="20" t="n">
        <v>2.93923585</v>
      </c>
      <c r="G32" s="18" t="n">
        <v>506.90946207</v>
      </c>
      <c r="H32" s="20" t="n">
        <v>4.06276894</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445.70730546</v>
      </c>
      <c r="F34" s="20" t="n">
        <v>2.90631968</v>
      </c>
      <c r="G34" s="18" t="n">
        <v>419.33329728</v>
      </c>
      <c r="H34" s="20" t="n">
        <v>4.51711211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504.66978301</v>
      </c>
      <c r="F35" s="20" t="n">
        <v>2.28788169</v>
      </c>
      <c r="G35" s="18" t="n">
        <v>481.07724324</v>
      </c>
      <c r="H35" s="20" t="n">
        <v>5.54894018</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473.89724003</v>
      </c>
      <c r="F36" s="20" t="n">
        <v>3.10983762</v>
      </c>
      <c r="G36" s="18" t="n">
        <v>485.62177522</v>
      </c>
      <c r="H36" s="20" t="n">
        <v>4.42705116</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485.23673996</v>
      </c>
      <c r="F40" s="20" t="n">
        <v>3.54915472</v>
      </c>
      <c r="G40" s="18" t="n">
        <v>473.50400545</v>
      </c>
      <c r="H40" s="20" t="n">
        <v>5.90930016</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440.08288064</v>
      </c>
      <c r="F47" s="20" t="n">
        <v>4.9523159</v>
      </c>
      <c r="G47" s="18" t="n">
        <v>432.92651777</v>
      </c>
      <c r="H47" s="20" t="n">
        <v>5.53833606</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472.33798274</v>
      </c>
      <c r="F48" s="20" t="n">
        <v>5.17525192</v>
      </c>
      <c r="G48" s="18" t="n">
        <v>490.98845015</v>
      </c>
      <c r="H48" s="20" t="n">
        <v>7.46425786</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461.83562372</v>
      </c>
      <c r="F52" s="20" t="n">
        <v>3.6268771</v>
      </c>
      <c r="G52" s="18" t="n">
        <v>474.67182618</v>
      </c>
      <c r="H52" s="20" t="n">
        <v>4.08866432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519.18937912</v>
      </c>
      <c r="F56" s="20" t="n">
        <v>3.06894588</v>
      </c>
      <c r="G56" s="18" t="n">
        <v>524.14330932</v>
      </c>
      <c r="H56" s="20" t="n">
        <v>3.75039717</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455.9783341</v>
      </c>
      <c r="F61" s="20" t="n">
        <v>3.51717838</v>
      </c>
      <c r="G61" s="18" t="n">
        <v>438.53978734</v>
      </c>
      <c r="H61" s="20" t="n">
        <v>4.851642</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389.20389957</v>
      </c>
      <c r="F67" s="20" t="n">
        <v>3.33035381</v>
      </c>
      <c r="G67" s="18" t="n">
        <v>380.20665372</v>
      </c>
      <c r="H67" s="20" t="n">
        <v>3.74264152</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417.60773579</v>
      </c>
      <c r="F73" s="20" t="n">
        <v>3.73115115</v>
      </c>
      <c r="G73" s="18" t="n">
        <v>382.02909981</v>
      </c>
      <c r="H73" s="20" t="n">
        <v>3.95174928</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490.95748759</v>
      </c>
      <c r="F7" s="20" t="n">
        <v>2.75634517</v>
      </c>
      <c r="G7" s="18" t="n">
        <v>416.61942087</v>
      </c>
      <c r="H7" s="20" t="n">
        <v>6.9738101</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474.55173933</v>
      </c>
      <c r="F9" s="20" t="n">
        <v>5.50600104</v>
      </c>
      <c r="G9" s="18" t="n">
        <v>407.96319458</v>
      </c>
      <c r="H9" s="20" t="n">
        <v>13.11564788</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460.44172333</v>
      </c>
      <c r="F13" s="20" t="n">
        <v>4.05683546</v>
      </c>
      <c r="G13" s="18" t="n">
        <v>401.39742524</v>
      </c>
      <c r="H13" s="20" t="n">
        <v>15.86787422</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478.67282246</v>
      </c>
      <c r="F18" s="20" t="n">
        <v>3.79367891</v>
      </c>
      <c r="G18" s="18" t="n">
        <v>396.51376274</v>
      </c>
      <c r="H18" s="20" t="n">
        <v>6.6919202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456.95830884</v>
      </c>
      <c r="F19" s="20" t="n">
        <v>3.50525901</v>
      </c>
      <c r="G19" s="18" t="n">
        <v>380.14587568</v>
      </c>
      <c r="H19" s="20" t="n">
        <v>8.35514345</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455.11263528</v>
      </c>
      <c r="F20" s="20" t="n">
        <v>3.65761789</v>
      </c>
      <c r="G20" s="18" t="n">
        <v>432.89371137</v>
      </c>
      <c r="H20" s="20" t="n">
        <v>13.07673979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464.91520809</v>
      </c>
      <c r="F23" s="20" t="n">
        <v>3.64410459</v>
      </c>
      <c r="G23" s="18" t="n">
        <v>406.37082239</v>
      </c>
      <c r="H23" s="20" t="n">
        <v>6.50092198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527.65695295</v>
      </c>
      <c r="F25" s="20" t="n">
        <v>3.48404047</v>
      </c>
      <c r="G25" s="18" t="n">
        <v>521.83571119</v>
      </c>
      <c r="H25" s="20" t="n">
        <v>9.178451150000001</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483.02243071</v>
      </c>
      <c r="F26" s="20" t="n">
        <v>2.30424345</v>
      </c>
      <c r="G26" s="18" t="n">
        <v>411.11397103</v>
      </c>
      <c r="H26" s="20" t="n">
        <v>5.64478728</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496.69378131</v>
      </c>
      <c r="F32" s="20" t="n">
        <v>2.7451861</v>
      </c>
      <c r="G32" s="18" t="n">
        <v>433.61588939</v>
      </c>
      <c r="H32" s="20" t="n">
        <v>7.12006499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448.69337306</v>
      </c>
      <c r="F34" s="20" t="n">
        <v>2.96363296</v>
      </c>
      <c r="G34" s="18" t="n">
        <v>393.68050449</v>
      </c>
      <c r="H34" s="20" t="n">
        <v>4.59413167</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505.76575139</v>
      </c>
      <c r="F35" s="20" t="n">
        <v>2.08974305</v>
      </c>
      <c r="G35" s="18" t="n">
        <v>445.56345222</v>
      </c>
      <c r="H35" s="20" t="n">
        <v>7.67482499</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481.93587606</v>
      </c>
      <c r="F36" s="20" t="n">
        <v>2.92818868</v>
      </c>
      <c r="G36" s="18" t="n">
        <v>404.91730778</v>
      </c>
      <c r="H36" s="20" t="n">
        <v>9.6443441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487.02025661</v>
      </c>
      <c r="F40" s="20" t="n">
        <v>3.4997381</v>
      </c>
      <c r="G40" s="18" t="n">
        <v>446.70044875</v>
      </c>
      <c r="H40" s="20" t="n">
        <v>8.28122477</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449.38432846</v>
      </c>
      <c r="F47" s="20" t="n">
        <v>4.68890149</v>
      </c>
      <c r="G47" s="18" t="n">
        <v>370.53496317</v>
      </c>
      <c r="H47" s="20" t="n">
        <v>6.69883714</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487.71665806</v>
      </c>
      <c r="F48" s="20" t="n">
        <v>5.42171909</v>
      </c>
      <c r="G48" s="18" t="n">
        <v>416.70620542</v>
      </c>
      <c r="H48" s="20" t="n">
        <v>8.34187053</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471.24048353</v>
      </c>
      <c r="F52" s="20" t="n">
        <v>3.32677765</v>
      </c>
      <c r="G52" s="18" t="n">
        <v>447.18231204</v>
      </c>
      <c r="H52" s="20" t="n">
        <v>5.93758205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521.8660513</v>
      </c>
      <c r="F56" s="20" t="n">
        <v>2.84699793</v>
      </c>
      <c r="G56" s="18" t="n">
        <v>518.54764305</v>
      </c>
      <c r="H56" s="20" t="n">
        <v>5.48991029</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457.44161408</v>
      </c>
      <c r="F61" s="20" t="n">
        <v>3.46884914</v>
      </c>
      <c r="G61" s="18" t="n">
        <v>425.23921992</v>
      </c>
      <c r="H61" s="20" t="n">
        <v>5.07881988</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391.69132129</v>
      </c>
      <c r="F67" s="20" t="n">
        <v>2.84059841</v>
      </c>
      <c r="G67" s="18" t="n">
        <v>367.04221112</v>
      </c>
      <c r="H67" s="20" t="n">
        <v>4.62073932</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410.33162699</v>
      </c>
      <c r="F73" s="20" t="n">
        <v>2.97906257</v>
      </c>
      <c r="G73" s="18" t="n">
        <v>391.74848876</v>
      </c>
      <c r="H73" s="20" t="n">
        <v>5.50057583</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483.74236671</v>
      </c>
      <c r="F7" s="20" t="n">
        <v>3.2825118</v>
      </c>
      <c r="G7" s="18" t="n">
        <v>489.07330029</v>
      </c>
      <c r="H7" s="20" t="n">
        <v>4.59029566</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471.22620577</v>
      </c>
      <c r="F9" s="20" t="n">
        <v>5.70128485</v>
      </c>
      <c r="G9" s="18" t="n">
        <v>461.34296483</v>
      </c>
      <c r="H9" s="20" t="n">
        <v>10.56681539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458.52391739</v>
      </c>
      <c r="F13" s="20" t="n">
        <v>4.21022006</v>
      </c>
      <c r="G13" s="18" t="n">
        <v>447.61400889</v>
      </c>
      <c r="H13" s="20" t="n">
        <v>9.45658399</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468.17900235</v>
      </c>
      <c r="F18" s="20" t="n">
        <v>4.22556202</v>
      </c>
      <c r="G18" s="18" t="n">
        <v>477.09766621</v>
      </c>
      <c r="H18" s="20" t="n">
        <v>5.38820817</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453.38360416</v>
      </c>
      <c r="F19" s="20" t="n">
        <v>3.63216109</v>
      </c>
      <c r="G19" s="18" t="n">
        <v>425.22160512</v>
      </c>
      <c r="H19" s="20" t="n">
        <v>8.973268490000001</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452.77076507</v>
      </c>
      <c r="F20" s="20" t="n">
        <v>3.8482729</v>
      </c>
      <c r="G20" s="18" t="n">
        <v>453.21956848</v>
      </c>
      <c r="H20" s="20" t="n">
        <v>8.14548929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460.70636719</v>
      </c>
      <c r="F23" s="20" t="n">
        <v>3.63543094</v>
      </c>
      <c r="G23" s="18" t="n">
        <v>449.11069571</v>
      </c>
      <c r="H23" s="20" t="n">
        <v>6.76270956</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523.8426504</v>
      </c>
      <c r="F25" s="20" t="n">
        <v>3.78672335</v>
      </c>
      <c r="G25" s="18" t="n">
        <v>542.70098129</v>
      </c>
      <c r="H25" s="20" t="n">
        <v>4.36972226</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476.78976544</v>
      </c>
      <c r="F26" s="20" t="n">
        <v>2.51166583</v>
      </c>
      <c r="G26" s="18" t="n">
        <v>472.04396142</v>
      </c>
      <c r="H26" s="20" t="n">
        <v>3.94427931</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491.87268928</v>
      </c>
      <c r="F32" s="20" t="n">
        <v>3.07288989</v>
      </c>
      <c r="G32" s="18" t="n">
        <v>487.71296429</v>
      </c>
      <c r="H32" s="20" t="n">
        <v>5.07383911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446.58326285</v>
      </c>
      <c r="F34" s="20" t="n">
        <v>2.84112721</v>
      </c>
      <c r="G34" s="18" t="n">
        <v>412.70616015</v>
      </c>
      <c r="H34" s="20" t="n">
        <v>5.23075382</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500.12981061</v>
      </c>
      <c r="F35" s="20" t="n">
        <v>2.18327322</v>
      </c>
      <c r="G35" s="18" t="n">
        <v>513.45433358</v>
      </c>
      <c r="H35" s="20" t="n">
        <v>5.43435154</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474.7092955</v>
      </c>
      <c r="F36" s="20" t="n">
        <v>3.26674878</v>
      </c>
      <c r="G36" s="18" t="n">
        <v>485.46351665</v>
      </c>
      <c r="H36" s="20" t="n">
        <v>4.87895721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479.14831843</v>
      </c>
      <c r="F40" s="20" t="n">
        <v>3.83254407</v>
      </c>
      <c r="G40" s="18" t="n">
        <v>490.29750383</v>
      </c>
      <c r="H40" s="20" t="n">
        <v>4.52320834</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448.04429356</v>
      </c>
      <c r="F47" s="20" t="n">
        <v>4.58572557</v>
      </c>
      <c r="G47" s="18" t="n">
        <v>389.92577806</v>
      </c>
      <c r="H47" s="20" t="n">
        <v>7.17461758</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488.88410799</v>
      </c>
      <c r="F48" s="20" t="n">
        <v>6.02053212</v>
      </c>
      <c r="G48" s="18" t="n">
        <v>463.24661643</v>
      </c>
      <c r="H48" s="20" t="n">
        <v>6.3502822</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473.26740585</v>
      </c>
      <c r="F52" s="20" t="n">
        <v>3.35336627</v>
      </c>
      <c r="G52" s="18" t="n">
        <v>446.2110334</v>
      </c>
      <c r="H52" s="20" t="n">
        <v>5.36892835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518.16037431</v>
      </c>
      <c r="F56" s="20" t="n">
        <v>2.90802218</v>
      </c>
      <c r="G56" s="18" t="n">
        <v>528.49876065</v>
      </c>
      <c r="H56" s="20" t="n">
        <v>4.11460157</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452.45099906</v>
      </c>
      <c r="F61" s="20" t="n">
        <v>3.65661895</v>
      </c>
      <c r="G61" s="18" t="n">
        <v>452.7770946</v>
      </c>
      <c r="H61" s="20" t="n">
        <v>4.81568677</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391.68642278</v>
      </c>
      <c r="F67" s="20" t="n">
        <v>3.16864292</v>
      </c>
      <c r="G67" s="18" t="n">
        <v>374.18812284</v>
      </c>
      <c r="H67" s="20" t="n">
        <v>3.47386882</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415.93322497</v>
      </c>
      <c r="F73" s="20" t="n">
        <v>3.9213994</v>
      </c>
      <c r="G73" s="18" t="n">
        <v>386.65293507</v>
      </c>
      <c r="H73" s="20" t="n">
        <v>3.55449244</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487.80590986</v>
      </c>
      <c r="F7" s="20" t="n">
        <v>2.67192875</v>
      </c>
      <c r="G7" s="18" t="n">
        <v>472.34677763</v>
      </c>
      <c r="H7" s="20" t="n">
        <v>6.39364014</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473.19894123</v>
      </c>
      <c r="F9" s="20" t="n">
        <v>5.49749279</v>
      </c>
      <c r="G9" s="18" t="n">
        <v>445.73008588</v>
      </c>
      <c r="H9" s="20" t="n">
        <v>12.10317546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457.68690259</v>
      </c>
      <c r="F13" s="20" t="n">
        <v>4.33178811</v>
      </c>
      <c r="G13" s="18" t="n">
        <v>450.13856987</v>
      </c>
      <c r="H13" s="20" t="n">
        <v>11.85774802</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476.47796659</v>
      </c>
      <c r="F18" s="20" t="n">
        <v>3.86476685</v>
      </c>
      <c r="G18" s="18" t="n">
        <v>432.43760819</v>
      </c>
      <c r="H18" s="20" t="n">
        <v>7.12703816</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456.16936011</v>
      </c>
      <c r="F19" s="20" t="n">
        <v>3.59339994</v>
      </c>
      <c r="G19" s="18" t="n">
        <v>399.49916027</v>
      </c>
      <c r="H19" s="20" t="n">
        <v>8.627014450000001</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449.56885651</v>
      </c>
      <c r="F20" s="20" t="n">
        <v>3.74841891</v>
      </c>
      <c r="G20" s="18" t="n">
        <v>468.53455206</v>
      </c>
      <c r="H20" s="20" t="n">
        <v>9.24108629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464.59963735</v>
      </c>
      <c r="F23" s="20" t="n">
        <v>3.76159464</v>
      </c>
      <c r="G23" s="18" t="n">
        <v>420.15545048</v>
      </c>
      <c r="H23" s="20" t="n">
        <v>7.09452573</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526.68394044</v>
      </c>
      <c r="F25" s="20" t="n">
        <v>3.55723424</v>
      </c>
      <c r="G25" s="18" t="n">
        <v>534.75962474</v>
      </c>
      <c r="H25" s="20" t="n">
        <v>7.33223992</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475.42002346</v>
      </c>
      <c r="F26" s="20" t="n">
        <v>2.43396553</v>
      </c>
      <c r="G26" s="18" t="n">
        <v>476.35889134</v>
      </c>
      <c r="H26" s="20" t="n">
        <v>5.05119243</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489.20973883</v>
      </c>
      <c r="F32" s="20" t="n">
        <v>2.73836142</v>
      </c>
      <c r="G32" s="18" t="n">
        <v>493.43313772</v>
      </c>
      <c r="H32" s="20" t="n">
        <v>4.74844979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444.07967953</v>
      </c>
      <c r="F34" s="20" t="n">
        <v>3.10247597</v>
      </c>
      <c r="G34" s="18" t="n">
        <v>426.85098387</v>
      </c>
      <c r="H34" s="20" t="n">
        <v>4.93161932</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503.6246111</v>
      </c>
      <c r="F35" s="20" t="n">
        <v>2.06453685</v>
      </c>
      <c r="G35" s="18" t="n">
        <v>482.01485209</v>
      </c>
      <c r="H35" s="20" t="n">
        <v>7.76508165</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480.65256249</v>
      </c>
      <c r="F36" s="20" t="n">
        <v>3.09404672</v>
      </c>
      <c r="G36" s="18" t="n">
        <v>450.0361437</v>
      </c>
      <c r="H36" s="20" t="n">
        <v>7.01968843</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479.42847377</v>
      </c>
      <c r="F40" s="20" t="n">
        <v>4.01165657</v>
      </c>
      <c r="G40" s="18" t="n">
        <v>491.59497001</v>
      </c>
      <c r="H40" s="20" t="n">
        <v>4.44571308</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446.08440355</v>
      </c>
      <c r="F47" s="20" t="n">
        <v>4.58015613</v>
      </c>
      <c r="G47" s="18" t="n">
        <v>397.73746271</v>
      </c>
      <c r="H47" s="20" t="n">
        <v>8.28328797</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486.84652067</v>
      </c>
      <c r="F48" s="20" t="n">
        <v>5.24603103</v>
      </c>
      <c r="G48" s="18" t="n">
        <v>460.1151805</v>
      </c>
      <c r="H48" s="20" t="n">
        <v>7.50595465</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474.48372094</v>
      </c>
      <c r="F52" s="20" t="n">
        <v>3.36099733</v>
      </c>
      <c r="G52" s="18" t="n">
        <v>423.92972857</v>
      </c>
      <c r="H52" s="20" t="n">
        <v>6.20006912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521.20835904</v>
      </c>
      <c r="F56" s="20" t="n">
        <v>2.95377364</v>
      </c>
      <c r="G56" s="18" t="n">
        <v>522.33257539</v>
      </c>
      <c r="H56" s="20" t="n">
        <v>5.01950904</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455.83915475</v>
      </c>
      <c r="F61" s="20" t="n">
        <v>3.46164536</v>
      </c>
      <c r="G61" s="18" t="n">
        <v>434.26378499</v>
      </c>
      <c r="H61" s="20" t="n">
        <v>6.36497295</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390.01147692</v>
      </c>
      <c r="F67" s="20" t="n">
        <v>3.38190381</v>
      </c>
      <c r="G67" s="18" t="n">
        <v>373.38255251</v>
      </c>
      <c r="H67" s="20" t="n">
        <v>3.74249051</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413.66164963</v>
      </c>
      <c r="F73" s="20" t="n">
        <v>3.7600709</v>
      </c>
      <c r="G73" s="18" t="n">
        <v>389.36035825</v>
      </c>
      <c r="H73" s="20" t="n">
        <v>4.02630015</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490.84727589</v>
      </c>
      <c r="F7" s="20" t="n">
        <v>2.7239566</v>
      </c>
      <c r="G7" s="18" t="n">
        <v>451.48963049</v>
      </c>
      <c r="H7" s="20" t="n">
        <v>6.09701889</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(8046.0/B9*100)</f>
        <v/>
      </c>
      <c r="D9" s="19" t="n">
        <v>1605</v>
      </c>
      <c r="E9" s="18" t="n">
        <v>471.68867476</v>
      </c>
      <c r="F9" s="20" t="n">
        <v>5.73760548</v>
      </c>
      <c r="G9" s="18" t="n">
        <v>455.45972579</v>
      </c>
      <c r="H9" s="20" t="n">
        <v>9.53494798</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(200.0/B13*100)</f>
        <v/>
      </c>
      <c r="D13" s="19" t="n">
        <v>6961</v>
      </c>
      <c r="E13" s="18" t="n">
        <v>456.65251654</v>
      </c>
      <c r="F13" s="20" t="n">
        <v>4.43611331</v>
      </c>
      <c r="G13" s="18" t="n">
        <v>457.94946043</v>
      </c>
      <c r="H13" s="20" t="n">
        <v>8.09361062</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479.76082592</v>
      </c>
      <c r="F18" s="20" t="n">
        <v>4.02073552</v>
      </c>
      <c r="G18" s="18" t="n">
        <v>413.46832012</v>
      </c>
      <c r="H18" s="20" t="n">
        <v>5.66583752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458.18956856</v>
      </c>
      <c r="F19" s="20" t="n">
        <v>3.44513241</v>
      </c>
      <c r="G19" s="18" t="n">
        <v>405.45404574</v>
      </c>
      <c r="H19" s="20" t="n">
        <v>7.49973854</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452.50155754</v>
      </c>
      <c r="F20" s="20" t="n">
        <v>3.90041596</v>
      </c>
      <c r="G20" s="18" t="n">
        <v>454.27712423</v>
      </c>
      <c r="H20" s="20" t="n">
        <v>8.14802847</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(694.0/B23*100)</f>
        <v/>
      </c>
      <c r="D23" s="19" t="n">
        <v>10889</v>
      </c>
      <c r="E23" s="18" t="n">
        <v>464.63864568</v>
      </c>
      <c r="F23" s="20" t="n">
        <v>3.64181856</v>
      </c>
      <c r="G23" s="18" t="n">
        <v>423.80168713</v>
      </c>
      <c r="H23" s="20" t="n">
        <v>7.27128316</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531.42407399</v>
      </c>
      <c r="F25" s="20" t="n">
        <v>3.48831412</v>
      </c>
      <c r="G25" s="18" t="n">
        <v>487.68203931</v>
      </c>
      <c r="H25" s="20" t="n">
        <v>6.42039948</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482.53719158</v>
      </c>
      <c r="F26" s="20" t="n">
        <v>2.44275611</v>
      </c>
      <c r="G26" s="18" t="n">
        <v>454.37682257</v>
      </c>
      <c r="H26" s="20" t="n">
        <v>4.47965085</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(38.0/B32*100)</f>
        <v/>
      </c>
      <c r="D32" s="19" t="n">
        <v>4440</v>
      </c>
      <c r="E32" s="18" t="n">
        <v>497.59016764</v>
      </c>
      <c r="F32" s="20" t="n">
        <v>2.92042</v>
      </c>
      <c r="G32" s="18" t="n">
        <v>464.6905102</v>
      </c>
      <c r="H32" s="20" t="n">
        <v>4.5052461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(143.0/B34*100)</f>
        <v/>
      </c>
      <c r="D34" s="19" t="n">
        <v>6207</v>
      </c>
      <c r="E34" s="18" t="n">
        <v>449.41895126</v>
      </c>
      <c r="F34" s="20" t="n">
        <v>2.97670448</v>
      </c>
      <c r="G34" s="18" t="n">
        <v>410.38164633</v>
      </c>
      <c r="H34" s="20" t="n">
        <v>4.47660247</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(117.0/B35*100)</f>
        <v/>
      </c>
      <c r="D35" s="19" t="n">
        <v>6289</v>
      </c>
      <c r="E35" s="18" t="n">
        <v>499.32934981</v>
      </c>
      <c r="F35" s="20" t="n">
        <v>2.34055715</v>
      </c>
      <c r="G35" s="18" t="n">
        <v>509.35419541</v>
      </c>
      <c r="H35" s="20" t="n">
        <v>3.52661666</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(136.0/B36*100)</f>
        <v/>
      </c>
      <c r="D36" s="19" t="n">
        <v>6600</v>
      </c>
      <c r="E36" s="18" t="n">
        <v>482.87198596</v>
      </c>
      <c r="F36" s="20" t="n">
        <v>3.01571538</v>
      </c>
      <c r="G36" s="18" t="n">
        <v>427.23371626</v>
      </c>
      <c r="H36" s="20" t="n">
        <v>7.04382618</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(5822.0/B40*100)</f>
        <v/>
      </c>
      <c r="D40" s="19" t="n">
        <v>8335</v>
      </c>
      <c r="E40" s="18" t="n">
        <v>487.91129061</v>
      </c>
      <c r="F40" s="20" t="n">
        <v>3.57575351</v>
      </c>
      <c r="G40" s="18" t="n">
        <v>452.21755279</v>
      </c>
      <c r="H40" s="20" t="n">
        <v>6.7389182</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(268.0/B47*100)</f>
        <v/>
      </c>
      <c r="D47" s="19" t="n">
        <v>5660</v>
      </c>
      <c r="E47" s="18" t="n">
        <v>445.37833785</v>
      </c>
      <c r="F47" s="20" t="n">
        <v>4.69887521</v>
      </c>
      <c r="G47" s="18" t="n">
        <v>409.82747328</v>
      </c>
      <c r="H47" s="20" t="n">
        <v>7.11441959</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494.27924534</v>
      </c>
      <c r="F48" s="20" t="n">
        <v>5.57734609</v>
      </c>
      <c r="G48" s="18" t="n">
        <v>444.037089</v>
      </c>
      <c r="H48" s="20" t="n">
        <v>6.59977164</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473.13785519</v>
      </c>
      <c r="F52" s="20" t="n">
        <v>3.45264352</v>
      </c>
      <c r="G52" s="18" t="n">
        <v>443.51607281</v>
      </c>
      <c r="H52" s="20" t="n">
        <v>4.64997701</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524.8613022</v>
      </c>
      <c r="F56" s="20" t="n">
        <v>2.96771913</v>
      </c>
      <c r="G56" s="18" t="n">
        <v>501.22202573</v>
      </c>
      <c r="H56" s="20" t="n">
        <v>4.62842152</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451.80355763</v>
      </c>
      <c r="F61" s="20" t="n">
        <v>3.67323296</v>
      </c>
      <c r="G61" s="18" t="n">
        <v>454.5967248</v>
      </c>
      <c r="H61" s="20" t="n">
        <v>4.42408714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(286.0/B67*100)</f>
        <v/>
      </c>
      <c r="D67" s="19" t="n">
        <v>6685</v>
      </c>
      <c r="E67" s="18" t="n">
        <v>396.26071815</v>
      </c>
      <c r="F67" s="20" t="n">
        <v>3.10390908</v>
      </c>
      <c r="G67" s="18" t="n">
        <v>372.69176373</v>
      </c>
      <c r="H67" s="20" t="n">
        <v>3.8631529</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(419.0/B73*100)</f>
        <v/>
      </c>
      <c r="D73" s="19" t="n">
        <v>7830</v>
      </c>
      <c r="E73" s="18" t="n">
        <v>415.13232388</v>
      </c>
      <c r="F73" s="20" t="n">
        <v>4.2481835</v>
      </c>
      <c r="G73" s="18" t="n">
        <v>391.50913035</v>
      </c>
      <c r="H73" s="20" t="n">
        <v>4.09061645</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507.66593095</v>
      </c>
      <c r="F7" s="20" t="n">
        <v>3.49706768</v>
      </c>
      <c r="G7" s="18" t="n">
        <v>463.54688698</v>
      </c>
      <c r="H7" s="20" t="n">
        <v>3.35133452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(8051.0/B9*100)</f>
        <v/>
      </c>
      <c r="D9" s="19" t="n">
        <v>1600</v>
      </c>
      <c r="E9" s="18" t="n">
        <v>477.23208547</v>
      </c>
      <c r="F9" s="20" t="n">
        <v>6.09025236</v>
      </c>
      <c r="G9" s="18" t="n">
        <v>457.01434703</v>
      </c>
      <c r="H9" s="20" t="n">
        <v>7.43753931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465.92341085</v>
      </c>
      <c r="F13" s="20" t="n">
        <v>4.81930012</v>
      </c>
      <c r="G13" s="18" t="n">
        <v>443.54105545</v>
      </c>
      <c r="H13" s="20" t="n">
        <v>6.1661083</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490.04745591</v>
      </c>
      <c r="F18" s="20" t="n">
        <v>3.24242303</v>
      </c>
      <c r="G18" s="18" t="n">
        <v>405.03286093</v>
      </c>
      <c r="H18" s="20" t="n">
        <v>5.9908923</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463.16219617</v>
      </c>
      <c r="F19" s="20" t="n">
        <v>3.85203146</v>
      </c>
      <c r="G19" s="18" t="n">
        <v>423.56447077</v>
      </c>
      <c r="H19" s="20" t="n">
        <v>5.69020905</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445.45963431</v>
      </c>
      <c r="F20" s="20" t="n">
        <v>4.91930628</v>
      </c>
      <c r="G20" s="18" t="n">
        <v>459.41652557</v>
      </c>
      <c r="H20" s="20" t="n">
        <v>5.01759065</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474.57758209</v>
      </c>
      <c r="F23" s="20" t="n">
        <v>4.04744779</v>
      </c>
      <c r="G23" s="18" t="n">
        <v>433.63456167</v>
      </c>
      <c r="H23" s="20" t="n">
        <v>5.04216268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529.70740899</v>
      </c>
      <c r="F25" s="20" t="n">
        <v>3.59945095</v>
      </c>
      <c r="G25" s="18" t="n">
        <v>524.76786706</v>
      </c>
      <c r="H25" s="20" t="n">
        <v>5.18282639</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482.97000129</v>
      </c>
      <c r="F26" s="20" t="n">
        <v>4.30452137</v>
      </c>
      <c r="G26" s="18" t="n">
        <v>471.76013758</v>
      </c>
      <c r="H26" s="20" t="n">
        <v>2.48083123</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504.61528111</v>
      </c>
      <c r="F32" s="20" t="n">
        <v>4.45439082</v>
      </c>
      <c r="G32" s="18" t="n">
        <v>486.27350157</v>
      </c>
      <c r="H32" s="20" t="n">
        <v>3.27212065</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453.66082964</v>
      </c>
      <c r="F34" s="20" t="n">
        <v>3.90418189</v>
      </c>
      <c r="G34" s="18" t="n">
        <v>427.26571619</v>
      </c>
      <c r="H34" s="20" t="n">
        <v>3.29510761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(119.0/B35*100)</f>
        <v/>
      </c>
      <c r="D35" s="19" t="n">
        <v>6287</v>
      </c>
      <c r="E35" s="18" t="n">
        <v>503.02017111</v>
      </c>
      <c r="F35" s="20" t="n">
        <v>2.37625834</v>
      </c>
      <c r="G35" s="18" t="n">
        <v>499.97498668</v>
      </c>
      <c r="H35" s="20" t="n">
        <v>3.3924466</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(139.0/B36*100)</f>
        <v/>
      </c>
      <c r="D36" s="19" t="n">
        <v>6597</v>
      </c>
      <c r="E36" s="18" t="n">
        <v>488.4798679</v>
      </c>
      <c r="F36" s="20" t="n">
        <v>2.9453515</v>
      </c>
      <c r="G36" s="18" t="n">
        <v>420.08090482</v>
      </c>
      <c r="H36" s="20" t="n">
        <v>6.02789209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481.51382301</v>
      </c>
      <c r="F40" s="20" t="n">
        <v>5.72355599</v>
      </c>
      <c r="G40" s="18" t="n">
        <v>483.7383802</v>
      </c>
      <c r="H40" s="20" t="n">
        <v>3.62784073</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(274.0/B47*100)</f>
        <v/>
      </c>
      <c r="D47" s="19" t="n">
        <v>5654</v>
      </c>
      <c r="E47" s="18" t="n">
        <v>456.5430915</v>
      </c>
      <c r="F47" s="20" t="n">
        <v>5.21606011</v>
      </c>
      <c r="G47" s="18" t="n">
        <v>421.00849005</v>
      </c>
      <c r="H47" s="20" t="n">
        <v>5.30473952</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505.57369884</v>
      </c>
      <c r="F48" s="20" t="n">
        <v>5.59520059</v>
      </c>
      <c r="G48" s="18" t="n">
        <v>456.82742681</v>
      </c>
      <c r="H48" s="20" t="n">
        <v>6.66643304</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487.72239649</v>
      </c>
      <c r="F52" s="20" t="n">
        <v>3.73922329</v>
      </c>
      <c r="G52" s="18" t="n">
        <v>438.08547889</v>
      </c>
      <c r="H52" s="20" t="n">
        <v>4.06475525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541.12836944</v>
      </c>
      <c r="F56" s="20" t="n">
        <v>3.35237402</v>
      </c>
      <c r="G56" s="18" t="n">
        <v>501.85937707</v>
      </c>
      <c r="H56" s="20" t="n">
        <v>2.95593235</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451.72505905</v>
      </c>
      <c r="F61" s="20" t="n">
        <v>4.5868033</v>
      </c>
      <c r="G61" s="18" t="n">
        <v>453.08193878</v>
      </c>
      <c r="H61" s="20" t="n">
        <v>3.58259265</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(331.0/B67*100)</f>
        <v/>
      </c>
      <c r="D67" s="19" t="n">
        <v>6640</v>
      </c>
      <c r="E67" s="18" t="n">
        <v>428.66432521</v>
      </c>
      <c r="F67" s="20" t="n">
        <v>4.53800088</v>
      </c>
      <c r="G67" s="18" t="n">
        <v>368.0388663</v>
      </c>
      <c r="H67" s="20" t="n">
        <v>2.84220699</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(422.0/B73*100)</f>
        <v/>
      </c>
      <c r="D73" s="19" t="n">
        <v>7827</v>
      </c>
      <c r="E73" s="18" t="n">
        <v>441.9479648</v>
      </c>
      <c r="F73" s="20" t="n">
        <v>5.96583879</v>
      </c>
      <c r="G73" s="18" t="n">
        <v>395.96998091</v>
      </c>
      <c r="H73" s="20" t="n">
        <v>3.29867186</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472.17642955</v>
      </c>
      <c r="F7" s="20" t="n">
        <v>3.0733646</v>
      </c>
      <c r="G7" s="18" t="n">
        <v>510.11849033</v>
      </c>
      <c r="H7" s="20" t="n">
        <v>4.46431415</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(8051.0/B9*100)</f>
        <v/>
      </c>
      <c r="D9" s="19" t="n">
        <v>1600</v>
      </c>
      <c r="E9" s="18" t="n">
        <v>457.84460987</v>
      </c>
      <c r="F9" s="20" t="n">
        <v>5.64370088</v>
      </c>
      <c r="G9" s="18" t="n">
        <v>489.07927451</v>
      </c>
      <c r="H9" s="20" t="n">
        <v>8.09853017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449.47992375</v>
      </c>
      <c r="F13" s="20" t="n">
        <v>4.5636366</v>
      </c>
      <c r="G13" s="18" t="n">
        <v>481.33569833</v>
      </c>
      <c r="H13" s="20" t="n">
        <v>9.21982846</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407.5760887</v>
      </c>
      <c r="F18" s="20" t="n">
        <v>5.63683369</v>
      </c>
      <c r="G18" s="18" t="n">
        <v>489.25388343</v>
      </c>
      <c r="H18" s="20" t="n">
        <v>3.45175141</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428.29368699</v>
      </c>
      <c r="F19" s="20" t="n">
        <v>4.37804104</v>
      </c>
      <c r="G19" s="18" t="n">
        <v>468.3396517</v>
      </c>
      <c r="H19" s="20" t="n">
        <v>4.47011527</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452.47782107</v>
      </c>
      <c r="F20" s="20" t="n">
        <v>4.12956247</v>
      </c>
      <c r="G20" s="18" t="n">
        <v>453.78506407</v>
      </c>
      <c r="H20" s="20" t="n">
        <v>7.04292652</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433.26746191</v>
      </c>
      <c r="F23" s="20" t="n">
        <v>4.68931067</v>
      </c>
      <c r="G23" s="18" t="n">
        <v>483.16236346</v>
      </c>
      <c r="H23" s="20" t="n">
        <v>4.31273295</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498.48568206</v>
      </c>
      <c r="F25" s="20" t="n">
        <v>6.60455682</v>
      </c>
      <c r="G25" s="18" t="n">
        <v>542.3319302800001</v>
      </c>
      <c r="H25" s="20" t="n">
        <v>3.24863279</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469.94343477</v>
      </c>
      <c r="F26" s="20" t="n">
        <v>2.53975259</v>
      </c>
      <c r="G26" s="18" t="n">
        <v>486.71508692</v>
      </c>
      <c r="H26" s="20" t="n">
        <v>4.08816528</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484.9829918</v>
      </c>
      <c r="F32" s="20" t="n">
        <v>3.16276435</v>
      </c>
      <c r="G32" s="18" t="n">
        <v>505.23853322</v>
      </c>
      <c r="H32" s="20" t="n">
        <v>3.98368396</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436.7034439</v>
      </c>
      <c r="F34" s="20" t="n">
        <v>2.96651481</v>
      </c>
      <c r="G34" s="18" t="n">
        <v>446.02709067</v>
      </c>
      <c r="H34" s="20" t="n">
        <v>4.36949951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(119.0/B35*100)</f>
        <v/>
      </c>
      <c r="D35" s="19" t="n">
        <v>6287</v>
      </c>
      <c r="E35" s="18" t="n">
        <v>500.70795295</v>
      </c>
      <c r="F35" s="20" t="n">
        <v>2.58073814</v>
      </c>
      <c r="G35" s="18" t="n">
        <v>503.84536308</v>
      </c>
      <c r="H35" s="20" t="n">
        <v>3.47395571</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(139.0/B36*100)</f>
        <v/>
      </c>
      <c r="D36" s="19" t="n">
        <v>6597</v>
      </c>
      <c r="E36" s="18" t="n">
        <v>450.93552384</v>
      </c>
      <c r="F36" s="20" t="n">
        <v>3.94985382</v>
      </c>
      <c r="G36" s="18" t="n">
        <v>489.12756471</v>
      </c>
      <c r="H36" s="20" t="n">
        <v>3.36684321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(5823.0/B40*100)</f>
        <v/>
      </c>
      <c r="D40" s="19" t="n">
        <v>8334</v>
      </c>
      <c r="E40" s="18" t="n">
        <v>480.06227352</v>
      </c>
      <c r="F40" s="20" t="n">
        <v>3.65725577</v>
      </c>
      <c r="G40" s="18" t="n">
        <v>495.43226783</v>
      </c>
      <c r="H40" s="20" t="n">
        <v>5.89818666</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(274.0/B47*100)</f>
        <v/>
      </c>
      <c r="D47" s="19" t="n">
        <v>5654</v>
      </c>
      <c r="E47" s="18" t="n">
        <v>427.80770099</v>
      </c>
      <c r="F47" s="20" t="n">
        <v>5.09696235</v>
      </c>
      <c r="G47" s="18" t="n">
        <v>451.38916891</v>
      </c>
      <c r="H47" s="20" t="n">
        <v>5.76261783</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455.46953432</v>
      </c>
      <c r="F48" s="20" t="n">
        <v>6.2786092</v>
      </c>
      <c r="G48" s="18" t="n">
        <v>500.4758037</v>
      </c>
      <c r="H48" s="20" t="n">
        <v>6.37290096</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(159.0/B52*100)</f>
        <v/>
      </c>
      <c r="D52" s="19" t="n">
        <v>5650</v>
      </c>
      <c r="E52" s="18" t="n">
        <v>437.71028497</v>
      </c>
      <c r="F52" s="20" t="n">
        <v>3.91860916</v>
      </c>
      <c r="G52" s="18" t="n">
        <v>489.20559451</v>
      </c>
      <c r="H52" s="20" t="n">
        <v>3.83160441</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493.88086176</v>
      </c>
      <c r="F56" s="20" t="n">
        <v>3.96932987</v>
      </c>
      <c r="G56" s="18" t="n">
        <v>537.34917307</v>
      </c>
      <c r="H56" s="20" t="n">
        <v>2.88637303</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(340.0/B61*100)</f>
        <v/>
      </c>
      <c r="D61" s="19" t="n">
        <v>6185</v>
      </c>
      <c r="E61" s="18" t="n">
        <v>445.13840629</v>
      </c>
      <c r="F61" s="20" t="n">
        <v>3.37163025</v>
      </c>
      <c r="G61" s="18" t="n">
        <v>470.67164796</v>
      </c>
      <c r="H61" s="20" t="n">
        <v>5.28826376</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(331.0/B67*100)</f>
        <v/>
      </c>
      <c r="D67" s="19" t="n">
        <v>6640</v>
      </c>
      <c r="E67" s="18" t="n">
        <v>367.84602163</v>
      </c>
      <c r="F67" s="20" t="n">
        <v>2.77135095</v>
      </c>
      <c r="G67" s="18" t="n">
        <v>417.0608429</v>
      </c>
      <c r="H67" s="20" t="n">
        <v>4.49363293</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(422.0/B73*100)</f>
        <v/>
      </c>
      <c r="D73" s="19" t="n">
        <v>7827</v>
      </c>
      <c r="E73" s="18" t="n">
        <v>400.56833949</v>
      </c>
      <c r="F73" s="20" t="n">
        <v>3.45415144</v>
      </c>
      <c r="G73" s="18" t="n">
        <v>407.4388371</v>
      </c>
      <c r="H73" s="20" t="n">
        <v>4.68731554</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499.84826162</v>
      </c>
      <c r="F7" s="20" t="n">
        <v>2.95561182</v>
      </c>
      <c r="G7" s="18" t="n">
        <v>466.06462691</v>
      </c>
      <c r="H7" s="20" t="n">
        <v>3.75325292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(8054.0/B9*100)</f>
        <v/>
      </c>
      <c r="D9" s="19" t="n">
        <v>1597</v>
      </c>
      <c r="E9" s="18" t="n">
        <v>477.70341738</v>
      </c>
      <c r="F9" s="20" t="n">
        <v>5.6499095</v>
      </c>
      <c r="G9" s="18" t="n">
        <v>448.68805788</v>
      </c>
      <c r="H9" s="20" t="n">
        <v>8.33565733</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462.30174348</v>
      </c>
      <c r="F13" s="20" t="n">
        <v>5.29750961</v>
      </c>
      <c r="G13" s="18" t="n">
        <v>447.65952863</v>
      </c>
      <c r="H13" s="20" t="n">
        <v>5.86677028</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492.16584572</v>
      </c>
      <c r="F18" s="20" t="n">
        <v>3.35332899</v>
      </c>
      <c r="G18" s="18" t="n">
        <v>413.19368216</v>
      </c>
      <c r="H18" s="20" t="n">
        <v>5.1619263</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457.528915</v>
      </c>
      <c r="F19" s="20" t="n">
        <v>3.45546057</v>
      </c>
      <c r="G19" s="18" t="n">
        <v>430.86321123</v>
      </c>
      <c r="H19" s="20" t="n">
        <v>6.7134735</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444.6712782</v>
      </c>
      <c r="F20" s="20" t="n">
        <v>4.57106174</v>
      </c>
      <c r="G20" s="18" t="n">
        <v>463.98975201</v>
      </c>
      <c r="H20" s="20" t="n">
        <v>5.3738357</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470.30553352</v>
      </c>
      <c r="F23" s="20" t="n">
        <v>4.14013515</v>
      </c>
      <c r="G23" s="18" t="n">
        <v>430.46895393</v>
      </c>
      <c r="H23" s="20" t="n">
        <v>4.8791499</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(37.0/B25*100)</f>
        <v/>
      </c>
      <c r="D25" s="19" t="n">
        <v>5544</v>
      </c>
      <c r="E25" s="18" t="n">
        <v>531.21906918</v>
      </c>
      <c r="F25" s="20" t="n">
        <v>3.52846966</v>
      </c>
      <c r="G25" s="18" t="n">
        <v>522.13055732</v>
      </c>
      <c r="H25" s="20" t="n">
        <v>5.42629031</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478.20067581</v>
      </c>
      <c r="F26" s="20" t="n">
        <v>4.02913753</v>
      </c>
      <c r="G26" s="18" t="n">
        <v>473.76098838</v>
      </c>
      <c r="H26" s="20" t="n">
        <v>2.51544226</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483.17126275</v>
      </c>
      <c r="F32" s="20" t="n">
        <v>3.89060497</v>
      </c>
      <c r="G32" s="18" t="n">
        <v>494.36948569</v>
      </c>
      <c r="H32" s="20" t="n">
        <v>3.32155551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444.25799025</v>
      </c>
      <c r="F34" s="20" t="n">
        <v>3.88912076</v>
      </c>
      <c r="G34" s="18" t="n">
        <v>435.59738738</v>
      </c>
      <c r="H34" s="20" t="n">
        <v>3.25229426</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(120.0/B35*100)</f>
        <v/>
      </c>
      <c r="D35" s="19" t="n">
        <v>6286</v>
      </c>
      <c r="E35" s="18" t="n">
        <v>506.92067916</v>
      </c>
      <c r="F35" s="20" t="n">
        <v>2.45740706</v>
      </c>
      <c r="G35" s="18" t="n">
        <v>494.34771468</v>
      </c>
      <c r="H35" s="20" t="n">
        <v>2.84582078</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(142.0/B36*100)</f>
        <v/>
      </c>
      <c r="D36" s="19" t="n">
        <v>6594</v>
      </c>
      <c r="E36" s="18" t="n">
        <v>488.2303499</v>
      </c>
      <c r="F36" s="20" t="n">
        <v>3.18039694</v>
      </c>
      <c r="G36" s="18" t="n">
        <v>437.08154986</v>
      </c>
      <c r="H36" s="20" t="n">
        <v>4.63790089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(5824.0/B40*100)</f>
        <v/>
      </c>
      <c r="D40" s="19" t="n">
        <v>8333</v>
      </c>
      <c r="E40" s="18" t="n">
        <v>483.23569314</v>
      </c>
      <c r="F40" s="20" t="n">
        <v>5.13757039</v>
      </c>
      <c r="G40" s="18" t="n">
        <v>483.22386858</v>
      </c>
      <c r="H40" s="20" t="n">
        <v>3.71707202</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(280.0/B47*100)</f>
        <v/>
      </c>
      <c r="D47" s="19" t="n">
        <v>5648</v>
      </c>
      <c r="E47" s="18" t="n">
        <v>446.23305121</v>
      </c>
      <c r="F47" s="20" t="n">
        <v>5.19838178</v>
      </c>
      <c r="G47" s="18" t="n">
        <v>427.66369818</v>
      </c>
      <c r="H47" s="20" t="n">
        <v>5.73348662</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499.40731725</v>
      </c>
      <c r="F48" s="20" t="n">
        <v>7.03290891</v>
      </c>
      <c r="G48" s="18" t="n">
        <v>464.34888187</v>
      </c>
      <c r="H48" s="20" t="n">
        <v>5.38278091</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(160.0/B52*100)</f>
        <v/>
      </c>
      <c r="D52" s="19" t="n">
        <v>5649</v>
      </c>
      <c r="E52" s="18" t="n">
        <v>485.16400177</v>
      </c>
      <c r="F52" s="20" t="n">
        <v>3.99971225</v>
      </c>
      <c r="G52" s="18" t="n">
        <v>448.33600509</v>
      </c>
      <c r="H52" s="20" t="n">
        <v>3.53876615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538.65893042</v>
      </c>
      <c r="F56" s="20" t="n">
        <v>3.19387038</v>
      </c>
      <c r="G56" s="18" t="n">
        <v>495.9922617</v>
      </c>
      <c r="H56" s="20" t="n">
        <v>3.43958679</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442.37441744</v>
      </c>
      <c r="F61" s="20" t="n">
        <v>4.15394615</v>
      </c>
      <c r="G61" s="18" t="n">
        <v>462.29971521</v>
      </c>
      <c r="H61" s="20" t="n">
        <v>3.31889747</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(350.0/B67*100)</f>
        <v/>
      </c>
      <c r="D67" s="19" t="n">
        <v>6621</v>
      </c>
      <c r="E67" s="18" t="n">
        <v>417.5798686</v>
      </c>
      <c r="F67" s="20" t="n">
        <v>4.40427376</v>
      </c>
      <c r="G67" s="18" t="n">
        <v>371.80409905</v>
      </c>
      <c r="H67" s="20" t="n">
        <v>2.94961289</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(423.0/B73*100)</f>
        <v/>
      </c>
      <c r="D73" s="19" t="n">
        <v>7826</v>
      </c>
      <c r="E73" s="18" t="n">
        <v>421.88674893</v>
      </c>
      <c r="F73" s="20" t="n">
        <v>6.11133388</v>
      </c>
      <c r="G73" s="18" t="n">
        <v>398.27239757</v>
      </c>
      <c r="H73" s="20" t="n">
        <v>3.41560817</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487.42719231</v>
      </c>
      <c r="F7" s="20" t="n">
        <v>3.02476412</v>
      </c>
      <c r="G7" s="18" t="n">
        <v>477.39978257</v>
      </c>
      <c r="H7" s="20" t="n">
        <v>4.87365634</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(8054.0/B9*100)</f>
        <v/>
      </c>
      <c r="D9" s="19" t="n">
        <v>1597</v>
      </c>
      <c r="E9" s="18" t="n">
        <v>462.58252886</v>
      </c>
      <c r="F9" s="20" t="n">
        <v>5.65492756</v>
      </c>
      <c r="G9" s="18" t="n">
        <v>489.87609599</v>
      </c>
      <c r="H9" s="20" t="n">
        <v>7.67514357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458.09900144</v>
      </c>
      <c r="F13" s="20" t="n">
        <v>4.17451502</v>
      </c>
      <c r="G13" s="18" t="n">
        <v>452.019039</v>
      </c>
      <c r="H13" s="20" t="n">
        <v>9.968901150000001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478.77411013</v>
      </c>
      <c r="F18" s="20" t="n">
        <v>3.96205631</v>
      </c>
      <c r="G18" s="18" t="n">
        <v>445.85400521</v>
      </c>
      <c r="H18" s="20" t="n">
        <v>5.38219715</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452.54634889</v>
      </c>
      <c r="F19" s="20" t="n">
        <v>3.95304164</v>
      </c>
      <c r="G19" s="18" t="n">
        <v>441.27188769</v>
      </c>
      <c r="H19" s="20" t="n">
        <v>5.46524738</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455.51597334</v>
      </c>
      <c r="F20" s="20" t="n">
        <v>3.8176045</v>
      </c>
      <c r="G20" s="18" t="n">
        <v>442.56118511</v>
      </c>
      <c r="H20" s="20" t="n">
        <v>8.912961320000001</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451.0022581</v>
      </c>
      <c r="F23" s="20" t="n">
        <v>3.80653656</v>
      </c>
      <c r="G23" s="18" t="n">
        <v>472.5427937</v>
      </c>
      <c r="H23" s="20" t="n">
        <v>5.13469688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(37.0/B25*100)</f>
        <v/>
      </c>
      <c r="D25" s="19" t="n">
        <v>5544</v>
      </c>
      <c r="E25" s="18" t="n">
        <v>526.587342</v>
      </c>
      <c r="F25" s="20" t="n">
        <v>3.60403625</v>
      </c>
      <c r="G25" s="18" t="n">
        <v>532.9143041999999</v>
      </c>
      <c r="H25" s="20" t="n">
        <v>6.66906749</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477.01225716</v>
      </c>
      <c r="F26" s="20" t="n">
        <v>2.3795033</v>
      </c>
      <c r="G26" s="18" t="n">
        <v>471.53201813</v>
      </c>
      <c r="H26" s="20" t="n">
        <v>4.26183152</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498.32915409</v>
      </c>
      <c r="F32" s="20" t="n">
        <v>2.96647835</v>
      </c>
      <c r="G32" s="18" t="n">
        <v>465.32651383</v>
      </c>
      <c r="H32" s="20" t="n">
        <v>5.0052047</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447.78371162</v>
      </c>
      <c r="F34" s="20" t="n">
        <v>2.88988356</v>
      </c>
      <c r="G34" s="18" t="n">
        <v>420.08962309</v>
      </c>
      <c r="H34" s="20" t="n">
        <v>4.8813599</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(120.0/B35*100)</f>
        <v/>
      </c>
      <c r="D35" s="19" t="n">
        <v>6286</v>
      </c>
      <c r="E35" s="18" t="n">
        <v>505.39295351</v>
      </c>
      <c r="F35" s="20" t="n">
        <v>2.31830359</v>
      </c>
      <c r="G35" s="18" t="n">
        <v>489.39250279</v>
      </c>
      <c r="H35" s="20" t="n">
        <v>4.64803769</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(142.0/B36*100)</f>
        <v/>
      </c>
      <c r="D36" s="19" t="n">
        <v>6594</v>
      </c>
      <c r="E36" s="18" t="n">
        <v>478.03089063</v>
      </c>
      <c r="F36" s="20" t="n">
        <v>2.95929672</v>
      </c>
      <c r="G36" s="18" t="n">
        <v>476.07579127</v>
      </c>
      <c r="H36" s="20" t="n">
        <v>5.33332901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(5824.0/B40*100)</f>
        <v/>
      </c>
      <c r="D40" s="19" t="n">
        <v>8333</v>
      </c>
      <c r="E40" s="18" t="n">
        <v>485.97901009</v>
      </c>
      <c r="F40" s="20" t="n">
        <v>3.68462424</v>
      </c>
      <c r="G40" s="18" t="n">
        <v>474.22876423</v>
      </c>
      <c r="H40" s="20" t="n">
        <v>6.0142698</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(280.0/B47*100)</f>
        <v/>
      </c>
      <c r="D47" s="19" t="n">
        <v>5648</v>
      </c>
      <c r="E47" s="18" t="n">
        <v>450.43923676</v>
      </c>
      <c r="F47" s="20" t="n">
        <v>4.77945245</v>
      </c>
      <c r="G47" s="18" t="n">
        <v>394.8361259</v>
      </c>
      <c r="H47" s="20" t="n">
        <v>6.40235247</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485.23431453</v>
      </c>
      <c r="F48" s="20" t="n">
        <v>5.06409231</v>
      </c>
      <c r="G48" s="18" t="n">
        <v>466.77309049</v>
      </c>
      <c r="H48" s="20" t="n">
        <v>7.94376917</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(160.0/B52*100)</f>
        <v/>
      </c>
      <c r="D52" s="19" t="n">
        <v>5649</v>
      </c>
      <c r="E52" s="18" t="n">
        <v>467.80819378</v>
      </c>
      <c r="F52" s="20" t="n">
        <v>3.44559517</v>
      </c>
      <c r="G52" s="18" t="n">
        <v>467.97797306</v>
      </c>
      <c r="H52" s="20" t="n">
        <v>4.55354086</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527.52815002</v>
      </c>
      <c r="F56" s="20" t="n">
        <v>2.79034562</v>
      </c>
      <c r="G56" s="18" t="n">
        <v>488.28006955</v>
      </c>
      <c r="H56" s="20" t="n">
        <v>5.04025516</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456.38485063</v>
      </c>
      <c r="F61" s="20" t="n">
        <v>3.41860806</v>
      </c>
      <c r="G61" s="18" t="n">
        <v>439.79247254</v>
      </c>
      <c r="H61" s="20" t="n">
        <v>5.33886642</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(350.0/B67*100)</f>
        <v/>
      </c>
      <c r="D67" s="19" t="n">
        <v>6621</v>
      </c>
      <c r="E67" s="18" t="n">
        <v>396.75169893</v>
      </c>
      <c r="F67" s="20" t="n">
        <v>3.04454673</v>
      </c>
      <c r="G67" s="18" t="n">
        <v>363.03963095</v>
      </c>
      <c r="H67" s="20" t="n">
        <v>3.79092095</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(423.0/B73*100)</f>
        <v/>
      </c>
      <c r="D73" s="19" t="n">
        <v>7826</v>
      </c>
      <c r="E73" s="18" t="n">
        <v>421.99586632</v>
      </c>
      <c r="F73" s="20" t="n">
        <v>3.87834235</v>
      </c>
      <c r="G73" s="18" t="n">
        <v>381.9077916</v>
      </c>
      <c r="H73" s="20" t="n">
        <v>3.57808503</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490.12677882</v>
      </c>
      <c r="F7" s="20" t="n">
        <v>2.7310976</v>
      </c>
      <c r="G7" s="18" t="n">
        <v>461.31390494</v>
      </c>
      <c r="H7" s="20" t="n">
        <v>6.41860509</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(8054.0/B9*100)</f>
        <v/>
      </c>
      <c r="D9" s="19" t="n">
        <v>1597</v>
      </c>
      <c r="E9" s="18" t="n">
        <v>475.00200358</v>
      </c>
      <c r="F9" s="20" t="n">
        <v>5.33315688</v>
      </c>
      <c r="G9" s="18" t="n">
        <v>444.46154271</v>
      </c>
      <c r="H9" s="20" t="n">
        <v>10.04684446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457.78282918</v>
      </c>
      <c r="F13" s="20" t="n">
        <v>4.18661842</v>
      </c>
      <c r="G13" s="18" t="n">
        <v>447.74411442</v>
      </c>
      <c r="H13" s="20" t="n">
        <v>12.29334071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453.63663368</v>
      </c>
      <c r="F18" s="20" t="n">
        <v>4.46759</v>
      </c>
      <c r="G18" s="18" t="n">
        <v>488.11580456</v>
      </c>
      <c r="H18" s="20" t="n">
        <v>4.17344177</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455.74190868</v>
      </c>
      <c r="F19" s="20" t="n">
        <v>3.83675689</v>
      </c>
      <c r="G19" s="18" t="n">
        <v>430.30439678</v>
      </c>
      <c r="H19" s="20" t="n">
        <v>5.89439663</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460.5694391</v>
      </c>
      <c r="F20" s="20" t="n">
        <v>3.67209703</v>
      </c>
      <c r="G20" s="18" t="n">
        <v>400.77772388</v>
      </c>
      <c r="H20" s="20" t="n">
        <v>9.5483399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467.58282727</v>
      </c>
      <c r="F23" s="20" t="n">
        <v>3.70634365</v>
      </c>
      <c r="G23" s="18" t="n">
        <v>420.55884276</v>
      </c>
      <c r="H23" s="20" t="n">
        <v>5.61400568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(37.0/B25*100)</f>
        <v/>
      </c>
      <c r="D25" s="19" t="n">
        <v>5544</v>
      </c>
      <c r="E25" s="18" t="n">
        <v>504.35471701</v>
      </c>
      <c r="F25" s="20" t="n">
        <v>5.38971615</v>
      </c>
      <c r="G25" s="18" t="n">
        <v>546.38415473</v>
      </c>
      <c r="H25" s="20" t="n">
        <v>3.11994908</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483.99149483</v>
      </c>
      <c r="F26" s="20" t="n">
        <v>2.44968258</v>
      </c>
      <c r="G26" s="18" t="n">
        <v>445.78149056</v>
      </c>
      <c r="H26" s="20" t="n">
        <v>4.83497144</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499.65730566</v>
      </c>
      <c r="F32" s="20" t="n">
        <v>2.78879553</v>
      </c>
      <c r="G32" s="18" t="n">
        <v>443.15594165</v>
      </c>
      <c r="H32" s="20" t="n">
        <v>5.91179511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453.24426938</v>
      </c>
      <c r="F34" s="20" t="n">
        <v>2.87443916</v>
      </c>
      <c r="G34" s="18" t="n">
        <v>389.67602514</v>
      </c>
      <c r="H34" s="20" t="n">
        <v>4.58753116</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(120.0/B35*100)</f>
        <v/>
      </c>
      <c r="D35" s="19" t="n">
        <v>6286</v>
      </c>
      <c r="E35" s="18" t="n">
        <v>509.38732733</v>
      </c>
      <c r="F35" s="20" t="n">
        <v>2.10935116</v>
      </c>
      <c r="G35" s="18" t="n">
        <v>458.62330069</v>
      </c>
      <c r="H35" s="20" t="n">
        <v>4.54978039</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(142.0/B36*100)</f>
        <v/>
      </c>
      <c r="D36" s="19" t="n">
        <v>6594</v>
      </c>
      <c r="E36" s="18" t="n">
        <v>476.77339033</v>
      </c>
      <c r="F36" s="20" t="n">
        <v>3.45246952</v>
      </c>
      <c r="G36" s="18" t="n">
        <v>479.19383462</v>
      </c>
      <c r="H36" s="20" t="n">
        <v>4.23211502</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(5824.0/B40*100)</f>
        <v/>
      </c>
      <c r="D40" s="19" t="n">
        <v>8333</v>
      </c>
      <c r="E40" s="18" t="n">
        <v>489.14785462</v>
      </c>
      <c r="F40" s="20" t="n">
        <v>3.68389356</v>
      </c>
      <c r="G40" s="18" t="n">
        <v>449.0118992</v>
      </c>
      <c r="H40" s="20" t="n">
        <v>6.89356406</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(280.0/B47*100)</f>
        <v/>
      </c>
      <c r="D47" s="19" t="n">
        <v>5648</v>
      </c>
      <c r="E47" s="18" t="n">
        <v>445.35138258</v>
      </c>
      <c r="F47" s="20" t="n">
        <v>4.92247117</v>
      </c>
      <c r="G47" s="18" t="n">
        <v>420.98537785</v>
      </c>
      <c r="H47" s="20" t="n">
        <v>6.41556325</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484.81650151</v>
      </c>
      <c r="F48" s="20" t="n">
        <v>4.84014448</v>
      </c>
      <c r="G48" s="18" t="n">
        <v>467.39660552</v>
      </c>
      <c r="H48" s="20" t="n">
        <v>8.98116666</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(160.0/B52*100)</f>
        <v/>
      </c>
      <c r="D52" s="19" t="n">
        <v>5649</v>
      </c>
      <c r="E52" s="18" t="n">
        <v>472.93015726</v>
      </c>
      <c r="F52" s="20" t="n">
        <v>3.13289547</v>
      </c>
      <c r="G52" s="18" t="n">
        <v>445.57844842</v>
      </c>
      <c r="H52" s="20" t="n">
        <v>5.75535972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511.40251453</v>
      </c>
      <c r="F56" s="20" t="n">
        <v>3.01708896</v>
      </c>
      <c r="G56" s="18" t="n">
        <v>533.91059767</v>
      </c>
      <c r="H56" s="20" t="n">
        <v>3.88201147</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459.9214991</v>
      </c>
      <c r="F61" s="20" t="n">
        <v>3.59726189</v>
      </c>
      <c r="G61" s="18" t="n">
        <v>422.01015923</v>
      </c>
      <c r="H61" s="20" t="n">
        <v>4.79567604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(350.0/B67*100)</f>
        <v/>
      </c>
      <c r="D67" s="19" t="n">
        <v>6621</v>
      </c>
      <c r="E67" s="18" t="n">
        <v>391.24653609</v>
      </c>
      <c r="F67" s="20" t="n">
        <v>2.94918633</v>
      </c>
      <c r="G67" s="18" t="n">
        <v>373.44179325</v>
      </c>
      <c r="H67" s="20" t="n">
        <v>4.77358646</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(423.0/B73*100)</f>
        <v/>
      </c>
      <c r="D73" s="19" t="n">
        <v>7826</v>
      </c>
      <c r="E73" s="18" t="n">
        <v>415.26843993</v>
      </c>
      <c r="F73" s="20" t="n">
        <v>3.19224591</v>
      </c>
      <c r="G73" s="18" t="n">
        <v>390.9309321</v>
      </c>
      <c r="H73" s="20" t="n">
        <v>4.56060589</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487.40361267</v>
      </c>
      <c r="F7" s="20" t="n">
        <v>2.88540092</v>
      </c>
      <c r="G7" s="18" t="n">
        <v>473.04700367</v>
      </c>
      <c r="H7" s="20" t="n">
        <v>6.62046152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(8054.0/B9*100)</f>
        <v/>
      </c>
      <c r="D9" s="19" t="n">
        <v>1597</v>
      </c>
      <c r="E9" s="18" t="n">
        <v>468.44244384</v>
      </c>
      <c r="F9" s="20" t="n">
        <v>5.48203707</v>
      </c>
      <c r="G9" s="18" t="n">
        <v>478.48279627</v>
      </c>
      <c r="H9" s="20" t="n">
        <v>11.80943985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(201.0/B13*100)</f>
        <v/>
      </c>
      <c r="D13" s="19" t="n">
        <v>6960</v>
      </c>
      <c r="E13" s="18" t="n">
        <v>455.82867147</v>
      </c>
      <c r="F13" s="20" t="n">
        <v>4.18831251</v>
      </c>
      <c r="G13" s="18" t="n">
        <v>465.94353822</v>
      </c>
      <c r="H13" s="20" t="n">
        <v>14.70088144</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(59.0/B18*100)</f>
        <v/>
      </c>
      <c r="D18" s="19" t="n">
        <v>5473</v>
      </c>
      <c r="E18" s="18" t="n">
        <v>476.12978786</v>
      </c>
      <c r="F18" s="20" t="n">
        <v>3.9194797</v>
      </c>
      <c r="G18" s="18" t="n">
        <v>450.12064434</v>
      </c>
      <c r="H18" s="20" t="n">
        <v>6.19609133</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456.34135187</v>
      </c>
      <c r="F19" s="20" t="n">
        <v>3.67811993</v>
      </c>
      <c r="G19" s="18" t="n">
        <v>421.68583644</v>
      </c>
      <c r="H19" s="20" t="n">
        <v>7.03416486</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455.56570291</v>
      </c>
      <c r="F20" s="20" t="n">
        <v>3.79826994</v>
      </c>
      <c r="G20" s="18" t="n">
        <v>432.4742083</v>
      </c>
      <c r="H20" s="20" t="n">
        <v>10.72570133</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(699.0/B23*100)</f>
        <v/>
      </c>
      <c r="D23" s="19" t="n">
        <v>10884</v>
      </c>
      <c r="E23" s="18" t="n">
        <v>453.52119193</v>
      </c>
      <c r="F23" s="20" t="n">
        <v>3.8596009</v>
      </c>
      <c r="G23" s="18" t="n">
        <v>473.54399206</v>
      </c>
      <c r="H23" s="20" t="n">
        <v>6.12789067</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(37.0/B25*100)</f>
        <v/>
      </c>
      <c r="D25" s="19" t="n">
        <v>5544</v>
      </c>
      <c r="E25" s="18" t="n">
        <v>528.35148487</v>
      </c>
      <c r="F25" s="20" t="n">
        <v>3.57162709</v>
      </c>
      <c r="G25" s="18" t="n">
        <v>516.3731986</v>
      </c>
      <c r="H25" s="20" t="n">
        <v>7.09799377</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481.0918484</v>
      </c>
      <c r="F26" s="20" t="n">
        <v>2.31065568</v>
      </c>
      <c r="G26" s="18" t="n">
        <v>435.41175144</v>
      </c>
      <c r="H26" s="20" t="n">
        <v>5.42815072</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(39.0/B32*100)</f>
        <v/>
      </c>
      <c r="D32" s="19" t="n">
        <v>4439</v>
      </c>
      <c r="E32" s="18" t="n">
        <v>493.91333651</v>
      </c>
      <c r="F32" s="20" t="n">
        <v>2.92917852</v>
      </c>
      <c r="G32" s="18" t="n">
        <v>473.7295836</v>
      </c>
      <c r="H32" s="20" t="n">
        <v>5.71337038</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(150.0/B34*100)</f>
        <v/>
      </c>
      <c r="D34" s="19" t="n">
        <v>6200</v>
      </c>
      <c r="E34" s="18" t="n">
        <v>445.27572375</v>
      </c>
      <c r="F34" s="20" t="n">
        <v>2.77727039</v>
      </c>
      <c r="G34" s="18" t="n">
        <v>420.50593449</v>
      </c>
      <c r="H34" s="20" t="n">
        <v>4.84170013</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(120.0/B35*100)</f>
        <v/>
      </c>
      <c r="D35" s="19" t="n">
        <v>6286</v>
      </c>
      <c r="E35" s="18" t="n">
        <v>502.41292328</v>
      </c>
      <c r="F35" s="20" t="n">
        <v>2.04283368</v>
      </c>
      <c r="G35" s="18" t="n">
        <v>500.13750697</v>
      </c>
      <c r="H35" s="20" t="n">
        <v>4.68987498</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(142.0/B36*100)</f>
        <v/>
      </c>
      <c r="D36" s="19" t="n">
        <v>6594</v>
      </c>
      <c r="E36" s="18" t="n">
        <v>478.62246447</v>
      </c>
      <c r="F36" s="20" t="n">
        <v>2.94986435</v>
      </c>
      <c r="G36" s="18" t="n">
        <v>472.75241655</v>
      </c>
      <c r="H36" s="20" t="n">
        <v>6.07333403</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(5824.0/B40*100)</f>
        <v/>
      </c>
      <c r="D40" s="19" t="n">
        <v>8333</v>
      </c>
      <c r="E40" s="18" t="n">
        <v>485.32579073</v>
      </c>
      <c r="F40" s="20" t="n">
        <v>3.50926524</v>
      </c>
      <c r="G40" s="18" t="n">
        <v>464.31131833</v>
      </c>
      <c r="H40" s="20" t="n">
        <v>8.536575859999999</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(280.0/B47*100)</f>
        <v/>
      </c>
      <c r="D47" s="19" t="n">
        <v>5648</v>
      </c>
      <c r="E47" s="18" t="n">
        <v>449.57702423</v>
      </c>
      <c r="F47" s="20" t="n">
        <v>4.66214385</v>
      </c>
      <c r="G47" s="18" t="n">
        <v>378.66061279</v>
      </c>
      <c r="H47" s="20" t="n">
        <v>6.8713648</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488.72499182</v>
      </c>
      <c r="F48" s="20" t="n">
        <v>5.1469771</v>
      </c>
      <c r="G48" s="18" t="n">
        <v>425.89459841</v>
      </c>
      <c r="H48" s="20" t="n">
        <v>8.83264028</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(160.0/B52*100)</f>
        <v/>
      </c>
      <c r="D52" s="19" t="n">
        <v>5649</v>
      </c>
      <c r="E52" s="18" t="n">
        <v>464.79361214</v>
      </c>
      <c r="F52" s="20" t="n">
        <v>3.14300191</v>
      </c>
      <c r="G52" s="18" t="n">
        <v>480.23938423</v>
      </c>
      <c r="H52" s="20" t="n">
        <v>6.12886107</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(97.0/B56*100)</f>
        <v/>
      </c>
      <c r="D56" s="19" t="n">
        <v>5262</v>
      </c>
      <c r="E56" s="18" t="n">
        <v>519.42078773</v>
      </c>
      <c r="F56" s="20" t="n">
        <v>2.91747156</v>
      </c>
      <c r="G56" s="18" t="n">
        <v>527.10711975</v>
      </c>
      <c r="H56" s="20" t="n">
        <v>3.78343325</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(341.0/B61*100)</f>
        <v/>
      </c>
      <c r="D61" s="19" t="n">
        <v>6184</v>
      </c>
      <c r="E61" s="18" t="n">
        <v>457.51288878</v>
      </c>
      <c r="F61" s="20" t="n">
        <v>3.37538785</v>
      </c>
      <c r="G61" s="18" t="n">
        <v>420.19804519</v>
      </c>
      <c r="H61" s="20" t="n">
        <v>6.45815817</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(350.0/B67*100)</f>
        <v/>
      </c>
      <c r="D67" s="19" t="n">
        <v>6621</v>
      </c>
      <c r="E67" s="18" t="n">
        <v>397.12435911</v>
      </c>
      <c r="F67" s="20" t="n">
        <v>2.7587402</v>
      </c>
      <c r="G67" s="18" t="n">
        <v>343.7070382</v>
      </c>
      <c r="H67" s="20" t="n">
        <v>5.38728961</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(423.0/B73*100)</f>
        <v/>
      </c>
      <c r="D73" s="19" t="n">
        <v>7826</v>
      </c>
      <c r="E73" s="18" t="n">
        <v>418.50450711</v>
      </c>
      <c r="F73" s="20" t="n">
        <v>3.68594344</v>
      </c>
      <c r="G73" s="18" t="n">
        <v>381.02048609</v>
      </c>
      <c r="H73" s="20" t="n">
        <v>3.97201497</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463.23258233</v>
      </c>
      <c r="F7" s="20" t="n">
        <v>4.45826627</v>
      </c>
      <c r="G7" s="18" t="n">
        <v>490.50883024</v>
      </c>
      <c r="H7" s="20" t="n">
        <v>3.46635836</v>
      </c>
      <c r="I7" s="18" t="n">
        <v>530.75463651</v>
      </c>
      <c r="J7" s="20" t="n">
        <v>5.97073467</v>
      </c>
      <c r="K7" s="18" t="n">
        <v>523.98942075</v>
      </c>
      <c r="L7" s="20" t="n">
        <v>2.22084386</v>
      </c>
      <c r="M7" s="18" t="s">
        <v>327</v>
      </c>
      <c r="N7" s="20" t="s">
        <v>327</v>
      </c>
      <c r="O7" s="18" t="s">
        <v>327</v>
      </c>
      <c r="P7" s="20" t="s">
        <v>327</v>
      </c>
      <c r="Q7" s="18" t="s">
        <v>327</v>
      </c>
      <c r="R7" s="20" t="s">
        <v>327</v>
      </c>
      <c r="S7" s="18" t="n">
        <v>475.73173559</v>
      </c>
      <c r="T7" s="20" t="n">
        <v>5.1228393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450.23752932</v>
      </c>
      <c r="F9" s="20" t="n">
        <v>7.90450897</v>
      </c>
      <c r="G9" s="18" t="n">
        <v>475.10434565</v>
      </c>
      <c r="H9" s="20" t="n">
        <v>7.28119637</v>
      </c>
      <c r="I9" s="18" t="n">
        <v>510.66407327</v>
      </c>
      <c r="J9" s="20" t="n">
        <v>9.11984738</v>
      </c>
      <c r="K9" s="18" t="s">
        <v>327</v>
      </c>
      <c r="L9" s="20" t="s">
        <v>327</v>
      </c>
      <c r="M9" s="18" t="s">
        <v>327</v>
      </c>
      <c r="N9" s="20" t="s">
        <v>327</v>
      </c>
      <c r="O9" s="18" t="n">
        <v>347.7815185</v>
      </c>
      <c r="P9" s="20" t="n">
        <v>11.20716786</v>
      </c>
      <c r="Q9" s="18" t="s">
        <v>327</v>
      </c>
      <c r="R9" s="20" t="s">
        <v>327</v>
      </c>
      <c r="S9" s="18" t="n">
        <v>453.06766065</v>
      </c>
      <c r="T9" s="20" t="n">
        <v>6.79931151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447.80668713</v>
      </c>
      <c r="F13" s="20" t="n">
        <v>7.23553728</v>
      </c>
      <c r="G13" s="18" t="n">
        <v>458.6968189</v>
      </c>
      <c r="H13" s="20" t="n">
        <v>8.321686100000001</v>
      </c>
      <c r="I13" s="18" t="n">
        <v>475.45401218</v>
      </c>
      <c r="J13" s="20" t="n">
        <v>11.21740583</v>
      </c>
      <c r="K13" s="18" t="n">
        <v>512.35628804</v>
      </c>
      <c r="L13" s="20" t="n">
        <v>2.67767212</v>
      </c>
      <c r="M13" s="18" t="s">
        <v>327</v>
      </c>
      <c r="N13" s="20" t="s">
        <v>327</v>
      </c>
      <c r="O13" s="18" t="n">
        <v>407.4699787</v>
      </c>
      <c r="P13" s="20" t="n">
        <v>6.79601306</v>
      </c>
      <c r="Q13" s="18" t="s">
        <v>327</v>
      </c>
      <c r="R13" s="20" t="s">
        <v>327</v>
      </c>
      <c r="S13" s="18" t="n">
        <v>455.82652659</v>
      </c>
      <c r="T13" s="20" t="n">
        <v>6.86727421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404.72360944</v>
      </c>
      <c r="F18" s="20" t="n">
        <v>5.32228105</v>
      </c>
      <c r="G18" s="18" t="n">
        <v>471.61404915</v>
      </c>
      <c r="H18" s="20" t="n">
        <v>4.3711652</v>
      </c>
      <c r="I18" s="18" t="n">
        <v>511.24502378</v>
      </c>
      <c r="J18" s="20" t="n">
        <v>3.15021964</v>
      </c>
      <c r="K18" s="18" t="n">
        <v>461.13830893</v>
      </c>
      <c r="L18" s="20" t="n">
        <v>5.96143023</v>
      </c>
      <c r="M18" s="18" t="s">
        <v>327</v>
      </c>
      <c r="N18" s="20" t="s">
        <v>327</v>
      </c>
      <c r="O18" s="18" t="s">
        <v>327</v>
      </c>
      <c r="P18" s="20" t="s">
        <v>327</v>
      </c>
      <c r="Q18" s="18" t="s">
        <v>327</v>
      </c>
      <c r="R18" s="20" t="s">
        <v>327</v>
      </c>
      <c r="S18" s="18" t="n">
        <v>419.7138606</v>
      </c>
      <c r="T18" s="20" t="n">
        <v>8.803925420000001</v>
      </c>
    </row>
    <row r="19" spans="1:20">
      <c r="A19" s="15" t="s">
        <v>339</v>
      </c>
      <c r="B19" s="17" t="n">
        <v>5658</v>
      </c>
      <c r="C19" s="18">
        <f>(297.0/B19*100)</f>
        <v/>
      </c>
      <c r="D19" s="19" t="n">
        <v>5361</v>
      </c>
      <c r="E19" s="18" t="n">
        <v>403.81931539</v>
      </c>
      <c r="F19" s="20" t="n">
        <v>6.192241</v>
      </c>
      <c r="G19" s="18" t="n">
        <v>453.40902227</v>
      </c>
      <c r="H19" s="20" t="n">
        <v>5.2714523</v>
      </c>
      <c r="I19" s="18" t="n">
        <v>492.84886644</v>
      </c>
      <c r="J19" s="20" t="n">
        <v>4.96601978</v>
      </c>
      <c r="K19" s="18" t="n">
        <v>484.89118366</v>
      </c>
      <c r="L19" s="20" t="n">
        <v>3.07450608</v>
      </c>
      <c r="M19" s="18" t="s">
        <v>327</v>
      </c>
      <c r="N19" s="20" t="s">
        <v>327</v>
      </c>
      <c r="O19" s="18" t="s">
        <v>327</v>
      </c>
      <c r="P19" s="20" t="s">
        <v>327</v>
      </c>
      <c r="Q19" s="18" t="s">
        <v>327</v>
      </c>
      <c r="R19" s="20" t="s">
        <v>327</v>
      </c>
      <c r="S19" s="18" t="n">
        <v>434.09474369</v>
      </c>
      <c r="T19" s="20" t="n">
        <v>6.60935669</v>
      </c>
    </row>
    <row r="20" spans="1:20">
      <c r="A20" s="15" t="s">
        <v>340</v>
      </c>
      <c r="B20" s="17" t="n">
        <v>3371</v>
      </c>
      <c r="C20" s="18">
        <f>(82.0/B20*100)</f>
        <v/>
      </c>
      <c r="D20" s="19" t="n">
        <v>3289</v>
      </c>
      <c r="E20" s="18" t="n">
        <v>425.35517135</v>
      </c>
      <c r="F20" s="20" t="n">
        <v>8.93817671</v>
      </c>
      <c r="G20" s="18" t="n">
        <v>472.67110758</v>
      </c>
      <c r="H20" s="20" t="n">
        <v>6.79279101</v>
      </c>
      <c r="I20" s="18" t="n">
        <v>478.30506704</v>
      </c>
      <c r="J20" s="20" t="n">
        <v>7.55305646</v>
      </c>
      <c r="K20" s="18" t="n">
        <v>496.80901233</v>
      </c>
      <c r="L20" s="20" t="n">
        <v>2.52872452</v>
      </c>
      <c r="M20" s="18" t="s">
        <v>327</v>
      </c>
      <c r="N20" s="20" t="s">
        <v>327</v>
      </c>
      <c r="O20" s="18" t="s">
        <v>327</v>
      </c>
      <c r="P20" s="20" t="s">
        <v>327</v>
      </c>
      <c r="Q20" s="18" t="s">
        <v>327</v>
      </c>
      <c r="R20" s="20" t="s">
        <v>327</v>
      </c>
      <c r="S20" s="18" t="n">
        <v>427.29061695</v>
      </c>
      <c r="T20" s="20" t="n">
        <v>6.55871709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423.02276779</v>
      </c>
      <c r="F23" s="20" t="n">
        <v>6.34481922</v>
      </c>
      <c r="G23" s="18" t="n">
        <v>462.94458875</v>
      </c>
      <c r="H23" s="20" t="n">
        <v>4.33029708</v>
      </c>
      <c r="I23" s="18" t="n">
        <v>507.14476464</v>
      </c>
      <c r="J23" s="20" t="n">
        <v>5.68527029</v>
      </c>
      <c r="K23" s="18" t="n">
        <v>508.14563584</v>
      </c>
      <c r="L23" s="20" t="n">
        <v>2.99160477</v>
      </c>
      <c r="M23" s="18" t="s">
        <v>327</v>
      </c>
      <c r="N23" s="20" t="s">
        <v>327</v>
      </c>
      <c r="O23" s="18" t="s">
        <v>327</v>
      </c>
      <c r="P23" s="20" t="s">
        <v>327</v>
      </c>
      <c r="Q23" s="18" t="s">
        <v>327</v>
      </c>
      <c r="R23" s="20" t="s">
        <v>327</v>
      </c>
      <c r="S23" s="18" t="n">
        <v>437.82884814</v>
      </c>
      <c r="T23" s="20" t="n">
        <v>6.87160765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503.06414878</v>
      </c>
      <c r="F25" s="20" t="n">
        <v>5.55446281</v>
      </c>
      <c r="G25" s="18" t="n">
        <v>520.73872207</v>
      </c>
      <c r="H25" s="20" t="n">
        <v>4.4413683</v>
      </c>
      <c r="I25" s="18" t="n">
        <v>556.15501826</v>
      </c>
      <c r="J25" s="20" t="n">
        <v>3.57300586</v>
      </c>
      <c r="K25" s="18" t="n">
        <v>485.9823381</v>
      </c>
      <c r="L25" s="20" t="n">
        <v>5.14341804</v>
      </c>
      <c r="M25" s="18" t="s">
        <v>327</v>
      </c>
      <c r="N25" s="20" t="s">
        <v>327</v>
      </c>
      <c r="O25" s="18" t="s">
        <v>327</v>
      </c>
      <c r="P25" s="20" t="s">
        <v>327</v>
      </c>
      <c r="Q25" s="18" t="s">
        <v>327</v>
      </c>
      <c r="R25" s="20" t="s">
        <v>327</v>
      </c>
      <c r="S25" s="18" t="n">
        <v>467.5674206</v>
      </c>
      <c r="T25" s="20" t="n">
        <v>13.16516017</v>
      </c>
    </row>
    <row r="26" spans="1:20">
      <c r="A26" s="15" t="s">
        <v>346</v>
      </c>
      <c r="B26" s="17" t="n">
        <v>4869</v>
      </c>
      <c r="C26" s="18">
        <f>(198.0/B26*100)</f>
        <v/>
      </c>
      <c r="D26" s="19" t="n">
        <v>4671</v>
      </c>
      <c r="E26" s="18" t="n">
        <v>458.97520106</v>
      </c>
      <c r="F26" s="20" t="n">
        <v>4.55293363</v>
      </c>
      <c r="G26" s="18" t="n">
        <v>476.73313041</v>
      </c>
      <c r="H26" s="20" t="n">
        <v>2.64064751</v>
      </c>
      <c r="I26" s="18" t="n">
        <v>502.62415733</v>
      </c>
      <c r="J26" s="20" t="n">
        <v>4.69897383</v>
      </c>
      <c r="K26" s="18" t="n">
        <v>506.3844445</v>
      </c>
      <c r="L26" s="20" t="n">
        <v>2.55758959</v>
      </c>
      <c r="M26" s="18" t="s">
        <v>327</v>
      </c>
      <c r="N26" s="20" t="s">
        <v>327</v>
      </c>
      <c r="O26" s="18" t="s">
        <v>327</v>
      </c>
      <c r="P26" s="20" t="s">
        <v>327</v>
      </c>
      <c r="Q26" s="18" t="s">
        <v>327</v>
      </c>
      <c r="R26" s="20" t="s">
        <v>327</v>
      </c>
      <c r="S26" s="18" t="n">
        <v>451.99579323</v>
      </c>
      <c r="T26" s="20" t="n">
        <v>6.90935179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464.41799868</v>
      </c>
      <c r="F32" s="20" t="n">
        <v>4.12000775</v>
      </c>
      <c r="G32" s="18" t="n">
        <v>498.36848646</v>
      </c>
      <c r="H32" s="20" t="n">
        <v>4.1083296</v>
      </c>
      <c r="I32" s="18" t="n">
        <v>511.66360317</v>
      </c>
      <c r="J32" s="20" t="n">
        <v>4.275346</v>
      </c>
      <c r="K32" s="18" t="n">
        <v>528.74119964</v>
      </c>
      <c r="L32" s="20" t="n">
        <v>3.3020191</v>
      </c>
      <c r="M32" s="18" t="s">
        <v>327</v>
      </c>
      <c r="N32" s="20" t="s">
        <v>327</v>
      </c>
      <c r="O32" s="18" t="s">
        <v>327</v>
      </c>
      <c r="P32" s="20" t="s">
        <v>327</v>
      </c>
      <c r="Q32" s="18" t="s">
        <v>327</v>
      </c>
      <c r="R32" s="20" t="s">
        <v>327</v>
      </c>
      <c r="S32" s="18" t="n">
        <v>450.53572808</v>
      </c>
      <c r="T32" s="20" t="n">
        <v>9.05540817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414.56721355</v>
      </c>
      <c r="F34" s="20" t="n">
        <v>3.73191538</v>
      </c>
      <c r="G34" s="18" t="n">
        <v>450.66243184</v>
      </c>
      <c r="H34" s="20" t="n">
        <v>3.86145305</v>
      </c>
      <c r="I34" s="18" t="n">
        <v>472.78590542</v>
      </c>
      <c r="J34" s="20" t="n">
        <v>6.36657376</v>
      </c>
      <c r="K34" s="18" t="n">
        <v>480.78045693</v>
      </c>
      <c r="L34" s="20" t="n">
        <v>3.6821129</v>
      </c>
      <c r="M34" s="18" t="s">
        <v>327</v>
      </c>
      <c r="N34" s="20" t="s">
        <v>327</v>
      </c>
      <c r="O34" s="18" t="n">
        <v>263.37193708</v>
      </c>
      <c r="P34" s="20" t="n">
        <v>13.61114927</v>
      </c>
      <c r="Q34" s="18" t="s">
        <v>327</v>
      </c>
      <c r="R34" s="20" t="s">
        <v>327</v>
      </c>
      <c r="S34" s="18" t="n">
        <v>429.47241567</v>
      </c>
      <c r="T34" s="20" t="n">
        <v>5.61268002</v>
      </c>
    </row>
    <row r="35" spans="1:20">
      <c r="A35" s="15" t="s">
        <v>355</v>
      </c>
      <c r="B35" s="17" t="n">
        <v>6406</v>
      </c>
      <c r="C35" s="18">
        <f>(126.0/B35*100)</f>
        <v/>
      </c>
      <c r="D35" s="19" t="n">
        <v>6280</v>
      </c>
      <c r="E35" s="18" t="n">
        <v>480.00450004</v>
      </c>
      <c r="F35" s="20" t="n">
        <v>3.42725116</v>
      </c>
      <c r="G35" s="18" t="n">
        <v>503.58790114</v>
      </c>
      <c r="H35" s="20" t="n">
        <v>3.54771726</v>
      </c>
      <c r="I35" s="18" t="n">
        <v>526.22632889</v>
      </c>
      <c r="J35" s="20" t="n">
        <v>5.07788417</v>
      </c>
      <c r="K35" s="18" t="n">
        <v>519.03767411</v>
      </c>
      <c r="L35" s="20" t="n">
        <v>3.225207</v>
      </c>
      <c r="M35" s="18" t="s">
        <v>327</v>
      </c>
      <c r="N35" s="20" t="s">
        <v>327</v>
      </c>
      <c r="O35" s="18" t="n">
        <v>337.32521215</v>
      </c>
      <c r="P35" s="20" t="n">
        <v>11.65794297</v>
      </c>
      <c r="Q35" s="18" t="s">
        <v>327</v>
      </c>
      <c r="R35" s="20" t="s">
        <v>327</v>
      </c>
      <c r="S35" s="18" t="n">
        <v>496.60130868</v>
      </c>
      <c r="T35" s="20" t="n">
        <v>4.5820131</v>
      </c>
    </row>
    <row r="36" spans="1:20">
      <c r="A36" s="15" t="s">
        <v>356</v>
      </c>
      <c r="B36" s="17" t="n">
        <v>6736</v>
      </c>
      <c r="C36" s="18">
        <f>(145.0/B36*100)</f>
        <v/>
      </c>
      <c r="D36" s="19" t="n">
        <v>6591</v>
      </c>
      <c r="E36" s="18" t="n">
        <v>436.99533623</v>
      </c>
      <c r="F36" s="20" t="n">
        <v>5.42148433</v>
      </c>
      <c r="G36" s="18" t="n">
        <v>474.39628612</v>
      </c>
      <c r="H36" s="20" t="n">
        <v>3.37582062</v>
      </c>
      <c r="I36" s="18" t="n">
        <v>507.21805716</v>
      </c>
      <c r="J36" s="20" t="n">
        <v>4.51999056</v>
      </c>
      <c r="K36" s="18" t="n">
        <v>512.10700208</v>
      </c>
      <c r="L36" s="20" t="n">
        <v>2.57434912</v>
      </c>
      <c r="M36" s="18" t="s">
        <v>327</v>
      </c>
      <c r="N36" s="20" t="s">
        <v>327</v>
      </c>
      <c r="O36" s="18" t="s">
        <v>327</v>
      </c>
      <c r="P36" s="20" t="s">
        <v>327</v>
      </c>
      <c r="Q36" s="18" t="s">
        <v>327</v>
      </c>
      <c r="R36" s="20" t="s">
        <v>327</v>
      </c>
      <c r="S36" s="18" t="n">
        <v>456.60291135</v>
      </c>
      <c r="T36" s="20" t="n">
        <v>5.14587916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448.35898412</v>
      </c>
      <c r="F40" s="20" t="n">
        <v>4.35550459</v>
      </c>
      <c r="G40" s="18" t="n">
        <v>497.57821333</v>
      </c>
      <c r="H40" s="20" t="n">
        <v>3.57624027</v>
      </c>
      <c r="I40" s="18" t="n">
        <v>517.80508363</v>
      </c>
      <c r="J40" s="20" t="n">
        <v>7.11662185</v>
      </c>
      <c r="K40" s="18" t="n">
        <v>522.14436755</v>
      </c>
      <c r="L40" s="20" t="n">
        <v>4.47726693</v>
      </c>
      <c r="M40" s="18" t="s">
        <v>327</v>
      </c>
      <c r="N40" s="20" t="s">
        <v>327</v>
      </c>
      <c r="O40" s="18" t="n">
        <v>493.18465857</v>
      </c>
      <c r="P40" s="20" t="n">
        <v>2.25147869</v>
      </c>
      <c r="Q40" s="18" t="s">
        <v>327</v>
      </c>
      <c r="R40" s="20" t="s">
        <v>327</v>
      </c>
      <c r="S40" s="18" t="n">
        <v>451.86224844</v>
      </c>
      <c r="T40" s="20" t="n">
        <v>7.59487278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409.64022061</v>
      </c>
      <c r="F47" s="20" t="n">
        <v>5.56556087</v>
      </c>
      <c r="G47" s="18" t="n">
        <v>460.81952067</v>
      </c>
      <c r="H47" s="20" t="n">
        <v>5.7364431</v>
      </c>
      <c r="I47" s="18" t="n">
        <v>466.68814611</v>
      </c>
      <c r="J47" s="20" t="n">
        <v>6.60052342</v>
      </c>
      <c r="K47" s="18" t="n">
        <v>426.41011189</v>
      </c>
      <c r="L47" s="20" t="n">
        <v>6.43418193</v>
      </c>
      <c r="M47" s="18" t="s">
        <v>327</v>
      </c>
      <c r="N47" s="20" t="s">
        <v>327</v>
      </c>
      <c r="O47" s="18" t="s">
        <v>327</v>
      </c>
      <c r="P47" s="20" t="s">
        <v>327</v>
      </c>
      <c r="Q47" s="18" t="s">
        <v>327</v>
      </c>
      <c r="R47" s="20" t="s">
        <v>327</v>
      </c>
      <c r="S47" s="18" t="n">
        <v>418.12488241</v>
      </c>
      <c r="T47" s="20" t="n">
        <v>6.33091002</v>
      </c>
    </row>
    <row r="48" spans="1:20">
      <c r="A48" s="15" t="s">
        <v>368</v>
      </c>
      <c r="B48" s="17" t="n">
        <v>9841</v>
      </c>
      <c r="C48" s="18">
        <f>(34.0/B48*100)</f>
        <v/>
      </c>
      <c r="D48" s="19" t="n">
        <v>9807</v>
      </c>
      <c r="E48" s="18" t="n">
        <v>472.42513103</v>
      </c>
      <c r="F48" s="20" t="n">
        <v>5.36519465</v>
      </c>
      <c r="G48" s="18" t="n">
        <v>483.31037048</v>
      </c>
      <c r="H48" s="20" t="n">
        <v>5.78595024</v>
      </c>
      <c r="I48" s="18" t="n">
        <v>500.39027609</v>
      </c>
      <c r="J48" s="20" t="n">
        <v>11.39982097</v>
      </c>
      <c r="K48" s="18" t="n">
        <v>521.8694313</v>
      </c>
      <c r="L48" s="20" t="n">
        <v>5.69610607</v>
      </c>
      <c r="M48" s="18" t="s">
        <v>327</v>
      </c>
      <c r="N48" s="20" t="s">
        <v>327</v>
      </c>
      <c r="O48" s="18" t="s">
        <v>327</v>
      </c>
      <c r="P48" s="20" t="s">
        <v>327</v>
      </c>
      <c r="Q48" s="18" t="s">
        <v>327</v>
      </c>
      <c r="R48" s="20" t="s">
        <v>327</v>
      </c>
      <c r="S48" s="18" t="n">
        <v>430.93149116</v>
      </c>
      <c r="T48" s="20" t="n">
        <v>12.6361474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431.13825522</v>
      </c>
      <c r="F52" s="20" t="n">
        <v>4.1970421</v>
      </c>
      <c r="G52" s="18" t="n">
        <v>475.40563518</v>
      </c>
      <c r="H52" s="20" t="n">
        <v>4.42603188</v>
      </c>
      <c r="I52" s="18" t="n">
        <v>512.55472632</v>
      </c>
      <c r="J52" s="20" t="n">
        <v>4.92896725</v>
      </c>
      <c r="K52" s="18" t="n">
        <v>506.28398073</v>
      </c>
      <c r="L52" s="20" t="n">
        <v>3.09360942</v>
      </c>
      <c r="M52" s="18" t="s">
        <v>327</v>
      </c>
      <c r="N52" s="20" t="s">
        <v>327</v>
      </c>
      <c r="O52" s="18" t="s">
        <v>327</v>
      </c>
      <c r="P52" s="20" t="s">
        <v>327</v>
      </c>
      <c r="Q52" s="18" t="s">
        <v>327</v>
      </c>
      <c r="R52" s="20" t="s">
        <v>327</v>
      </c>
      <c r="S52" s="18" t="n">
        <v>425.12596534</v>
      </c>
      <c r="T52" s="20" t="n">
        <v>5.92978678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507.68323717</v>
      </c>
      <c r="F56" s="20" t="n">
        <v>3.67846917</v>
      </c>
      <c r="G56" s="18" t="n">
        <v>521.93161261</v>
      </c>
      <c r="H56" s="20" t="n">
        <v>3.31129434</v>
      </c>
      <c r="I56" s="18" t="n">
        <v>543.53741752</v>
      </c>
      <c r="J56" s="20" t="n">
        <v>3.98319432</v>
      </c>
      <c r="K56" s="18" t="n">
        <v>535.36481635</v>
      </c>
      <c r="L56" s="20" t="n">
        <v>3.72578656</v>
      </c>
      <c r="M56" s="18" t="s">
        <v>327</v>
      </c>
      <c r="N56" s="20" t="s">
        <v>327</v>
      </c>
      <c r="O56" s="18" t="s">
        <v>327</v>
      </c>
      <c r="P56" s="20" t="s">
        <v>327</v>
      </c>
      <c r="Q56" s="18" t="s">
        <v>327</v>
      </c>
      <c r="R56" s="20" t="s">
        <v>327</v>
      </c>
      <c r="S56" s="18" t="n">
        <v>499.58580544</v>
      </c>
      <c r="T56" s="20" t="n">
        <v>10.71836642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438.16776654</v>
      </c>
      <c r="F61" s="20" t="n">
        <v>3.65394507</v>
      </c>
      <c r="G61" s="18" t="n">
        <v>461.93426488</v>
      </c>
      <c r="H61" s="20" t="n">
        <v>4.30628209</v>
      </c>
      <c r="I61" s="18" t="n">
        <v>488.86392524</v>
      </c>
      <c r="J61" s="20" t="n">
        <v>5.38506412</v>
      </c>
      <c r="K61" s="18" t="n">
        <v>495.62771314</v>
      </c>
      <c r="L61" s="20" t="n">
        <v>3.40652465</v>
      </c>
      <c r="M61" s="18" t="s">
        <v>327</v>
      </c>
      <c r="N61" s="20" t="s">
        <v>327</v>
      </c>
      <c r="O61" s="18" t="s">
        <v>327</v>
      </c>
      <c r="P61" s="20" t="s">
        <v>327</v>
      </c>
      <c r="Q61" s="18" t="s">
        <v>327</v>
      </c>
      <c r="R61" s="20" t="s">
        <v>327</v>
      </c>
      <c r="S61" s="18" t="n">
        <v>414.79747177</v>
      </c>
      <c r="T61" s="20" t="n">
        <v>7.30442819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364.26466366</v>
      </c>
      <c r="F67" s="20" t="n">
        <v>2.9029552</v>
      </c>
      <c r="G67" s="18" t="n">
        <v>423.00829403</v>
      </c>
      <c r="H67" s="20" t="n">
        <v>3.98041217</v>
      </c>
      <c r="I67" s="18" t="n">
        <v>419.44682829</v>
      </c>
      <c r="J67" s="20" t="n">
        <v>6.53341951</v>
      </c>
      <c r="K67" s="18" t="n">
        <v>427.73420105</v>
      </c>
      <c r="L67" s="20" t="n">
        <v>3.581054</v>
      </c>
      <c r="M67" s="18" t="s">
        <v>327</v>
      </c>
      <c r="N67" s="20" t="s">
        <v>327</v>
      </c>
      <c r="O67" s="18" t="s">
        <v>327</v>
      </c>
      <c r="P67" s="20" t="s">
        <v>327</v>
      </c>
      <c r="Q67" s="18" t="s">
        <v>327</v>
      </c>
      <c r="R67" s="20" t="s">
        <v>327</v>
      </c>
      <c r="S67" s="18" t="n">
        <v>347.98283359</v>
      </c>
      <c r="T67" s="20" t="n">
        <v>9.77264733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397.91367801</v>
      </c>
      <c r="F73" s="20" t="n">
        <v>3.23353595</v>
      </c>
      <c r="G73" s="18" t="n">
        <v>414.92599527</v>
      </c>
      <c r="H73" s="20" t="n">
        <v>4.44795285</v>
      </c>
      <c r="I73" s="18" t="n">
        <v>392.20451687</v>
      </c>
      <c r="J73" s="20" t="n">
        <v>6.23870419</v>
      </c>
      <c r="K73" s="18" t="n">
        <v>431.43068901</v>
      </c>
      <c r="L73" s="20" t="n">
        <v>4.46519527</v>
      </c>
      <c r="M73" s="18" t="s">
        <v>327</v>
      </c>
      <c r="N73" s="20" t="s">
        <v>327</v>
      </c>
      <c r="O73" s="18" t="s">
        <v>327</v>
      </c>
      <c r="P73" s="20" t="s">
        <v>327</v>
      </c>
      <c r="Q73" s="18" t="s">
        <v>327</v>
      </c>
      <c r="R73" s="20" t="s">
        <v>327</v>
      </c>
      <c r="S73" s="18" t="n">
        <v>375.55128993</v>
      </c>
      <c r="T73" s="20" t="n">
        <v>8.5470691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468.21146082</v>
      </c>
      <c r="F7" s="20" t="n">
        <v>4.50374687</v>
      </c>
      <c r="G7" s="18" t="n">
        <v>495.99665342</v>
      </c>
      <c r="H7" s="20" t="n">
        <v>3.32661259</v>
      </c>
      <c r="I7" s="18" t="n">
        <v>516.19830489</v>
      </c>
      <c r="J7" s="20" t="n">
        <v>7.69003583</v>
      </c>
      <c r="K7" s="18" t="n">
        <v>523.98942075</v>
      </c>
      <c r="L7" s="20" t="n">
        <v>2.22084386</v>
      </c>
      <c r="M7" s="18" t="s">
        <v>327</v>
      </c>
      <c r="N7" s="20" t="s">
        <v>327</v>
      </c>
      <c r="O7" s="18" t="s">
        <v>327</v>
      </c>
      <c r="P7" s="20" t="s">
        <v>327</v>
      </c>
      <c r="Q7" s="18" t="s">
        <v>327</v>
      </c>
      <c r="R7" s="20" t="s">
        <v>327</v>
      </c>
      <c r="S7" s="18" t="n">
        <v>472.08466721</v>
      </c>
      <c r="T7" s="20" t="n">
        <v>5.26400191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454.38910158</v>
      </c>
      <c r="F9" s="20" t="n">
        <v>8.209889220000001</v>
      </c>
      <c r="G9" s="18" t="n">
        <v>482.51209168</v>
      </c>
      <c r="H9" s="20" t="n">
        <v>7.20533899</v>
      </c>
      <c r="I9" s="18" t="n">
        <v>496.18671939</v>
      </c>
      <c r="J9" s="20" t="n">
        <v>11.50846852</v>
      </c>
      <c r="K9" s="18" t="s">
        <v>327</v>
      </c>
      <c r="L9" s="20" t="s">
        <v>327</v>
      </c>
      <c r="M9" s="18" t="s">
        <v>327</v>
      </c>
      <c r="N9" s="20" t="s">
        <v>327</v>
      </c>
      <c r="O9" s="18" t="n">
        <v>347.7815185</v>
      </c>
      <c r="P9" s="20" t="n">
        <v>11.20716786</v>
      </c>
      <c r="Q9" s="18" t="s">
        <v>327</v>
      </c>
      <c r="R9" s="20" t="s">
        <v>327</v>
      </c>
      <c r="S9" s="18" t="n">
        <v>453.92907792</v>
      </c>
      <c r="T9" s="20" t="n">
        <v>6.32273954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451.31579115</v>
      </c>
      <c r="F13" s="20" t="n">
        <v>7.32988039</v>
      </c>
      <c r="G13" s="18" t="n">
        <v>459.9885375</v>
      </c>
      <c r="H13" s="20" t="n">
        <v>7.32855279</v>
      </c>
      <c r="I13" s="18" t="n">
        <v>470.74935211</v>
      </c>
      <c r="J13" s="20" t="n">
        <v>14.64410056</v>
      </c>
      <c r="K13" s="18" t="n">
        <v>512.35628804</v>
      </c>
      <c r="L13" s="20" t="n">
        <v>2.67767212</v>
      </c>
      <c r="M13" s="18" t="s">
        <v>327</v>
      </c>
      <c r="N13" s="20" t="s">
        <v>327</v>
      </c>
      <c r="O13" s="18" t="n">
        <v>407.4699787</v>
      </c>
      <c r="P13" s="20" t="n">
        <v>6.79601306</v>
      </c>
      <c r="Q13" s="18" t="s">
        <v>327</v>
      </c>
      <c r="R13" s="20" t="s">
        <v>327</v>
      </c>
      <c r="S13" s="18" t="n">
        <v>455.22071798</v>
      </c>
      <c r="T13" s="20" t="n">
        <v>6.94003496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414.24500875</v>
      </c>
      <c r="F18" s="20" t="n">
        <v>6.485088</v>
      </c>
      <c r="G18" s="18" t="n">
        <v>474.73215902</v>
      </c>
      <c r="H18" s="20" t="n">
        <v>4.37077167</v>
      </c>
      <c r="I18" s="18" t="n">
        <v>506.43396636</v>
      </c>
      <c r="J18" s="20" t="n">
        <v>3.51221984</v>
      </c>
      <c r="K18" s="18" t="n">
        <v>461.13830893</v>
      </c>
      <c r="L18" s="20" t="n">
        <v>5.96143023</v>
      </c>
      <c r="M18" s="18" t="s">
        <v>327</v>
      </c>
      <c r="N18" s="20" t="s">
        <v>327</v>
      </c>
      <c r="O18" s="18" t="s">
        <v>327</v>
      </c>
      <c r="P18" s="20" t="s">
        <v>327</v>
      </c>
      <c r="Q18" s="18" t="s">
        <v>327</v>
      </c>
      <c r="R18" s="20" t="s">
        <v>327</v>
      </c>
      <c r="S18" s="18" t="n">
        <v>421.06084557</v>
      </c>
      <c r="T18" s="20" t="n">
        <v>8.218093100000001</v>
      </c>
    </row>
    <row r="19" spans="1:20">
      <c r="A19" s="15" t="s">
        <v>339</v>
      </c>
      <c r="B19" s="17" t="n">
        <v>5658</v>
      </c>
      <c r="C19" s="18">
        <f>(297.0/B19*100)</f>
        <v/>
      </c>
      <c r="D19" s="19" t="n">
        <v>5361</v>
      </c>
      <c r="E19" s="18" t="n">
        <v>414.6415664</v>
      </c>
      <c r="F19" s="20" t="n">
        <v>6.41218642</v>
      </c>
      <c r="G19" s="18" t="n">
        <v>454.71052684</v>
      </c>
      <c r="H19" s="20" t="n">
        <v>4.87031444</v>
      </c>
      <c r="I19" s="18" t="n">
        <v>482.3128566</v>
      </c>
      <c r="J19" s="20" t="n">
        <v>5.53079236</v>
      </c>
      <c r="K19" s="18" t="n">
        <v>484.89118366</v>
      </c>
      <c r="L19" s="20" t="n">
        <v>3.07450608</v>
      </c>
      <c r="M19" s="18" t="s">
        <v>327</v>
      </c>
      <c r="N19" s="20" t="s">
        <v>327</v>
      </c>
      <c r="O19" s="18" t="s">
        <v>327</v>
      </c>
      <c r="P19" s="20" t="s">
        <v>327</v>
      </c>
      <c r="Q19" s="18" t="s">
        <v>327</v>
      </c>
      <c r="R19" s="20" t="s">
        <v>327</v>
      </c>
      <c r="S19" s="18" t="n">
        <v>432.01571146</v>
      </c>
      <c r="T19" s="20" t="n">
        <v>6.47366868</v>
      </c>
    </row>
    <row r="20" spans="1:20">
      <c r="A20" s="15" t="s">
        <v>340</v>
      </c>
      <c r="B20" s="17" t="n">
        <v>3371</v>
      </c>
      <c r="C20" s="18">
        <f>(82.0/B20*100)</f>
        <v/>
      </c>
      <c r="D20" s="19" t="n">
        <v>3289</v>
      </c>
      <c r="E20" s="18" t="n">
        <v>436.73205775</v>
      </c>
      <c r="F20" s="20" t="n">
        <v>7.4966662</v>
      </c>
      <c r="G20" s="18" t="n">
        <v>471.96079626</v>
      </c>
      <c r="H20" s="20" t="n">
        <v>5.40981909</v>
      </c>
      <c r="I20" s="18" t="n">
        <v>464.5591444</v>
      </c>
      <c r="J20" s="20" t="n">
        <v>10.47245285</v>
      </c>
      <c r="K20" s="18" t="n">
        <v>496.80901233</v>
      </c>
      <c r="L20" s="20" t="n">
        <v>2.52872452</v>
      </c>
      <c r="M20" s="18" t="s">
        <v>327</v>
      </c>
      <c r="N20" s="20" t="s">
        <v>327</v>
      </c>
      <c r="O20" s="18" t="s">
        <v>327</v>
      </c>
      <c r="P20" s="20" t="s">
        <v>327</v>
      </c>
      <c r="Q20" s="18" t="s">
        <v>327</v>
      </c>
      <c r="R20" s="20" t="s">
        <v>327</v>
      </c>
      <c r="S20" s="18" t="n">
        <v>427.00863395</v>
      </c>
      <c r="T20" s="20" t="n">
        <v>6.66554693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442.17717861</v>
      </c>
      <c r="F23" s="20" t="n">
        <v>5.99029237</v>
      </c>
      <c r="G23" s="18" t="n">
        <v>466.37255832</v>
      </c>
      <c r="H23" s="20" t="n">
        <v>4.22813589</v>
      </c>
      <c r="I23" s="18" t="n">
        <v>488.94004387</v>
      </c>
      <c r="J23" s="20" t="n">
        <v>6.48990145</v>
      </c>
      <c r="K23" s="18" t="n">
        <v>508.14563584</v>
      </c>
      <c r="L23" s="20" t="n">
        <v>2.99160477</v>
      </c>
      <c r="M23" s="18" t="s">
        <v>327</v>
      </c>
      <c r="N23" s="20" t="s">
        <v>327</v>
      </c>
      <c r="O23" s="18" t="s">
        <v>327</v>
      </c>
      <c r="P23" s="20" t="s">
        <v>327</v>
      </c>
      <c r="Q23" s="18" t="s">
        <v>327</v>
      </c>
      <c r="R23" s="20" t="s">
        <v>327</v>
      </c>
      <c r="S23" s="18" t="n">
        <v>438.09577507</v>
      </c>
      <c r="T23" s="20" t="n">
        <v>6.84821942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500.03182769</v>
      </c>
      <c r="F25" s="20" t="n">
        <v>6.12757894</v>
      </c>
      <c r="G25" s="18" t="n">
        <v>525.70806669</v>
      </c>
      <c r="H25" s="20" t="n">
        <v>4.1947479</v>
      </c>
      <c r="I25" s="18" t="n">
        <v>551.8293647199999</v>
      </c>
      <c r="J25" s="20" t="n">
        <v>3.70501615</v>
      </c>
      <c r="K25" s="18" t="n">
        <v>485.9823381</v>
      </c>
      <c r="L25" s="20" t="n">
        <v>5.14341804</v>
      </c>
      <c r="M25" s="18" t="s">
        <v>327</v>
      </c>
      <c r="N25" s="20" t="s">
        <v>327</v>
      </c>
      <c r="O25" s="18" t="s">
        <v>327</v>
      </c>
      <c r="P25" s="20" t="s">
        <v>327</v>
      </c>
      <c r="Q25" s="18" t="s">
        <v>327</v>
      </c>
      <c r="R25" s="20" t="s">
        <v>327</v>
      </c>
      <c r="S25" s="18" t="n">
        <v>469.87794685</v>
      </c>
      <c r="T25" s="20" t="n">
        <v>13.09267502</v>
      </c>
    </row>
    <row r="26" spans="1:20">
      <c r="A26" s="15" t="s">
        <v>346</v>
      </c>
      <c r="B26" s="17" t="n">
        <v>4869</v>
      </c>
      <c r="C26" s="18">
        <f>(198.0/B26*100)</f>
        <v/>
      </c>
      <c r="D26" s="19" t="n">
        <v>4671</v>
      </c>
      <c r="E26" s="18" t="n">
        <v>459.09694884</v>
      </c>
      <c r="F26" s="20" t="n">
        <v>4.45530152</v>
      </c>
      <c r="G26" s="18" t="n">
        <v>481.09347718</v>
      </c>
      <c r="H26" s="20" t="n">
        <v>2.72625051</v>
      </c>
      <c r="I26" s="18" t="n">
        <v>500.67788346</v>
      </c>
      <c r="J26" s="20" t="n">
        <v>4.94585418</v>
      </c>
      <c r="K26" s="18" t="n">
        <v>506.3844445</v>
      </c>
      <c r="L26" s="20" t="n">
        <v>2.55758959</v>
      </c>
      <c r="M26" s="18" t="s">
        <v>327</v>
      </c>
      <c r="N26" s="20" t="s">
        <v>327</v>
      </c>
      <c r="O26" s="18" t="s">
        <v>327</v>
      </c>
      <c r="P26" s="20" t="s">
        <v>327</v>
      </c>
      <c r="Q26" s="18" t="s">
        <v>327</v>
      </c>
      <c r="R26" s="20" t="s">
        <v>327</v>
      </c>
      <c r="S26" s="18" t="n">
        <v>444.68162484</v>
      </c>
      <c r="T26" s="20" t="n">
        <v>6.70992081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479.54462881</v>
      </c>
      <c r="F32" s="20" t="n">
        <v>4.08639587</v>
      </c>
      <c r="G32" s="18" t="n">
        <v>494.46632174</v>
      </c>
      <c r="H32" s="20" t="n">
        <v>3.64475556</v>
      </c>
      <c r="I32" s="18" t="n">
        <v>514.44966952</v>
      </c>
      <c r="J32" s="20" t="n">
        <v>4.60314549</v>
      </c>
      <c r="K32" s="18" t="n">
        <v>528.74119964</v>
      </c>
      <c r="L32" s="20" t="n">
        <v>3.3020191</v>
      </c>
      <c r="M32" s="18" t="s">
        <v>327</v>
      </c>
      <c r="N32" s="20" t="s">
        <v>327</v>
      </c>
      <c r="O32" s="18" t="s">
        <v>327</v>
      </c>
      <c r="P32" s="20" t="s">
        <v>327</v>
      </c>
      <c r="Q32" s="18" t="s">
        <v>327</v>
      </c>
      <c r="R32" s="20" t="s">
        <v>327</v>
      </c>
      <c r="S32" s="18" t="n">
        <v>438.5439397</v>
      </c>
      <c r="T32" s="20" t="n">
        <v>8.232342040000001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427.25117086</v>
      </c>
      <c r="F34" s="20" t="n">
        <v>4.37942634</v>
      </c>
      <c r="G34" s="18" t="n">
        <v>450.31240055</v>
      </c>
      <c r="H34" s="20" t="n">
        <v>3.35908235</v>
      </c>
      <c r="I34" s="18" t="n">
        <v>459.09249457</v>
      </c>
      <c r="J34" s="20" t="n">
        <v>6.9297401</v>
      </c>
      <c r="K34" s="18" t="n">
        <v>480.78045693</v>
      </c>
      <c r="L34" s="20" t="n">
        <v>3.6821129</v>
      </c>
      <c r="M34" s="18" t="s">
        <v>327</v>
      </c>
      <c r="N34" s="20" t="s">
        <v>327</v>
      </c>
      <c r="O34" s="18" t="n">
        <v>263.37193708</v>
      </c>
      <c r="P34" s="20" t="n">
        <v>13.61114927</v>
      </c>
      <c r="Q34" s="18" t="s">
        <v>327</v>
      </c>
      <c r="R34" s="20" t="s">
        <v>327</v>
      </c>
      <c r="S34" s="18" t="n">
        <v>420.14959134</v>
      </c>
      <c r="T34" s="20" t="n">
        <v>5.10916355</v>
      </c>
    </row>
    <row r="35" spans="1:20">
      <c r="A35" s="15" t="s">
        <v>355</v>
      </c>
      <c r="B35" s="17" t="n">
        <v>6406</v>
      </c>
      <c r="C35" s="18">
        <f>(126.0/B35*100)</f>
        <v/>
      </c>
      <c r="D35" s="19" t="n">
        <v>6280</v>
      </c>
      <c r="E35" s="18" t="n">
        <v>491.8942115</v>
      </c>
      <c r="F35" s="20" t="n">
        <v>3.39587786</v>
      </c>
      <c r="G35" s="18" t="n">
        <v>505.52702525</v>
      </c>
      <c r="H35" s="20" t="n">
        <v>3.06450412</v>
      </c>
      <c r="I35" s="18" t="n">
        <v>515.22026333</v>
      </c>
      <c r="J35" s="20" t="n">
        <v>5.40043835</v>
      </c>
      <c r="K35" s="18" t="n">
        <v>519.03767411</v>
      </c>
      <c r="L35" s="20" t="n">
        <v>3.225207</v>
      </c>
      <c r="M35" s="18" t="s">
        <v>327</v>
      </c>
      <c r="N35" s="20" t="s">
        <v>327</v>
      </c>
      <c r="O35" s="18" t="n">
        <v>337.32521215</v>
      </c>
      <c r="P35" s="20" t="n">
        <v>11.65794297</v>
      </c>
      <c r="Q35" s="18" t="s">
        <v>327</v>
      </c>
      <c r="R35" s="20" t="s">
        <v>327</v>
      </c>
      <c r="S35" s="18" t="n">
        <v>494.51117829</v>
      </c>
      <c r="T35" s="20" t="n">
        <v>4.37172927</v>
      </c>
    </row>
    <row r="36" spans="1:20">
      <c r="A36" s="15" t="s">
        <v>356</v>
      </c>
      <c r="B36" s="17" t="n">
        <v>6736</v>
      </c>
      <c r="C36" s="18">
        <f>(145.0/B36*100)</f>
        <v/>
      </c>
      <c r="D36" s="19" t="n">
        <v>6591</v>
      </c>
      <c r="E36" s="18" t="n">
        <v>446.444596</v>
      </c>
      <c r="F36" s="20" t="n">
        <v>6.09262595</v>
      </c>
      <c r="G36" s="18" t="n">
        <v>475.25278376</v>
      </c>
      <c r="H36" s="20" t="n">
        <v>3.61291762</v>
      </c>
      <c r="I36" s="18" t="n">
        <v>504.07028983</v>
      </c>
      <c r="J36" s="20" t="n">
        <v>4.79024118</v>
      </c>
      <c r="K36" s="18" t="n">
        <v>512.10700208</v>
      </c>
      <c r="L36" s="20" t="n">
        <v>2.57434912</v>
      </c>
      <c r="M36" s="18" t="s">
        <v>327</v>
      </c>
      <c r="N36" s="20" t="s">
        <v>327</v>
      </c>
      <c r="O36" s="18" t="s">
        <v>327</v>
      </c>
      <c r="P36" s="20" t="s">
        <v>327</v>
      </c>
      <c r="Q36" s="18" t="s">
        <v>327</v>
      </c>
      <c r="R36" s="20" t="s">
        <v>327</v>
      </c>
      <c r="S36" s="18" t="n">
        <v>458.2842209</v>
      </c>
      <c r="T36" s="20" t="n">
        <v>5.26420737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460.89916414</v>
      </c>
      <c r="F40" s="20" t="n">
        <v>4.8650956</v>
      </c>
      <c r="G40" s="18" t="n">
        <v>498.12539477</v>
      </c>
      <c r="H40" s="20" t="n">
        <v>3.57223604</v>
      </c>
      <c r="I40" s="18" t="n">
        <v>503.15747035</v>
      </c>
      <c r="J40" s="20" t="n">
        <v>8.489062759999999</v>
      </c>
      <c r="K40" s="18" t="n">
        <v>522.14436755</v>
      </c>
      <c r="L40" s="20" t="n">
        <v>4.47726693</v>
      </c>
      <c r="M40" s="18" t="s">
        <v>327</v>
      </c>
      <c r="N40" s="20" t="s">
        <v>327</v>
      </c>
      <c r="O40" s="18" t="n">
        <v>493.18465857</v>
      </c>
      <c r="P40" s="20" t="n">
        <v>2.25147869</v>
      </c>
      <c r="Q40" s="18" t="s">
        <v>327</v>
      </c>
      <c r="R40" s="20" t="s">
        <v>327</v>
      </c>
      <c r="S40" s="18" t="n">
        <v>448.49077687</v>
      </c>
      <c r="T40" s="20" t="n">
        <v>6.80879002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423.88293645</v>
      </c>
      <c r="F47" s="20" t="n">
        <v>5.82231184</v>
      </c>
      <c r="G47" s="18" t="n">
        <v>452.11938434</v>
      </c>
      <c r="H47" s="20" t="n">
        <v>5.51143272</v>
      </c>
      <c r="I47" s="18" t="n">
        <v>459.92960152</v>
      </c>
      <c r="J47" s="20" t="n">
        <v>7.8676927</v>
      </c>
      <c r="K47" s="18" t="n">
        <v>426.41011189</v>
      </c>
      <c r="L47" s="20" t="n">
        <v>6.43418193</v>
      </c>
      <c r="M47" s="18" t="s">
        <v>327</v>
      </c>
      <c r="N47" s="20" t="s">
        <v>327</v>
      </c>
      <c r="O47" s="18" t="s">
        <v>327</v>
      </c>
      <c r="P47" s="20" t="s">
        <v>327</v>
      </c>
      <c r="Q47" s="18" t="s">
        <v>327</v>
      </c>
      <c r="R47" s="20" t="s">
        <v>327</v>
      </c>
      <c r="S47" s="18" t="n">
        <v>414.03105651</v>
      </c>
      <c r="T47" s="20" t="n">
        <v>6.47174631</v>
      </c>
    </row>
    <row r="48" spans="1:20">
      <c r="A48" s="15" t="s">
        <v>368</v>
      </c>
      <c r="B48" s="17" t="n">
        <v>9841</v>
      </c>
      <c r="C48" s="18">
        <f>(34.0/B48*100)</f>
        <v/>
      </c>
      <c r="D48" s="19" t="n">
        <v>9807</v>
      </c>
      <c r="E48" s="18" t="n">
        <v>476.67469112</v>
      </c>
      <c r="F48" s="20" t="n">
        <v>5.27026441</v>
      </c>
      <c r="G48" s="18" t="n">
        <v>486.50075639</v>
      </c>
      <c r="H48" s="20" t="n">
        <v>6.18857132</v>
      </c>
      <c r="I48" s="18" t="n">
        <v>484.49564415</v>
      </c>
      <c r="J48" s="20" t="n">
        <v>10.9204744</v>
      </c>
      <c r="K48" s="18" t="n">
        <v>521.8694313</v>
      </c>
      <c r="L48" s="20" t="n">
        <v>5.69610607</v>
      </c>
      <c r="M48" s="18" t="s">
        <v>327</v>
      </c>
      <c r="N48" s="20" t="s">
        <v>327</v>
      </c>
      <c r="O48" s="18" t="s">
        <v>327</v>
      </c>
      <c r="P48" s="20" t="s">
        <v>327</v>
      </c>
      <c r="Q48" s="18" t="s">
        <v>327</v>
      </c>
      <c r="R48" s="20" t="s">
        <v>327</v>
      </c>
      <c r="S48" s="18" t="n">
        <v>420.78782047</v>
      </c>
      <c r="T48" s="20" t="n">
        <v>12.03624664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440.19445785</v>
      </c>
      <c r="F52" s="20" t="n">
        <v>4.00957711</v>
      </c>
      <c r="G52" s="18" t="n">
        <v>475.55019672</v>
      </c>
      <c r="H52" s="20" t="n">
        <v>3.93704447</v>
      </c>
      <c r="I52" s="18" t="n">
        <v>515.3180387800001</v>
      </c>
      <c r="J52" s="20" t="n">
        <v>5.42953891</v>
      </c>
      <c r="K52" s="18" t="n">
        <v>506.28398073</v>
      </c>
      <c r="L52" s="20" t="n">
        <v>3.09360942</v>
      </c>
      <c r="M52" s="18" t="s">
        <v>327</v>
      </c>
      <c r="N52" s="20" t="s">
        <v>327</v>
      </c>
      <c r="O52" s="18" t="s">
        <v>327</v>
      </c>
      <c r="P52" s="20" t="s">
        <v>327</v>
      </c>
      <c r="Q52" s="18" t="s">
        <v>327</v>
      </c>
      <c r="R52" s="20" t="s">
        <v>327</v>
      </c>
      <c r="S52" s="18" t="n">
        <v>424.2935774</v>
      </c>
      <c r="T52" s="20" t="n">
        <v>5.67057398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510.04302576</v>
      </c>
      <c r="F56" s="20" t="n">
        <v>3.87260852</v>
      </c>
      <c r="G56" s="18" t="n">
        <v>524.14785509</v>
      </c>
      <c r="H56" s="20" t="n">
        <v>3.09674352</v>
      </c>
      <c r="I56" s="18" t="n">
        <v>539.42039831</v>
      </c>
      <c r="J56" s="20" t="n">
        <v>5.09590605</v>
      </c>
      <c r="K56" s="18" t="n">
        <v>535.36481635</v>
      </c>
      <c r="L56" s="20" t="n">
        <v>3.72578656</v>
      </c>
      <c r="M56" s="18" t="s">
        <v>327</v>
      </c>
      <c r="N56" s="20" t="s">
        <v>327</v>
      </c>
      <c r="O56" s="18" t="s">
        <v>327</v>
      </c>
      <c r="P56" s="20" t="s">
        <v>327</v>
      </c>
      <c r="Q56" s="18" t="s">
        <v>327</v>
      </c>
      <c r="R56" s="20" t="s">
        <v>327</v>
      </c>
      <c r="S56" s="18" t="n">
        <v>496.33368479</v>
      </c>
      <c r="T56" s="20" t="n">
        <v>10.02976739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445.73412907</v>
      </c>
      <c r="F61" s="20" t="n">
        <v>3.61137857</v>
      </c>
      <c r="G61" s="18" t="n">
        <v>463.21881569</v>
      </c>
      <c r="H61" s="20" t="n">
        <v>3.94473293</v>
      </c>
      <c r="I61" s="18" t="n">
        <v>480.89555665</v>
      </c>
      <c r="J61" s="20" t="n">
        <v>6.55355199</v>
      </c>
      <c r="K61" s="18" t="n">
        <v>495.62771314</v>
      </c>
      <c r="L61" s="20" t="n">
        <v>3.40652465</v>
      </c>
      <c r="M61" s="18" t="s">
        <v>327</v>
      </c>
      <c r="N61" s="20" t="s">
        <v>327</v>
      </c>
      <c r="O61" s="18" t="s">
        <v>327</v>
      </c>
      <c r="P61" s="20" t="s">
        <v>327</v>
      </c>
      <c r="Q61" s="18" t="s">
        <v>327</v>
      </c>
      <c r="R61" s="20" t="s">
        <v>327</v>
      </c>
      <c r="S61" s="18" t="n">
        <v>412.49532527</v>
      </c>
      <c r="T61" s="20" t="n">
        <v>6.88679139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368.41234628</v>
      </c>
      <c r="F67" s="20" t="n">
        <v>3.0603316</v>
      </c>
      <c r="G67" s="18" t="n">
        <v>416.89847241</v>
      </c>
      <c r="H67" s="20" t="n">
        <v>3.88446867</v>
      </c>
      <c r="I67" s="18" t="n">
        <v>410.33844314</v>
      </c>
      <c r="J67" s="20" t="n">
        <v>6.76473816</v>
      </c>
      <c r="K67" s="18" t="n">
        <v>427.73420105</v>
      </c>
      <c r="L67" s="20" t="n">
        <v>3.581054</v>
      </c>
      <c r="M67" s="18" t="s">
        <v>327</v>
      </c>
      <c r="N67" s="20" t="s">
        <v>327</v>
      </c>
      <c r="O67" s="18" t="s">
        <v>327</v>
      </c>
      <c r="P67" s="20" t="s">
        <v>327</v>
      </c>
      <c r="Q67" s="18" t="s">
        <v>327</v>
      </c>
      <c r="R67" s="20" t="s">
        <v>327</v>
      </c>
      <c r="S67" s="18" t="n">
        <v>346.88498349</v>
      </c>
      <c r="T67" s="20" t="n">
        <v>7.29759245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401.25661236</v>
      </c>
      <c r="F73" s="20" t="n">
        <v>3.24514897</v>
      </c>
      <c r="G73" s="18" t="n">
        <v>413.2812811</v>
      </c>
      <c r="H73" s="20" t="n">
        <v>4.5573475</v>
      </c>
      <c r="I73" s="18" t="n">
        <v>389.22261438</v>
      </c>
      <c r="J73" s="20" t="n">
        <v>6.23409358</v>
      </c>
      <c r="K73" s="18" t="n">
        <v>431.43068901</v>
      </c>
      <c r="L73" s="20" t="n">
        <v>4.46519527</v>
      </c>
      <c r="M73" s="18" t="s">
        <v>327</v>
      </c>
      <c r="N73" s="20" t="s">
        <v>327</v>
      </c>
      <c r="O73" s="18" t="s">
        <v>327</v>
      </c>
      <c r="P73" s="20" t="s">
        <v>327</v>
      </c>
      <c r="Q73" s="18" t="s">
        <v>327</v>
      </c>
      <c r="R73" s="20" t="s">
        <v>327</v>
      </c>
      <c r="S73" s="18" t="n">
        <v>370.01858062</v>
      </c>
      <c r="T73" s="20" t="n">
        <v>8.809585869999999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467.25250356</v>
      </c>
      <c r="F7" s="20" t="n">
        <v>4.86843826</v>
      </c>
      <c r="G7" s="18" t="n">
        <v>490.70446515</v>
      </c>
      <c r="H7" s="20" t="n">
        <v>3.37777034</v>
      </c>
      <c r="I7" s="18" t="n">
        <v>527.78395632</v>
      </c>
      <c r="J7" s="20" t="n">
        <v>6.14836487</v>
      </c>
      <c r="K7" s="18" t="n">
        <v>523.98942075</v>
      </c>
      <c r="L7" s="20" t="n">
        <v>2.22084386</v>
      </c>
      <c r="M7" s="18" t="s">
        <v>327</v>
      </c>
      <c r="N7" s="20" t="s">
        <v>327</v>
      </c>
      <c r="O7" s="18" t="s">
        <v>327</v>
      </c>
      <c r="P7" s="20" t="s">
        <v>327</v>
      </c>
      <c r="Q7" s="18" t="s">
        <v>327</v>
      </c>
      <c r="R7" s="20" t="s">
        <v>327</v>
      </c>
      <c r="S7" s="18" t="n">
        <v>472.81725792</v>
      </c>
      <c r="T7" s="20" t="n">
        <v>5.1605549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447.90280409</v>
      </c>
      <c r="F9" s="20" t="n">
        <v>7.63594894</v>
      </c>
      <c r="G9" s="18" t="n">
        <v>477.60201854</v>
      </c>
      <c r="H9" s="20" t="n">
        <v>7.29982393</v>
      </c>
      <c r="I9" s="18" t="n">
        <v>505.63389232</v>
      </c>
      <c r="J9" s="20" t="n">
        <v>8.647719560000001</v>
      </c>
      <c r="K9" s="18" t="s">
        <v>327</v>
      </c>
      <c r="L9" s="20" t="s">
        <v>327</v>
      </c>
      <c r="M9" s="18" t="s">
        <v>327</v>
      </c>
      <c r="N9" s="20" t="s">
        <v>327</v>
      </c>
      <c r="O9" s="18" t="n">
        <v>347.7815185</v>
      </c>
      <c r="P9" s="20" t="n">
        <v>11.20716786</v>
      </c>
      <c r="Q9" s="18" t="s">
        <v>327</v>
      </c>
      <c r="R9" s="20" t="s">
        <v>327</v>
      </c>
      <c r="S9" s="18" t="n">
        <v>452.964648</v>
      </c>
      <c r="T9" s="20" t="n">
        <v>6.49809425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454.3344316</v>
      </c>
      <c r="F13" s="20" t="n">
        <v>6.7217947</v>
      </c>
      <c r="G13" s="18" t="n">
        <v>448.38131534</v>
      </c>
      <c r="H13" s="20" t="n">
        <v>8.506105</v>
      </c>
      <c r="I13" s="18" t="n">
        <v>477.35251383</v>
      </c>
      <c r="J13" s="20" t="n">
        <v>11.48487922</v>
      </c>
      <c r="K13" s="18" t="n">
        <v>512.35628804</v>
      </c>
      <c r="L13" s="20" t="n">
        <v>2.67767212</v>
      </c>
      <c r="M13" s="18" t="s">
        <v>327</v>
      </c>
      <c r="N13" s="20" t="s">
        <v>327</v>
      </c>
      <c r="O13" s="18" t="n">
        <v>407.4699787</v>
      </c>
      <c r="P13" s="20" t="n">
        <v>6.79601306</v>
      </c>
      <c r="Q13" s="18" t="s">
        <v>327</v>
      </c>
      <c r="R13" s="20" t="s">
        <v>327</v>
      </c>
      <c r="S13" s="18" t="n">
        <v>456.05691637</v>
      </c>
      <c r="T13" s="20" t="n">
        <v>6.6894711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409.03605652</v>
      </c>
      <c r="F18" s="20" t="n">
        <v>5.48619073</v>
      </c>
      <c r="G18" s="18" t="n">
        <v>468.85537928</v>
      </c>
      <c r="H18" s="20" t="n">
        <v>4.55489647</v>
      </c>
      <c r="I18" s="18" t="n">
        <v>506.31831404</v>
      </c>
      <c r="J18" s="20" t="n">
        <v>3.67958865</v>
      </c>
      <c r="K18" s="18" t="n">
        <v>461.13830893</v>
      </c>
      <c r="L18" s="20" t="n">
        <v>5.96143023</v>
      </c>
      <c r="M18" s="18" t="s">
        <v>327</v>
      </c>
      <c r="N18" s="20" t="s">
        <v>327</v>
      </c>
      <c r="O18" s="18" t="s">
        <v>327</v>
      </c>
      <c r="P18" s="20" t="s">
        <v>327</v>
      </c>
      <c r="Q18" s="18" t="s">
        <v>327</v>
      </c>
      <c r="R18" s="20" t="s">
        <v>327</v>
      </c>
      <c r="S18" s="18" t="n">
        <v>419.07578023</v>
      </c>
      <c r="T18" s="20" t="n">
        <v>7.96912577</v>
      </c>
    </row>
    <row r="19" spans="1:20">
      <c r="A19" s="15" t="s">
        <v>339</v>
      </c>
      <c r="B19" s="17" t="n">
        <v>5658</v>
      </c>
      <c r="C19" s="18">
        <f>(297.0/B19*100)</f>
        <v/>
      </c>
      <c r="D19" s="19" t="n">
        <v>5361</v>
      </c>
      <c r="E19" s="18" t="n">
        <v>423.3397452</v>
      </c>
      <c r="F19" s="20" t="n">
        <v>7.25811011</v>
      </c>
      <c r="G19" s="18" t="n">
        <v>445.44572124</v>
      </c>
      <c r="H19" s="20" t="n">
        <v>4.72666618</v>
      </c>
      <c r="I19" s="18" t="n">
        <v>482.92104961</v>
      </c>
      <c r="J19" s="20" t="n">
        <v>6.14640748</v>
      </c>
      <c r="K19" s="18" t="n">
        <v>484.89118366</v>
      </c>
      <c r="L19" s="20" t="n">
        <v>3.07450608</v>
      </c>
      <c r="M19" s="18" t="s">
        <v>327</v>
      </c>
      <c r="N19" s="20" t="s">
        <v>327</v>
      </c>
      <c r="O19" s="18" t="s">
        <v>327</v>
      </c>
      <c r="P19" s="20" t="s">
        <v>327</v>
      </c>
      <c r="Q19" s="18" t="s">
        <v>327</v>
      </c>
      <c r="R19" s="20" t="s">
        <v>327</v>
      </c>
      <c r="S19" s="18" t="n">
        <v>432.47855734</v>
      </c>
      <c r="T19" s="20" t="n">
        <v>6.52833687</v>
      </c>
    </row>
    <row r="20" spans="1:20">
      <c r="A20" s="15" t="s">
        <v>340</v>
      </c>
      <c r="B20" s="17" t="n">
        <v>3371</v>
      </c>
      <c r="C20" s="18">
        <f>(82.0/B20*100)</f>
        <v/>
      </c>
      <c r="D20" s="19" t="n">
        <v>3289</v>
      </c>
      <c r="E20" s="18" t="n">
        <v>431.83174805</v>
      </c>
      <c r="F20" s="20" t="n">
        <v>7.80815249</v>
      </c>
      <c r="G20" s="18" t="n">
        <v>471.84398143</v>
      </c>
      <c r="H20" s="20" t="n">
        <v>5.82284797</v>
      </c>
      <c r="I20" s="18" t="n">
        <v>475.17052857</v>
      </c>
      <c r="J20" s="20" t="n">
        <v>8.98137492</v>
      </c>
      <c r="K20" s="18" t="n">
        <v>496.80901233</v>
      </c>
      <c r="L20" s="20" t="n">
        <v>2.52872452</v>
      </c>
      <c r="M20" s="18" t="s">
        <v>327</v>
      </c>
      <c r="N20" s="20" t="s">
        <v>327</v>
      </c>
      <c r="O20" s="18" t="s">
        <v>327</v>
      </c>
      <c r="P20" s="20" t="s">
        <v>327</v>
      </c>
      <c r="Q20" s="18" t="s">
        <v>327</v>
      </c>
      <c r="R20" s="20" t="s">
        <v>327</v>
      </c>
      <c r="S20" s="18" t="n">
        <v>426.49195145</v>
      </c>
      <c r="T20" s="20" t="n">
        <v>6.23106971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427.0389964</v>
      </c>
      <c r="F23" s="20" t="n">
        <v>6.69001576</v>
      </c>
      <c r="G23" s="18" t="n">
        <v>457.73758849</v>
      </c>
      <c r="H23" s="20" t="n">
        <v>4.42477048</v>
      </c>
      <c r="I23" s="18" t="n">
        <v>499.16360488</v>
      </c>
      <c r="J23" s="20" t="n">
        <v>5.24024081</v>
      </c>
      <c r="K23" s="18" t="n">
        <v>508.14563584</v>
      </c>
      <c r="L23" s="20" t="n">
        <v>2.99160477</v>
      </c>
      <c r="M23" s="18" t="s">
        <v>327</v>
      </c>
      <c r="N23" s="20" t="s">
        <v>327</v>
      </c>
      <c r="O23" s="18" t="s">
        <v>327</v>
      </c>
      <c r="P23" s="20" t="s">
        <v>327</v>
      </c>
      <c r="Q23" s="18" t="s">
        <v>327</v>
      </c>
      <c r="R23" s="20" t="s">
        <v>327</v>
      </c>
      <c r="S23" s="18" t="n">
        <v>440.20713451</v>
      </c>
      <c r="T23" s="20" t="n">
        <v>6.15181997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503.2934153</v>
      </c>
      <c r="F25" s="20" t="n">
        <v>5.63304757</v>
      </c>
      <c r="G25" s="18" t="n">
        <v>520.8753643</v>
      </c>
      <c r="H25" s="20" t="n">
        <v>4.48338645</v>
      </c>
      <c r="I25" s="18" t="n">
        <v>554.95296674</v>
      </c>
      <c r="J25" s="20" t="n">
        <v>3.43975899</v>
      </c>
      <c r="K25" s="18" t="n">
        <v>485.9823381</v>
      </c>
      <c r="L25" s="20" t="n">
        <v>5.14341804</v>
      </c>
      <c r="M25" s="18" t="s">
        <v>327</v>
      </c>
      <c r="N25" s="20" t="s">
        <v>327</v>
      </c>
      <c r="O25" s="18" t="s">
        <v>327</v>
      </c>
      <c r="P25" s="20" t="s">
        <v>327</v>
      </c>
      <c r="Q25" s="18" t="s">
        <v>327</v>
      </c>
      <c r="R25" s="20" t="s">
        <v>327</v>
      </c>
      <c r="S25" s="18" t="n">
        <v>466.97116686</v>
      </c>
      <c r="T25" s="20" t="n">
        <v>13.40085641</v>
      </c>
    </row>
    <row r="26" spans="1:20">
      <c r="A26" s="15" t="s">
        <v>346</v>
      </c>
      <c r="B26" s="17" t="n">
        <v>4869</v>
      </c>
      <c r="C26" s="18">
        <f>(198.0/B26*100)</f>
        <v/>
      </c>
      <c r="D26" s="19" t="n">
        <v>4671</v>
      </c>
      <c r="E26" s="18" t="n">
        <v>461.5895845</v>
      </c>
      <c r="F26" s="20" t="n">
        <v>4.59093891</v>
      </c>
      <c r="G26" s="18" t="n">
        <v>476.51071114</v>
      </c>
      <c r="H26" s="20" t="n">
        <v>2.79465802</v>
      </c>
      <c r="I26" s="18" t="n">
        <v>502.58949117</v>
      </c>
      <c r="J26" s="20" t="n">
        <v>4.69300072</v>
      </c>
      <c r="K26" s="18" t="n">
        <v>506.3844445</v>
      </c>
      <c r="L26" s="20" t="n">
        <v>2.55758959</v>
      </c>
      <c r="M26" s="18" t="s">
        <v>327</v>
      </c>
      <c r="N26" s="20" t="s">
        <v>327</v>
      </c>
      <c r="O26" s="18" t="s">
        <v>327</v>
      </c>
      <c r="P26" s="20" t="s">
        <v>327</v>
      </c>
      <c r="Q26" s="18" t="s">
        <v>327</v>
      </c>
      <c r="R26" s="20" t="s">
        <v>327</v>
      </c>
      <c r="S26" s="18" t="n">
        <v>445.71110287</v>
      </c>
      <c r="T26" s="20" t="n">
        <v>6.66434328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476.03900643</v>
      </c>
      <c r="F32" s="20" t="n">
        <v>4.44795879</v>
      </c>
      <c r="G32" s="18" t="n">
        <v>492.11881684</v>
      </c>
      <c r="H32" s="20" t="n">
        <v>3.8475907</v>
      </c>
      <c r="I32" s="18" t="n">
        <v>515.09055333</v>
      </c>
      <c r="J32" s="20" t="n">
        <v>4.4145176</v>
      </c>
      <c r="K32" s="18" t="n">
        <v>528.74119964</v>
      </c>
      <c r="L32" s="20" t="n">
        <v>3.3020191</v>
      </c>
      <c r="M32" s="18" t="s">
        <v>327</v>
      </c>
      <c r="N32" s="20" t="s">
        <v>327</v>
      </c>
      <c r="O32" s="18" t="s">
        <v>327</v>
      </c>
      <c r="P32" s="20" t="s">
        <v>327</v>
      </c>
      <c r="Q32" s="18" t="s">
        <v>327</v>
      </c>
      <c r="R32" s="20" t="s">
        <v>327</v>
      </c>
      <c r="S32" s="18" t="n">
        <v>449.49889996</v>
      </c>
      <c r="T32" s="20" t="n">
        <v>7.91600099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423.15552408</v>
      </c>
      <c r="F34" s="20" t="n">
        <v>4.02783493</v>
      </c>
      <c r="G34" s="18" t="n">
        <v>448.61933229</v>
      </c>
      <c r="H34" s="20" t="n">
        <v>3.36373984</v>
      </c>
      <c r="I34" s="18" t="n">
        <v>460.48854084</v>
      </c>
      <c r="J34" s="20" t="n">
        <v>6.0117833</v>
      </c>
      <c r="K34" s="18" t="n">
        <v>480.78045693</v>
      </c>
      <c r="L34" s="20" t="n">
        <v>3.6821129</v>
      </c>
      <c r="M34" s="18" t="s">
        <v>327</v>
      </c>
      <c r="N34" s="20" t="s">
        <v>327</v>
      </c>
      <c r="O34" s="18" t="n">
        <v>263.37193708</v>
      </c>
      <c r="P34" s="20" t="n">
        <v>13.61114927</v>
      </c>
      <c r="Q34" s="18" t="s">
        <v>327</v>
      </c>
      <c r="R34" s="20" t="s">
        <v>327</v>
      </c>
      <c r="S34" s="18" t="n">
        <v>423.16990366</v>
      </c>
      <c r="T34" s="20" t="n">
        <v>5.30673438</v>
      </c>
    </row>
    <row r="35" spans="1:20">
      <c r="A35" s="15" t="s">
        <v>355</v>
      </c>
      <c r="B35" s="17" t="n">
        <v>6406</v>
      </c>
      <c r="C35" s="18">
        <f>(126.0/B35*100)</f>
        <v/>
      </c>
      <c r="D35" s="19" t="n">
        <v>6280</v>
      </c>
      <c r="E35" s="18" t="n">
        <v>488.90007603</v>
      </c>
      <c r="F35" s="20" t="n">
        <v>4.03903859</v>
      </c>
      <c r="G35" s="18" t="n">
        <v>500.46193091</v>
      </c>
      <c r="H35" s="20" t="n">
        <v>2.9810327</v>
      </c>
      <c r="I35" s="18" t="n">
        <v>522.72165648</v>
      </c>
      <c r="J35" s="20" t="n">
        <v>4.93801742</v>
      </c>
      <c r="K35" s="18" t="n">
        <v>519.03767411</v>
      </c>
      <c r="L35" s="20" t="n">
        <v>3.225207</v>
      </c>
      <c r="M35" s="18" t="s">
        <v>327</v>
      </c>
      <c r="N35" s="20" t="s">
        <v>327</v>
      </c>
      <c r="O35" s="18" t="n">
        <v>337.32521215</v>
      </c>
      <c r="P35" s="20" t="n">
        <v>11.65794297</v>
      </c>
      <c r="Q35" s="18" t="s">
        <v>327</v>
      </c>
      <c r="R35" s="20" t="s">
        <v>327</v>
      </c>
      <c r="S35" s="18" t="n">
        <v>496.50198022</v>
      </c>
      <c r="T35" s="20" t="n">
        <v>4.31815233</v>
      </c>
    </row>
    <row r="36" spans="1:20">
      <c r="A36" s="15" t="s">
        <v>356</v>
      </c>
      <c r="B36" s="17" t="n">
        <v>6736</v>
      </c>
      <c r="C36" s="18">
        <f>(145.0/B36*100)</f>
        <v/>
      </c>
      <c r="D36" s="19" t="n">
        <v>6591</v>
      </c>
      <c r="E36" s="18" t="n">
        <v>444.29968513</v>
      </c>
      <c r="F36" s="20" t="n">
        <v>6.19204537</v>
      </c>
      <c r="G36" s="18" t="n">
        <v>471.64684461</v>
      </c>
      <c r="H36" s="20" t="n">
        <v>3.23053093</v>
      </c>
      <c r="I36" s="18" t="n">
        <v>504.07406545</v>
      </c>
      <c r="J36" s="20" t="n">
        <v>4.23944924</v>
      </c>
      <c r="K36" s="18" t="n">
        <v>512.10700208</v>
      </c>
      <c r="L36" s="20" t="n">
        <v>2.57434912</v>
      </c>
      <c r="M36" s="18" t="s">
        <v>327</v>
      </c>
      <c r="N36" s="20" t="s">
        <v>327</v>
      </c>
      <c r="O36" s="18" t="s">
        <v>327</v>
      </c>
      <c r="P36" s="20" t="s">
        <v>327</v>
      </c>
      <c r="Q36" s="18" t="s">
        <v>327</v>
      </c>
      <c r="R36" s="20" t="s">
        <v>327</v>
      </c>
      <c r="S36" s="18" t="n">
        <v>458.68369619</v>
      </c>
      <c r="T36" s="20" t="n">
        <v>4.89292846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452.861616</v>
      </c>
      <c r="F40" s="20" t="n">
        <v>4.94029209</v>
      </c>
      <c r="G40" s="18" t="n">
        <v>498.81560346</v>
      </c>
      <c r="H40" s="20" t="n">
        <v>3.81983383</v>
      </c>
      <c r="I40" s="18" t="n">
        <v>513.14854624</v>
      </c>
      <c r="J40" s="20" t="n">
        <v>7.98472689</v>
      </c>
      <c r="K40" s="18" t="n">
        <v>522.14436755</v>
      </c>
      <c r="L40" s="20" t="n">
        <v>4.47726693</v>
      </c>
      <c r="M40" s="18" t="s">
        <v>327</v>
      </c>
      <c r="N40" s="20" t="s">
        <v>327</v>
      </c>
      <c r="O40" s="18" t="n">
        <v>493.18465857</v>
      </c>
      <c r="P40" s="20" t="n">
        <v>2.25147869</v>
      </c>
      <c r="Q40" s="18" t="s">
        <v>327</v>
      </c>
      <c r="R40" s="20" t="s">
        <v>327</v>
      </c>
      <c r="S40" s="18" t="n">
        <v>448.41418483</v>
      </c>
      <c r="T40" s="20" t="n">
        <v>7.05234924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422.19788253</v>
      </c>
      <c r="F47" s="20" t="n">
        <v>5.6132504</v>
      </c>
      <c r="G47" s="18" t="n">
        <v>455.24251173</v>
      </c>
      <c r="H47" s="20" t="n">
        <v>5.70361022</v>
      </c>
      <c r="I47" s="18" t="n">
        <v>457.23401801</v>
      </c>
      <c r="J47" s="20" t="n">
        <v>6.6298536</v>
      </c>
      <c r="K47" s="18" t="n">
        <v>426.41011189</v>
      </c>
      <c r="L47" s="20" t="n">
        <v>6.43418193</v>
      </c>
      <c r="M47" s="18" t="s">
        <v>327</v>
      </c>
      <c r="N47" s="20" t="s">
        <v>327</v>
      </c>
      <c r="O47" s="18" t="s">
        <v>327</v>
      </c>
      <c r="P47" s="20" t="s">
        <v>327</v>
      </c>
      <c r="Q47" s="18" t="s">
        <v>327</v>
      </c>
      <c r="R47" s="20" t="s">
        <v>327</v>
      </c>
      <c r="S47" s="18" t="n">
        <v>411.85755433</v>
      </c>
      <c r="T47" s="20" t="n">
        <v>6.6334214</v>
      </c>
    </row>
    <row r="48" spans="1:20">
      <c r="A48" s="15" t="s">
        <v>368</v>
      </c>
      <c r="B48" s="17" t="n">
        <v>9841</v>
      </c>
      <c r="C48" s="18">
        <f>(34.0/B48*100)</f>
        <v/>
      </c>
      <c r="D48" s="19" t="n">
        <v>9807</v>
      </c>
      <c r="E48" s="18" t="n">
        <v>474.9948424</v>
      </c>
      <c r="F48" s="20" t="n">
        <v>5.01483398</v>
      </c>
      <c r="G48" s="18" t="n">
        <v>484.46767769</v>
      </c>
      <c r="H48" s="20" t="n">
        <v>6.64302082</v>
      </c>
      <c r="I48" s="18" t="n">
        <v>496.44760958</v>
      </c>
      <c r="J48" s="20" t="n">
        <v>10.76084887</v>
      </c>
      <c r="K48" s="18" t="n">
        <v>521.8694313</v>
      </c>
      <c r="L48" s="20" t="n">
        <v>5.69610607</v>
      </c>
      <c r="M48" s="18" t="s">
        <v>327</v>
      </c>
      <c r="N48" s="20" t="s">
        <v>327</v>
      </c>
      <c r="O48" s="18" t="s">
        <v>327</v>
      </c>
      <c r="P48" s="20" t="s">
        <v>327</v>
      </c>
      <c r="Q48" s="18" t="s">
        <v>327</v>
      </c>
      <c r="R48" s="20" t="s">
        <v>327</v>
      </c>
      <c r="S48" s="18" t="n">
        <v>417.93943312</v>
      </c>
      <c r="T48" s="20" t="n">
        <v>12.15963229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437.09728609</v>
      </c>
      <c r="F52" s="20" t="n">
        <v>4.58346971</v>
      </c>
      <c r="G52" s="18" t="n">
        <v>472.30099752</v>
      </c>
      <c r="H52" s="20" t="n">
        <v>4.15763494</v>
      </c>
      <c r="I52" s="18" t="n">
        <v>514.55828923</v>
      </c>
      <c r="J52" s="20" t="n">
        <v>5.31091032</v>
      </c>
      <c r="K52" s="18" t="n">
        <v>506.28398073</v>
      </c>
      <c r="L52" s="20" t="n">
        <v>3.09360942</v>
      </c>
      <c r="M52" s="18" t="s">
        <v>327</v>
      </c>
      <c r="N52" s="20" t="s">
        <v>327</v>
      </c>
      <c r="O52" s="18" t="s">
        <v>327</v>
      </c>
      <c r="P52" s="20" t="s">
        <v>327</v>
      </c>
      <c r="Q52" s="18" t="s">
        <v>327</v>
      </c>
      <c r="R52" s="20" t="s">
        <v>327</v>
      </c>
      <c r="S52" s="18" t="n">
        <v>424.28431384</v>
      </c>
      <c r="T52" s="20" t="n">
        <v>5.91165228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512.11967659</v>
      </c>
      <c r="F56" s="20" t="n">
        <v>3.72400516</v>
      </c>
      <c r="G56" s="18" t="n">
        <v>520.02033628</v>
      </c>
      <c r="H56" s="20" t="n">
        <v>3.09859339</v>
      </c>
      <c r="I56" s="18" t="n">
        <v>544.02171094</v>
      </c>
      <c r="J56" s="20" t="n">
        <v>4.1755948</v>
      </c>
      <c r="K56" s="18" t="n">
        <v>535.36481635</v>
      </c>
      <c r="L56" s="20" t="n">
        <v>3.72578656</v>
      </c>
      <c r="M56" s="18" t="s">
        <v>327</v>
      </c>
      <c r="N56" s="20" t="s">
        <v>327</v>
      </c>
      <c r="O56" s="18" t="s">
        <v>327</v>
      </c>
      <c r="P56" s="20" t="s">
        <v>327</v>
      </c>
      <c r="Q56" s="18" t="s">
        <v>327</v>
      </c>
      <c r="R56" s="20" t="s">
        <v>327</v>
      </c>
      <c r="S56" s="18" t="n">
        <v>498.13876863</v>
      </c>
      <c r="T56" s="20" t="n">
        <v>9.472175010000001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443.53651782</v>
      </c>
      <c r="F61" s="20" t="n">
        <v>4.32340663</v>
      </c>
      <c r="G61" s="18" t="n">
        <v>459.70198985</v>
      </c>
      <c r="H61" s="20" t="n">
        <v>3.72221193</v>
      </c>
      <c r="I61" s="18" t="n">
        <v>485.77764274</v>
      </c>
      <c r="J61" s="20" t="n">
        <v>5.65135982</v>
      </c>
      <c r="K61" s="18" t="n">
        <v>495.62771314</v>
      </c>
      <c r="L61" s="20" t="n">
        <v>3.40652465</v>
      </c>
      <c r="M61" s="18" t="s">
        <v>327</v>
      </c>
      <c r="N61" s="20" t="s">
        <v>327</v>
      </c>
      <c r="O61" s="18" t="s">
        <v>327</v>
      </c>
      <c r="P61" s="20" t="s">
        <v>327</v>
      </c>
      <c r="Q61" s="18" t="s">
        <v>327</v>
      </c>
      <c r="R61" s="20" t="s">
        <v>327</v>
      </c>
      <c r="S61" s="18" t="n">
        <v>414.83743701</v>
      </c>
      <c r="T61" s="20" t="n">
        <v>6.78629273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367.21196321</v>
      </c>
      <c r="F67" s="20" t="n">
        <v>2.95724728</v>
      </c>
      <c r="G67" s="18" t="n">
        <v>408.42963148</v>
      </c>
      <c r="H67" s="20" t="n">
        <v>4.30994227</v>
      </c>
      <c r="I67" s="18" t="n">
        <v>420.02444556</v>
      </c>
      <c r="J67" s="20" t="n">
        <v>5.79686478</v>
      </c>
      <c r="K67" s="18" t="n">
        <v>427.73420105</v>
      </c>
      <c r="L67" s="20" t="n">
        <v>3.581054</v>
      </c>
      <c r="M67" s="18" t="s">
        <v>327</v>
      </c>
      <c r="N67" s="20" t="s">
        <v>327</v>
      </c>
      <c r="O67" s="18" t="s">
        <v>327</v>
      </c>
      <c r="P67" s="20" t="s">
        <v>327</v>
      </c>
      <c r="Q67" s="18" t="s">
        <v>327</v>
      </c>
      <c r="R67" s="20" t="s">
        <v>327</v>
      </c>
      <c r="S67" s="18" t="n">
        <v>339.53437777</v>
      </c>
      <c r="T67" s="20" t="n">
        <v>7.25966387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400.4452279</v>
      </c>
      <c r="F73" s="20" t="n">
        <v>3.46482917</v>
      </c>
      <c r="G73" s="18" t="n">
        <v>414.20038893</v>
      </c>
      <c r="H73" s="20" t="n">
        <v>4.37860701</v>
      </c>
      <c r="I73" s="18" t="n">
        <v>391.29272868</v>
      </c>
      <c r="J73" s="20" t="n">
        <v>5.74748578</v>
      </c>
      <c r="K73" s="18" t="n">
        <v>431.43068901</v>
      </c>
      <c r="L73" s="20" t="n">
        <v>4.46519527</v>
      </c>
      <c r="M73" s="18" t="s">
        <v>327</v>
      </c>
      <c r="N73" s="20" t="s">
        <v>327</v>
      </c>
      <c r="O73" s="18" t="s">
        <v>327</v>
      </c>
      <c r="P73" s="20" t="s">
        <v>327</v>
      </c>
      <c r="Q73" s="18" t="s">
        <v>327</v>
      </c>
      <c r="R73" s="20" t="s">
        <v>327</v>
      </c>
      <c r="S73" s="18" t="n">
        <v>365.86267689</v>
      </c>
      <c r="T73" s="20" t="n">
        <v>8.55875049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465.02445668</v>
      </c>
      <c r="F7" s="20" t="n">
        <v>4.38113463</v>
      </c>
      <c r="G7" s="18" t="n">
        <v>492.0490816</v>
      </c>
      <c r="H7" s="20" t="n">
        <v>3.62988242</v>
      </c>
      <c r="I7" s="18" t="n">
        <v>528.29077942</v>
      </c>
      <c r="J7" s="20" t="n">
        <v>6.01315696</v>
      </c>
      <c r="K7" s="18" t="n">
        <v>523.98942075</v>
      </c>
      <c r="L7" s="20" t="n">
        <v>2.22084386</v>
      </c>
      <c r="M7" s="18" t="s">
        <v>327</v>
      </c>
      <c r="N7" s="20" t="s">
        <v>327</v>
      </c>
      <c r="O7" s="18" t="s">
        <v>327</v>
      </c>
      <c r="P7" s="20" t="s">
        <v>327</v>
      </c>
      <c r="Q7" s="18" t="s">
        <v>327</v>
      </c>
      <c r="R7" s="20" t="s">
        <v>327</v>
      </c>
      <c r="S7" s="18" t="n">
        <v>472.3870923</v>
      </c>
      <c r="T7" s="20" t="n">
        <v>4.98930279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449.14394828</v>
      </c>
      <c r="F9" s="20" t="n">
        <v>8.53745848</v>
      </c>
      <c r="G9" s="18" t="n">
        <v>480.95875646</v>
      </c>
      <c r="H9" s="20" t="n">
        <v>7.45686682</v>
      </c>
      <c r="I9" s="18" t="n">
        <v>507.35316431</v>
      </c>
      <c r="J9" s="20" t="n">
        <v>9.16385736</v>
      </c>
      <c r="K9" s="18" t="s">
        <v>327</v>
      </c>
      <c r="L9" s="20" t="s">
        <v>327</v>
      </c>
      <c r="M9" s="18" t="s">
        <v>327</v>
      </c>
      <c r="N9" s="20" t="s">
        <v>327</v>
      </c>
      <c r="O9" s="18" t="n">
        <v>347.7815185</v>
      </c>
      <c r="P9" s="20" t="n">
        <v>11.20716786</v>
      </c>
      <c r="Q9" s="18" t="s">
        <v>327</v>
      </c>
      <c r="R9" s="20" t="s">
        <v>327</v>
      </c>
      <c r="S9" s="18" t="n">
        <v>450.97100292</v>
      </c>
      <c r="T9" s="20" t="n">
        <v>6.53020458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459.03765688</v>
      </c>
      <c r="F13" s="20" t="n">
        <v>7.19625959</v>
      </c>
      <c r="G13" s="18" t="n">
        <v>449.87280476</v>
      </c>
      <c r="H13" s="20" t="n">
        <v>8.74300553</v>
      </c>
      <c r="I13" s="18" t="n">
        <v>472.87353744</v>
      </c>
      <c r="J13" s="20" t="n">
        <v>11.38568019</v>
      </c>
      <c r="K13" s="18" t="n">
        <v>512.35628804</v>
      </c>
      <c r="L13" s="20" t="n">
        <v>2.67767212</v>
      </c>
      <c r="M13" s="18" t="s">
        <v>327</v>
      </c>
      <c r="N13" s="20" t="s">
        <v>327</v>
      </c>
      <c r="O13" s="18" t="n">
        <v>407.4699787</v>
      </c>
      <c r="P13" s="20" t="n">
        <v>6.79601306</v>
      </c>
      <c r="Q13" s="18" t="s">
        <v>327</v>
      </c>
      <c r="R13" s="20" t="s">
        <v>327</v>
      </c>
      <c r="S13" s="18" t="n">
        <v>454.38761143</v>
      </c>
      <c r="T13" s="20" t="n">
        <v>6.80678071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414.18456248</v>
      </c>
      <c r="F18" s="20" t="n">
        <v>5.59300879</v>
      </c>
      <c r="G18" s="18" t="n">
        <v>474.36710755</v>
      </c>
      <c r="H18" s="20" t="n">
        <v>4.27998936</v>
      </c>
      <c r="I18" s="18" t="n">
        <v>502.64760625</v>
      </c>
      <c r="J18" s="20" t="n">
        <v>3.88087393</v>
      </c>
      <c r="K18" s="18" t="n">
        <v>461.13830893</v>
      </c>
      <c r="L18" s="20" t="n">
        <v>5.96143023</v>
      </c>
      <c r="M18" s="18" t="s">
        <v>327</v>
      </c>
      <c r="N18" s="20" t="s">
        <v>327</v>
      </c>
      <c r="O18" s="18" t="s">
        <v>327</v>
      </c>
      <c r="P18" s="20" t="s">
        <v>327</v>
      </c>
      <c r="Q18" s="18" t="s">
        <v>327</v>
      </c>
      <c r="R18" s="20" t="s">
        <v>327</v>
      </c>
      <c r="S18" s="18" t="n">
        <v>415.93697494</v>
      </c>
      <c r="T18" s="20" t="n">
        <v>7.59425778</v>
      </c>
    </row>
    <row r="19" spans="1:20">
      <c r="A19" s="15" t="s">
        <v>339</v>
      </c>
      <c r="B19" s="17" t="n">
        <v>5658</v>
      </c>
      <c r="C19" s="18">
        <f>(297.0/B19*100)</f>
        <v/>
      </c>
      <c r="D19" s="19" t="n">
        <v>5361</v>
      </c>
      <c r="E19" s="18" t="n">
        <v>413.80383343</v>
      </c>
      <c r="F19" s="20" t="n">
        <v>7.853627</v>
      </c>
      <c r="G19" s="18" t="n">
        <v>449.11428038</v>
      </c>
      <c r="H19" s="20" t="n">
        <v>4.95983393</v>
      </c>
      <c r="I19" s="18" t="n">
        <v>484.78016167</v>
      </c>
      <c r="J19" s="20" t="n">
        <v>5.58772999</v>
      </c>
      <c r="K19" s="18" t="n">
        <v>484.89118366</v>
      </c>
      <c r="L19" s="20" t="n">
        <v>3.07450608</v>
      </c>
      <c r="M19" s="18" t="s">
        <v>327</v>
      </c>
      <c r="N19" s="20" t="s">
        <v>327</v>
      </c>
      <c r="O19" s="18" t="s">
        <v>327</v>
      </c>
      <c r="P19" s="20" t="s">
        <v>327</v>
      </c>
      <c r="Q19" s="18" t="s">
        <v>327</v>
      </c>
      <c r="R19" s="20" t="s">
        <v>327</v>
      </c>
      <c r="S19" s="18" t="n">
        <v>428.10291602</v>
      </c>
      <c r="T19" s="20" t="n">
        <v>6.14635784</v>
      </c>
    </row>
    <row r="20" spans="1:20">
      <c r="A20" s="15" t="s">
        <v>340</v>
      </c>
      <c r="B20" s="17" t="n">
        <v>3371</v>
      </c>
      <c r="C20" s="18">
        <f>(82.0/B20*100)</f>
        <v/>
      </c>
      <c r="D20" s="19" t="n">
        <v>3289</v>
      </c>
      <c r="E20" s="18" t="n">
        <v>434.84360564</v>
      </c>
      <c r="F20" s="20" t="n">
        <v>8.209482550000001</v>
      </c>
      <c r="G20" s="18" t="n">
        <v>474.34686119</v>
      </c>
      <c r="H20" s="20" t="n">
        <v>6.15413893</v>
      </c>
      <c r="I20" s="18" t="n">
        <v>470.46993327</v>
      </c>
      <c r="J20" s="20" t="n">
        <v>8.985381390000001</v>
      </c>
      <c r="K20" s="18" t="n">
        <v>496.80901233</v>
      </c>
      <c r="L20" s="20" t="n">
        <v>2.52872452</v>
      </c>
      <c r="M20" s="18" t="s">
        <v>327</v>
      </c>
      <c r="N20" s="20" t="s">
        <v>327</v>
      </c>
      <c r="O20" s="18" t="s">
        <v>327</v>
      </c>
      <c r="P20" s="20" t="s">
        <v>327</v>
      </c>
      <c r="Q20" s="18" t="s">
        <v>327</v>
      </c>
      <c r="R20" s="20" t="s">
        <v>327</v>
      </c>
      <c r="S20" s="18" t="n">
        <v>424.60708681</v>
      </c>
      <c r="T20" s="20" t="n">
        <v>6.41373772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425.78867076</v>
      </c>
      <c r="F23" s="20" t="n">
        <v>6.05680799</v>
      </c>
      <c r="G23" s="18" t="n">
        <v>460.67932387</v>
      </c>
      <c r="H23" s="20" t="n">
        <v>4.29360628</v>
      </c>
      <c r="I23" s="18" t="n">
        <v>501.03797024</v>
      </c>
      <c r="J23" s="20" t="n">
        <v>5.55606782</v>
      </c>
      <c r="K23" s="18" t="n">
        <v>508.14563584</v>
      </c>
      <c r="L23" s="20" t="n">
        <v>2.99160477</v>
      </c>
      <c r="M23" s="18" t="s">
        <v>327</v>
      </c>
      <c r="N23" s="20" t="s">
        <v>327</v>
      </c>
      <c r="O23" s="18" t="s">
        <v>327</v>
      </c>
      <c r="P23" s="20" t="s">
        <v>327</v>
      </c>
      <c r="Q23" s="18" t="s">
        <v>327</v>
      </c>
      <c r="R23" s="20" t="s">
        <v>327</v>
      </c>
      <c r="S23" s="18" t="n">
        <v>437.93228329</v>
      </c>
      <c r="T23" s="20" t="n">
        <v>6.48741303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503.25623053</v>
      </c>
      <c r="F25" s="20" t="n">
        <v>5.72435231</v>
      </c>
      <c r="G25" s="18" t="n">
        <v>524.1812112600001</v>
      </c>
      <c r="H25" s="20" t="n">
        <v>4.30103562</v>
      </c>
      <c r="I25" s="18" t="n">
        <v>550.88805497</v>
      </c>
      <c r="J25" s="20" t="n">
        <v>3.79587182</v>
      </c>
      <c r="K25" s="18" t="n">
        <v>485.9823381</v>
      </c>
      <c r="L25" s="20" t="n">
        <v>5.14341804</v>
      </c>
      <c r="M25" s="18" t="s">
        <v>327</v>
      </c>
      <c r="N25" s="20" t="s">
        <v>327</v>
      </c>
      <c r="O25" s="18" t="s">
        <v>327</v>
      </c>
      <c r="P25" s="20" t="s">
        <v>327</v>
      </c>
      <c r="Q25" s="18" t="s">
        <v>327</v>
      </c>
      <c r="R25" s="20" t="s">
        <v>327</v>
      </c>
      <c r="S25" s="18" t="n">
        <v>471.77039483</v>
      </c>
      <c r="T25" s="20" t="n">
        <v>13.09216392</v>
      </c>
    </row>
    <row r="26" spans="1:20">
      <c r="A26" s="15" t="s">
        <v>346</v>
      </c>
      <c r="B26" s="17" t="n">
        <v>4869</v>
      </c>
      <c r="C26" s="18">
        <f>(198.0/B26*100)</f>
        <v/>
      </c>
      <c r="D26" s="19" t="n">
        <v>4671</v>
      </c>
      <c r="E26" s="18" t="n">
        <v>456.84378744</v>
      </c>
      <c r="F26" s="20" t="n">
        <v>5.39532017</v>
      </c>
      <c r="G26" s="18" t="n">
        <v>477.59258291</v>
      </c>
      <c r="H26" s="20" t="n">
        <v>2.81157392</v>
      </c>
      <c r="I26" s="18" t="n">
        <v>505.50322445</v>
      </c>
      <c r="J26" s="20" t="n">
        <v>5.70331097</v>
      </c>
      <c r="K26" s="18" t="n">
        <v>506.3844445</v>
      </c>
      <c r="L26" s="20" t="n">
        <v>2.55758959</v>
      </c>
      <c r="M26" s="18" t="s">
        <v>327</v>
      </c>
      <c r="N26" s="20" t="s">
        <v>327</v>
      </c>
      <c r="O26" s="18" t="s">
        <v>327</v>
      </c>
      <c r="P26" s="20" t="s">
        <v>327</v>
      </c>
      <c r="Q26" s="18" t="s">
        <v>327</v>
      </c>
      <c r="R26" s="20" t="s">
        <v>327</v>
      </c>
      <c r="S26" s="18" t="n">
        <v>447.90308117</v>
      </c>
      <c r="T26" s="20" t="n">
        <v>6.7466589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475.39582583</v>
      </c>
      <c r="F32" s="20" t="n">
        <v>4.46491242</v>
      </c>
      <c r="G32" s="18" t="n">
        <v>493.33025316</v>
      </c>
      <c r="H32" s="20" t="n">
        <v>3.51277354</v>
      </c>
      <c r="I32" s="18" t="n">
        <v>514.65682163</v>
      </c>
      <c r="J32" s="20" t="n">
        <v>4.09505416</v>
      </c>
      <c r="K32" s="18" t="n">
        <v>528.74119964</v>
      </c>
      <c r="L32" s="20" t="n">
        <v>3.3020191</v>
      </c>
      <c r="M32" s="18" t="s">
        <v>327</v>
      </c>
      <c r="N32" s="20" t="s">
        <v>327</v>
      </c>
      <c r="O32" s="18" t="s">
        <v>327</v>
      </c>
      <c r="P32" s="20" t="s">
        <v>327</v>
      </c>
      <c r="Q32" s="18" t="s">
        <v>327</v>
      </c>
      <c r="R32" s="20" t="s">
        <v>327</v>
      </c>
      <c r="S32" s="18" t="n">
        <v>445.7383208</v>
      </c>
      <c r="T32" s="20" t="n">
        <v>7.77814143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424.50118469</v>
      </c>
      <c r="F34" s="20" t="n">
        <v>3.90251534</v>
      </c>
      <c r="G34" s="18" t="n">
        <v>449.51066562</v>
      </c>
      <c r="H34" s="20" t="n">
        <v>3.26014957</v>
      </c>
      <c r="I34" s="18" t="n">
        <v>460.68065922</v>
      </c>
      <c r="J34" s="20" t="n">
        <v>6.43952616</v>
      </c>
      <c r="K34" s="18" t="n">
        <v>480.78045693</v>
      </c>
      <c r="L34" s="20" t="n">
        <v>3.6821129</v>
      </c>
      <c r="M34" s="18" t="s">
        <v>327</v>
      </c>
      <c r="N34" s="20" t="s">
        <v>327</v>
      </c>
      <c r="O34" s="18" t="n">
        <v>263.37193708</v>
      </c>
      <c r="P34" s="20" t="n">
        <v>13.61114927</v>
      </c>
      <c r="Q34" s="18" t="s">
        <v>327</v>
      </c>
      <c r="R34" s="20" t="s">
        <v>327</v>
      </c>
      <c r="S34" s="18" t="n">
        <v>422.05014152</v>
      </c>
      <c r="T34" s="20" t="n">
        <v>5.70975119</v>
      </c>
    </row>
    <row r="35" spans="1:20">
      <c r="A35" s="15" t="s">
        <v>355</v>
      </c>
      <c r="B35" s="17" t="n">
        <v>6406</v>
      </c>
      <c r="C35" s="18">
        <f>(126.0/B35*100)</f>
        <v/>
      </c>
      <c r="D35" s="19" t="n">
        <v>6280</v>
      </c>
      <c r="E35" s="18" t="n">
        <v>489.96220356</v>
      </c>
      <c r="F35" s="20" t="n">
        <v>3.1728721</v>
      </c>
      <c r="G35" s="18" t="n">
        <v>502.02800469</v>
      </c>
      <c r="H35" s="20" t="n">
        <v>3.15976056</v>
      </c>
      <c r="I35" s="18" t="n">
        <v>519.37108545</v>
      </c>
      <c r="J35" s="20" t="n">
        <v>5.01926793</v>
      </c>
      <c r="K35" s="18" t="n">
        <v>519.03767411</v>
      </c>
      <c r="L35" s="20" t="n">
        <v>3.225207</v>
      </c>
      <c r="M35" s="18" t="s">
        <v>327</v>
      </c>
      <c r="N35" s="20" t="s">
        <v>327</v>
      </c>
      <c r="O35" s="18" t="n">
        <v>337.32521215</v>
      </c>
      <c r="P35" s="20" t="n">
        <v>11.65794297</v>
      </c>
      <c r="Q35" s="18" t="s">
        <v>327</v>
      </c>
      <c r="R35" s="20" t="s">
        <v>327</v>
      </c>
      <c r="S35" s="18" t="n">
        <v>495.17526221</v>
      </c>
      <c r="T35" s="20" t="n">
        <v>4.31855782</v>
      </c>
    </row>
    <row r="36" spans="1:20">
      <c r="A36" s="15" t="s">
        <v>356</v>
      </c>
      <c r="B36" s="17" t="n">
        <v>6736</v>
      </c>
      <c r="C36" s="18">
        <f>(145.0/B36*100)</f>
        <v/>
      </c>
      <c r="D36" s="19" t="n">
        <v>6591</v>
      </c>
      <c r="E36" s="18" t="n">
        <v>448.07950995</v>
      </c>
      <c r="F36" s="20" t="n">
        <v>6.07970549</v>
      </c>
      <c r="G36" s="18" t="n">
        <v>474.32447104</v>
      </c>
      <c r="H36" s="20" t="n">
        <v>3.34906226</v>
      </c>
      <c r="I36" s="18" t="n">
        <v>502.23529205</v>
      </c>
      <c r="J36" s="20" t="n">
        <v>4.67361185</v>
      </c>
      <c r="K36" s="18" t="n">
        <v>512.10700208</v>
      </c>
      <c r="L36" s="20" t="n">
        <v>2.57434912</v>
      </c>
      <c r="M36" s="18" t="s">
        <v>327</v>
      </c>
      <c r="N36" s="20" t="s">
        <v>327</v>
      </c>
      <c r="O36" s="18" t="s">
        <v>327</v>
      </c>
      <c r="P36" s="20" t="s">
        <v>327</v>
      </c>
      <c r="Q36" s="18" t="s">
        <v>327</v>
      </c>
      <c r="R36" s="20" t="s">
        <v>327</v>
      </c>
      <c r="S36" s="18" t="n">
        <v>458.04013233</v>
      </c>
      <c r="T36" s="20" t="n">
        <v>5.20205781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454.84138738</v>
      </c>
      <c r="F40" s="20" t="n">
        <v>4.56512565</v>
      </c>
      <c r="G40" s="18" t="n">
        <v>498.01421364</v>
      </c>
      <c r="H40" s="20" t="n">
        <v>3.93713261</v>
      </c>
      <c r="I40" s="18" t="n">
        <v>514.32826747</v>
      </c>
      <c r="J40" s="20" t="n">
        <v>8.760195299999999</v>
      </c>
      <c r="K40" s="18" t="n">
        <v>522.14436755</v>
      </c>
      <c r="L40" s="20" t="n">
        <v>4.47726693</v>
      </c>
      <c r="M40" s="18" t="s">
        <v>327</v>
      </c>
      <c r="N40" s="20" t="s">
        <v>327</v>
      </c>
      <c r="O40" s="18" t="n">
        <v>493.18465857</v>
      </c>
      <c r="P40" s="20" t="n">
        <v>2.25147869</v>
      </c>
      <c r="Q40" s="18" t="s">
        <v>327</v>
      </c>
      <c r="R40" s="20" t="s">
        <v>327</v>
      </c>
      <c r="S40" s="18" t="n">
        <v>448.50706463</v>
      </c>
      <c r="T40" s="20" t="n">
        <v>6.80105893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421.22504794</v>
      </c>
      <c r="F47" s="20" t="n">
        <v>5.49555625</v>
      </c>
      <c r="G47" s="18" t="n">
        <v>455.28655247</v>
      </c>
      <c r="H47" s="20" t="n">
        <v>5.58470183</v>
      </c>
      <c r="I47" s="18" t="n">
        <v>459.81165562</v>
      </c>
      <c r="J47" s="20" t="n">
        <v>7.58019075</v>
      </c>
      <c r="K47" s="18" t="n">
        <v>426.41011189</v>
      </c>
      <c r="L47" s="20" t="n">
        <v>6.43418193</v>
      </c>
      <c r="M47" s="18" t="s">
        <v>327</v>
      </c>
      <c r="N47" s="20" t="s">
        <v>327</v>
      </c>
      <c r="O47" s="18" t="s">
        <v>327</v>
      </c>
      <c r="P47" s="20" t="s">
        <v>327</v>
      </c>
      <c r="Q47" s="18" t="s">
        <v>327</v>
      </c>
      <c r="R47" s="20" t="s">
        <v>327</v>
      </c>
      <c r="S47" s="18" t="n">
        <v>411.313733</v>
      </c>
      <c r="T47" s="20" t="n">
        <v>6.33092397</v>
      </c>
    </row>
    <row r="48" spans="1:20">
      <c r="A48" s="15" t="s">
        <v>368</v>
      </c>
      <c r="B48" s="17" t="n">
        <v>9841</v>
      </c>
      <c r="C48" s="18">
        <f>(34.0/B48*100)</f>
        <v/>
      </c>
      <c r="D48" s="19" t="n">
        <v>9807</v>
      </c>
      <c r="E48" s="18" t="n">
        <v>474.07845858</v>
      </c>
      <c r="F48" s="20" t="n">
        <v>5.26598691</v>
      </c>
      <c r="G48" s="18" t="n">
        <v>489.70814767</v>
      </c>
      <c r="H48" s="20" t="n">
        <v>6.68505938</v>
      </c>
      <c r="I48" s="18" t="n">
        <v>486.45977599</v>
      </c>
      <c r="J48" s="20" t="n">
        <v>10.67139387</v>
      </c>
      <c r="K48" s="18" t="n">
        <v>521.8694313</v>
      </c>
      <c r="L48" s="20" t="n">
        <v>5.69610607</v>
      </c>
      <c r="M48" s="18" t="s">
        <v>327</v>
      </c>
      <c r="N48" s="20" t="s">
        <v>327</v>
      </c>
      <c r="O48" s="18" t="s">
        <v>327</v>
      </c>
      <c r="P48" s="20" t="s">
        <v>327</v>
      </c>
      <c r="Q48" s="18" t="s">
        <v>327</v>
      </c>
      <c r="R48" s="20" t="s">
        <v>327</v>
      </c>
      <c r="S48" s="18" t="n">
        <v>413.34838474</v>
      </c>
      <c r="T48" s="20" t="n">
        <v>12.01669352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435.9120793</v>
      </c>
      <c r="F52" s="20" t="n">
        <v>4.70397077</v>
      </c>
      <c r="G52" s="18" t="n">
        <v>476.79840405</v>
      </c>
      <c r="H52" s="20" t="n">
        <v>3.81687317</v>
      </c>
      <c r="I52" s="18" t="n">
        <v>511.10678822</v>
      </c>
      <c r="J52" s="20" t="n">
        <v>5.17625593</v>
      </c>
      <c r="K52" s="18" t="n">
        <v>506.28398073</v>
      </c>
      <c r="L52" s="20" t="n">
        <v>3.09360942</v>
      </c>
      <c r="M52" s="18" t="s">
        <v>327</v>
      </c>
      <c r="N52" s="20" t="s">
        <v>327</v>
      </c>
      <c r="O52" s="18" t="s">
        <v>327</v>
      </c>
      <c r="P52" s="20" t="s">
        <v>327</v>
      </c>
      <c r="Q52" s="18" t="s">
        <v>327</v>
      </c>
      <c r="R52" s="20" t="s">
        <v>327</v>
      </c>
      <c r="S52" s="18" t="n">
        <v>421.60462603</v>
      </c>
      <c r="T52" s="20" t="n">
        <v>5.75994679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509.05144485</v>
      </c>
      <c r="F56" s="20" t="n">
        <v>3.86561157</v>
      </c>
      <c r="G56" s="18" t="n">
        <v>522.4106570599999</v>
      </c>
      <c r="H56" s="20" t="n">
        <v>3.12463995</v>
      </c>
      <c r="I56" s="18" t="n">
        <v>542.4556930799999</v>
      </c>
      <c r="J56" s="20" t="n">
        <v>4.68271004</v>
      </c>
      <c r="K56" s="18" t="n">
        <v>535.36481635</v>
      </c>
      <c r="L56" s="20" t="n">
        <v>3.72578656</v>
      </c>
      <c r="M56" s="18" t="s">
        <v>327</v>
      </c>
      <c r="N56" s="20" t="s">
        <v>327</v>
      </c>
      <c r="O56" s="18" t="s">
        <v>327</v>
      </c>
      <c r="P56" s="20" t="s">
        <v>327</v>
      </c>
      <c r="Q56" s="18" t="s">
        <v>327</v>
      </c>
      <c r="R56" s="20" t="s">
        <v>327</v>
      </c>
      <c r="S56" s="18" t="n">
        <v>501.65783083</v>
      </c>
      <c r="T56" s="20" t="n">
        <v>10.38383687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448.15306067</v>
      </c>
      <c r="F61" s="20" t="n">
        <v>3.90257263</v>
      </c>
      <c r="G61" s="18" t="n">
        <v>461.66197556</v>
      </c>
      <c r="H61" s="20" t="n">
        <v>4.143788</v>
      </c>
      <c r="I61" s="18" t="n">
        <v>476.92415144</v>
      </c>
      <c r="J61" s="20" t="n">
        <v>5.86779547</v>
      </c>
      <c r="K61" s="18" t="n">
        <v>495.62771314</v>
      </c>
      <c r="L61" s="20" t="n">
        <v>3.40652465</v>
      </c>
      <c r="M61" s="18" t="s">
        <v>327</v>
      </c>
      <c r="N61" s="20" t="s">
        <v>327</v>
      </c>
      <c r="O61" s="18" t="s">
        <v>327</v>
      </c>
      <c r="P61" s="20" t="s">
        <v>327</v>
      </c>
      <c r="Q61" s="18" t="s">
        <v>327</v>
      </c>
      <c r="R61" s="20" t="s">
        <v>327</v>
      </c>
      <c r="S61" s="18" t="n">
        <v>413.25875631</v>
      </c>
      <c r="T61" s="20" t="n">
        <v>7.1411645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364.51867154</v>
      </c>
      <c r="F67" s="20" t="n">
        <v>3.00767004</v>
      </c>
      <c r="G67" s="18" t="n">
        <v>416.96850631</v>
      </c>
      <c r="H67" s="20" t="n">
        <v>4.02616642</v>
      </c>
      <c r="I67" s="18" t="n">
        <v>420.20081014</v>
      </c>
      <c r="J67" s="20" t="n">
        <v>6.67976483</v>
      </c>
      <c r="K67" s="18" t="n">
        <v>427.73420105</v>
      </c>
      <c r="L67" s="20" t="n">
        <v>3.581054</v>
      </c>
      <c r="M67" s="18" t="s">
        <v>327</v>
      </c>
      <c r="N67" s="20" t="s">
        <v>327</v>
      </c>
      <c r="O67" s="18" t="s">
        <v>327</v>
      </c>
      <c r="P67" s="20" t="s">
        <v>327</v>
      </c>
      <c r="Q67" s="18" t="s">
        <v>327</v>
      </c>
      <c r="R67" s="20" t="s">
        <v>327</v>
      </c>
      <c r="S67" s="18" t="n">
        <v>344.26916569</v>
      </c>
      <c r="T67" s="20" t="n">
        <v>7.15447209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399.67830674</v>
      </c>
      <c r="F73" s="20" t="n">
        <v>3.5010524</v>
      </c>
      <c r="G73" s="18" t="n">
        <v>412.14832363</v>
      </c>
      <c r="H73" s="20" t="n">
        <v>4.40173262</v>
      </c>
      <c r="I73" s="18" t="n">
        <v>398.17363434</v>
      </c>
      <c r="J73" s="20" t="n">
        <v>5.56797346</v>
      </c>
      <c r="K73" s="18" t="n">
        <v>431.43068901</v>
      </c>
      <c r="L73" s="20" t="n">
        <v>4.46519527</v>
      </c>
      <c r="M73" s="18" t="s">
        <v>327</v>
      </c>
      <c r="N73" s="20" t="s">
        <v>327</v>
      </c>
      <c r="O73" s="18" t="s">
        <v>327</v>
      </c>
      <c r="P73" s="20" t="s">
        <v>327</v>
      </c>
      <c r="Q73" s="18" t="s">
        <v>327</v>
      </c>
      <c r="R73" s="20" t="s">
        <v>327</v>
      </c>
      <c r="S73" s="18" t="n">
        <v>375.61424482</v>
      </c>
      <c r="T73" s="20" t="n">
        <v>7.24935802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464.90077745</v>
      </c>
      <c r="F7" s="20" t="n">
        <v>4.62626416</v>
      </c>
      <c r="G7" s="18" t="n">
        <v>491.68781087</v>
      </c>
      <c r="H7" s="20" t="n">
        <v>3.31195181</v>
      </c>
      <c r="I7" s="18" t="n">
        <v>528.69503982</v>
      </c>
      <c r="J7" s="20" t="n">
        <v>6.33203466</v>
      </c>
      <c r="K7" s="18" t="n">
        <v>523.98942075</v>
      </c>
      <c r="L7" s="20" t="n">
        <v>2.22084386</v>
      </c>
      <c r="M7" s="18" t="s">
        <v>327</v>
      </c>
      <c r="N7" s="20" t="s">
        <v>327</v>
      </c>
      <c r="O7" s="18" t="s">
        <v>327</v>
      </c>
      <c r="P7" s="20" t="s">
        <v>327</v>
      </c>
      <c r="Q7" s="18" t="s">
        <v>327</v>
      </c>
      <c r="R7" s="20" t="s">
        <v>327</v>
      </c>
      <c r="S7" s="18" t="n">
        <v>471.05693788</v>
      </c>
      <c r="T7" s="20" t="n">
        <v>5.1506244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446.54188956</v>
      </c>
      <c r="F9" s="20" t="n">
        <v>7.98825071</v>
      </c>
      <c r="G9" s="18" t="n">
        <v>473.89203297</v>
      </c>
      <c r="H9" s="20" t="n">
        <v>7.28789036</v>
      </c>
      <c r="I9" s="18" t="n">
        <v>514.8768088100001</v>
      </c>
      <c r="J9" s="20" t="n">
        <v>8.14346231</v>
      </c>
      <c r="K9" s="18" t="s">
        <v>327</v>
      </c>
      <c r="L9" s="20" t="s">
        <v>327</v>
      </c>
      <c r="M9" s="18" t="s">
        <v>327</v>
      </c>
      <c r="N9" s="20" t="s">
        <v>327</v>
      </c>
      <c r="O9" s="18" t="n">
        <v>347.7815185</v>
      </c>
      <c r="P9" s="20" t="n">
        <v>11.20716786</v>
      </c>
      <c r="Q9" s="18" t="s">
        <v>327</v>
      </c>
      <c r="R9" s="20" t="s">
        <v>327</v>
      </c>
      <c r="S9" s="18" t="n">
        <v>452.67760975</v>
      </c>
      <c r="T9" s="20" t="n">
        <v>6.38903149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456.87390334</v>
      </c>
      <c r="F13" s="20" t="n">
        <v>7.91055051</v>
      </c>
      <c r="G13" s="18" t="n">
        <v>451.29986712</v>
      </c>
      <c r="H13" s="20" t="n">
        <v>7.27273508</v>
      </c>
      <c r="I13" s="18" t="n">
        <v>471.56049721</v>
      </c>
      <c r="J13" s="20" t="n">
        <v>13.1101833</v>
      </c>
      <c r="K13" s="18" t="n">
        <v>512.35628804</v>
      </c>
      <c r="L13" s="20" t="n">
        <v>2.67767212</v>
      </c>
      <c r="M13" s="18" t="s">
        <v>327</v>
      </c>
      <c r="N13" s="20" t="s">
        <v>327</v>
      </c>
      <c r="O13" s="18" t="n">
        <v>407.4699787</v>
      </c>
      <c r="P13" s="20" t="n">
        <v>6.79601306</v>
      </c>
      <c r="Q13" s="18" t="s">
        <v>327</v>
      </c>
      <c r="R13" s="20" t="s">
        <v>327</v>
      </c>
      <c r="S13" s="18" t="n">
        <v>455.77709574</v>
      </c>
      <c r="T13" s="20" t="n">
        <v>6.81677575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412.81947626</v>
      </c>
      <c r="F18" s="20" t="n">
        <v>5.79455705</v>
      </c>
      <c r="G18" s="18" t="n">
        <v>469.92267008</v>
      </c>
      <c r="H18" s="20" t="n">
        <v>4.75652212</v>
      </c>
      <c r="I18" s="18" t="n">
        <v>506.08818366</v>
      </c>
      <c r="J18" s="20" t="n">
        <v>3.37415725</v>
      </c>
      <c r="K18" s="18" t="n">
        <v>461.13830893</v>
      </c>
      <c r="L18" s="20" t="n">
        <v>5.96143023</v>
      </c>
      <c r="M18" s="18" t="s">
        <v>327</v>
      </c>
      <c r="N18" s="20" t="s">
        <v>327</v>
      </c>
      <c r="O18" s="18" t="s">
        <v>327</v>
      </c>
      <c r="P18" s="20" t="s">
        <v>327</v>
      </c>
      <c r="Q18" s="18" t="s">
        <v>327</v>
      </c>
      <c r="R18" s="20" t="s">
        <v>327</v>
      </c>
      <c r="S18" s="18" t="n">
        <v>417.48059068</v>
      </c>
      <c r="T18" s="20" t="n">
        <v>7.84797826</v>
      </c>
    </row>
    <row r="19" spans="1:20">
      <c r="A19" s="15" t="s">
        <v>339</v>
      </c>
      <c r="B19" s="17" t="n">
        <v>5658</v>
      </c>
      <c r="C19" s="18">
        <f>(297.0/B19*100)</f>
        <v/>
      </c>
      <c r="D19" s="19" t="n">
        <v>5361</v>
      </c>
      <c r="E19" s="18" t="n">
        <v>419.59119578</v>
      </c>
      <c r="F19" s="20" t="n">
        <v>7.97143207</v>
      </c>
      <c r="G19" s="18" t="n">
        <v>450.46154647</v>
      </c>
      <c r="H19" s="20" t="n">
        <v>5.21131096</v>
      </c>
      <c r="I19" s="18" t="n">
        <v>479.48267377</v>
      </c>
      <c r="J19" s="20" t="n">
        <v>5.11793804</v>
      </c>
      <c r="K19" s="18" t="n">
        <v>484.89118366</v>
      </c>
      <c r="L19" s="20" t="n">
        <v>3.07450608</v>
      </c>
      <c r="M19" s="18" t="s">
        <v>327</v>
      </c>
      <c r="N19" s="20" t="s">
        <v>327</v>
      </c>
      <c r="O19" s="18" t="s">
        <v>327</v>
      </c>
      <c r="P19" s="20" t="s">
        <v>327</v>
      </c>
      <c r="Q19" s="18" t="s">
        <v>327</v>
      </c>
      <c r="R19" s="20" t="s">
        <v>327</v>
      </c>
      <c r="S19" s="18" t="n">
        <v>430.56082715</v>
      </c>
      <c r="T19" s="20" t="n">
        <v>6.1788716</v>
      </c>
    </row>
    <row r="20" spans="1:20">
      <c r="A20" s="15" t="s">
        <v>340</v>
      </c>
      <c r="B20" s="17" t="n">
        <v>3371</v>
      </c>
      <c r="C20" s="18">
        <f>(82.0/B20*100)</f>
        <v/>
      </c>
      <c r="D20" s="19" t="n">
        <v>3289</v>
      </c>
      <c r="E20" s="18" t="n">
        <v>428.63355207</v>
      </c>
      <c r="F20" s="20" t="n">
        <v>8.83865877</v>
      </c>
      <c r="G20" s="18" t="n">
        <v>473.98277319</v>
      </c>
      <c r="H20" s="20" t="n">
        <v>5.82232267</v>
      </c>
      <c r="I20" s="18" t="n">
        <v>470.64113777</v>
      </c>
      <c r="J20" s="20" t="n">
        <v>10.36724767</v>
      </c>
      <c r="K20" s="18" t="n">
        <v>496.80901233</v>
      </c>
      <c r="L20" s="20" t="n">
        <v>2.52872452</v>
      </c>
      <c r="M20" s="18" t="s">
        <v>327</v>
      </c>
      <c r="N20" s="20" t="s">
        <v>327</v>
      </c>
      <c r="O20" s="18" t="s">
        <v>327</v>
      </c>
      <c r="P20" s="20" t="s">
        <v>327</v>
      </c>
      <c r="Q20" s="18" t="s">
        <v>327</v>
      </c>
      <c r="R20" s="20" t="s">
        <v>327</v>
      </c>
      <c r="S20" s="18" t="n">
        <v>426.93334305</v>
      </c>
      <c r="T20" s="20" t="n">
        <v>6.11775061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432.87976525</v>
      </c>
      <c r="F23" s="20" t="n">
        <v>6.64708573</v>
      </c>
      <c r="G23" s="18" t="n">
        <v>457.72236556</v>
      </c>
      <c r="H23" s="20" t="n">
        <v>4.28179074</v>
      </c>
      <c r="I23" s="18" t="n">
        <v>502.66273017</v>
      </c>
      <c r="J23" s="20" t="n">
        <v>5.77881604</v>
      </c>
      <c r="K23" s="18" t="n">
        <v>508.14563584</v>
      </c>
      <c r="L23" s="20" t="n">
        <v>2.99160477</v>
      </c>
      <c r="M23" s="18" t="s">
        <v>327</v>
      </c>
      <c r="N23" s="20" t="s">
        <v>327</v>
      </c>
      <c r="O23" s="18" t="s">
        <v>327</v>
      </c>
      <c r="P23" s="20" t="s">
        <v>327</v>
      </c>
      <c r="Q23" s="18" t="s">
        <v>327</v>
      </c>
      <c r="R23" s="20" t="s">
        <v>327</v>
      </c>
      <c r="S23" s="18" t="n">
        <v>437.15859738</v>
      </c>
      <c r="T23" s="20" t="n">
        <v>6.49366846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499.66612905</v>
      </c>
      <c r="F25" s="20" t="n">
        <v>5.64275473</v>
      </c>
      <c r="G25" s="18" t="n">
        <v>520.32906407</v>
      </c>
      <c r="H25" s="20" t="n">
        <v>4.45916669</v>
      </c>
      <c r="I25" s="18" t="n">
        <v>555.59820431</v>
      </c>
      <c r="J25" s="20" t="n">
        <v>3.62802182</v>
      </c>
      <c r="K25" s="18" t="n">
        <v>485.9823381</v>
      </c>
      <c r="L25" s="20" t="n">
        <v>5.14341804</v>
      </c>
      <c r="M25" s="18" t="s">
        <v>327</v>
      </c>
      <c r="N25" s="20" t="s">
        <v>327</v>
      </c>
      <c r="O25" s="18" t="s">
        <v>327</v>
      </c>
      <c r="P25" s="20" t="s">
        <v>327</v>
      </c>
      <c r="Q25" s="18" t="s">
        <v>327</v>
      </c>
      <c r="R25" s="20" t="s">
        <v>327</v>
      </c>
      <c r="S25" s="18" t="n">
        <v>468.72663633</v>
      </c>
      <c r="T25" s="20" t="n">
        <v>13.2723701</v>
      </c>
    </row>
    <row r="26" spans="1:20">
      <c r="A26" s="15" t="s">
        <v>346</v>
      </c>
      <c r="B26" s="17" t="n">
        <v>4869</v>
      </c>
      <c r="C26" s="18">
        <f>(198.0/B26*100)</f>
        <v/>
      </c>
      <c r="D26" s="19" t="n">
        <v>4671</v>
      </c>
      <c r="E26" s="18" t="n">
        <v>454.31771314</v>
      </c>
      <c r="F26" s="20" t="n">
        <v>4.6607796</v>
      </c>
      <c r="G26" s="18" t="n">
        <v>478.81723417</v>
      </c>
      <c r="H26" s="20" t="n">
        <v>2.91634198</v>
      </c>
      <c r="I26" s="18" t="n">
        <v>500.96285128</v>
      </c>
      <c r="J26" s="20" t="n">
        <v>4.6985962</v>
      </c>
      <c r="K26" s="18" t="n">
        <v>506.3844445</v>
      </c>
      <c r="L26" s="20" t="n">
        <v>2.55758959</v>
      </c>
      <c r="M26" s="18" t="s">
        <v>327</v>
      </c>
      <c r="N26" s="20" t="s">
        <v>327</v>
      </c>
      <c r="O26" s="18" t="s">
        <v>327</v>
      </c>
      <c r="P26" s="20" t="s">
        <v>327</v>
      </c>
      <c r="Q26" s="18" t="s">
        <v>327</v>
      </c>
      <c r="R26" s="20" t="s">
        <v>327</v>
      </c>
      <c r="S26" s="18" t="n">
        <v>446.81459583</v>
      </c>
      <c r="T26" s="20" t="n">
        <v>6.75320451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471.56778797</v>
      </c>
      <c r="F32" s="20" t="n">
        <v>4.94303703</v>
      </c>
      <c r="G32" s="18" t="n">
        <v>494.76096114</v>
      </c>
      <c r="H32" s="20" t="n">
        <v>3.71054497</v>
      </c>
      <c r="I32" s="18" t="n">
        <v>514.48638505</v>
      </c>
      <c r="J32" s="20" t="n">
        <v>4.81161208</v>
      </c>
      <c r="K32" s="18" t="n">
        <v>528.74119964</v>
      </c>
      <c r="L32" s="20" t="n">
        <v>3.3020191</v>
      </c>
      <c r="M32" s="18" t="s">
        <v>327</v>
      </c>
      <c r="N32" s="20" t="s">
        <v>327</v>
      </c>
      <c r="O32" s="18" t="s">
        <v>327</v>
      </c>
      <c r="P32" s="20" t="s">
        <v>327</v>
      </c>
      <c r="Q32" s="18" t="s">
        <v>327</v>
      </c>
      <c r="R32" s="20" t="s">
        <v>327</v>
      </c>
      <c r="S32" s="18" t="n">
        <v>445.11725899</v>
      </c>
      <c r="T32" s="20" t="n">
        <v>7.96357972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422.96322266</v>
      </c>
      <c r="F34" s="20" t="n">
        <v>4.15818481</v>
      </c>
      <c r="G34" s="18" t="n">
        <v>451.86245233</v>
      </c>
      <c r="H34" s="20" t="n">
        <v>3.31890427</v>
      </c>
      <c r="I34" s="18" t="n">
        <v>456.93086936</v>
      </c>
      <c r="J34" s="20" t="n">
        <v>6.97186631</v>
      </c>
      <c r="K34" s="18" t="n">
        <v>480.78045693</v>
      </c>
      <c r="L34" s="20" t="n">
        <v>3.6821129</v>
      </c>
      <c r="M34" s="18" t="s">
        <v>327</v>
      </c>
      <c r="N34" s="20" t="s">
        <v>327</v>
      </c>
      <c r="O34" s="18" t="n">
        <v>263.37193708</v>
      </c>
      <c r="P34" s="20" t="n">
        <v>13.61114927</v>
      </c>
      <c r="Q34" s="18" t="s">
        <v>327</v>
      </c>
      <c r="R34" s="20" t="s">
        <v>327</v>
      </c>
      <c r="S34" s="18" t="n">
        <v>422.04146298</v>
      </c>
      <c r="T34" s="20" t="n">
        <v>5.83753388</v>
      </c>
    </row>
    <row r="35" spans="1:20">
      <c r="A35" s="15" t="s">
        <v>355</v>
      </c>
      <c r="B35" s="17" t="n">
        <v>6406</v>
      </c>
      <c r="C35" s="18">
        <f>(126.0/B35*100)</f>
        <v/>
      </c>
      <c r="D35" s="19" t="n">
        <v>6280</v>
      </c>
      <c r="E35" s="18" t="n">
        <v>484.02771895</v>
      </c>
      <c r="F35" s="20" t="n">
        <v>4.25258042</v>
      </c>
      <c r="G35" s="18" t="n">
        <v>502.47520072</v>
      </c>
      <c r="H35" s="20" t="n">
        <v>3.33548239</v>
      </c>
      <c r="I35" s="18" t="n">
        <v>524.0421364699999</v>
      </c>
      <c r="J35" s="20" t="n">
        <v>5.14257365</v>
      </c>
      <c r="K35" s="18" t="n">
        <v>519.03767411</v>
      </c>
      <c r="L35" s="20" t="n">
        <v>3.225207</v>
      </c>
      <c r="M35" s="18" t="s">
        <v>327</v>
      </c>
      <c r="N35" s="20" t="s">
        <v>327</v>
      </c>
      <c r="O35" s="18" t="n">
        <v>337.32521215</v>
      </c>
      <c r="P35" s="20" t="n">
        <v>11.65794297</v>
      </c>
      <c r="Q35" s="18" t="s">
        <v>327</v>
      </c>
      <c r="R35" s="20" t="s">
        <v>327</v>
      </c>
      <c r="S35" s="18" t="n">
        <v>494.91974926</v>
      </c>
      <c r="T35" s="20" t="n">
        <v>4.57961094</v>
      </c>
    </row>
    <row r="36" spans="1:20">
      <c r="A36" s="15" t="s">
        <v>356</v>
      </c>
      <c r="B36" s="17" t="n">
        <v>6736</v>
      </c>
      <c r="C36" s="18">
        <f>(145.0/B36*100)</f>
        <v/>
      </c>
      <c r="D36" s="19" t="n">
        <v>6591</v>
      </c>
      <c r="E36" s="18" t="n">
        <v>444.81152211</v>
      </c>
      <c r="F36" s="20" t="n">
        <v>6.21530872</v>
      </c>
      <c r="G36" s="18" t="n">
        <v>471.44559749</v>
      </c>
      <c r="H36" s="20" t="n">
        <v>3.42345993</v>
      </c>
      <c r="I36" s="18" t="n">
        <v>507.08123378</v>
      </c>
      <c r="J36" s="20" t="n">
        <v>4.68049744</v>
      </c>
      <c r="K36" s="18" t="n">
        <v>512.10700208</v>
      </c>
      <c r="L36" s="20" t="n">
        <v>2.57434912</v>
      </c>
      <c r="M36" s="18" t="s">
        <v>327</v>
      </c>
      <c r="N36" s="20" t="s">
        <v>327</v>
      </c>
      <c r="O36" s="18" t="s">
        <v>327</v>
      </c>
      <c r="P36" s="20" t="s">
        <v>327</v>
      </c>
      <c r="Q36" s="18" t="s">
        <v>327</v>
      </c>
      <c r="R36" s="20" t="s">
        <v>327</v>
      </c>
      <c r="S36" s="18" t="n">
        <v>457.57895933</v>
      </c>
      <c r="T36" s="20" t="n">
        <v>4.4389792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452.80051271</v>
      </c>
      <c r="F40" s="20" t="n">
        <v>4.50319245</v>
      </c>
      <c r="G40" s="18" t="n">
        <v>497.78105689</v>
      </c>
      <c r="H40" s="20" t="n">
        <v>3.7077408</v>
      </c>
      <c r="I40" s="18" t="n">
        <v>520.90562775</v>
      </c>
      <c r="J40" s="20" t="n">
        <v>7.29611069</v>
      </c>
      <c r="K40" s="18" t="n">
        <v>522.14436755</v>
      </c>
      <c r="L40" s="20" t="n">
        <v>4.47726693</v>
      </c>
      <c r="M40" s="18" t="s">
        <v>327</v>
      </c>
      <c r="N40" s="20" t="s">
        <v>327</v>
      </c>
      <c r="O40" s="18" t="n">
        <v>493.18465857</v>
      </c>
      <c r="P40" s="20" t="n">
        <v>2.25147869</v>
      </c>
      <c r="Q40" s="18" t="s">
        <v>327</v>
      </c>
      <c r="R40" s="20" t="s">
        <v>327</v>
      </c>
      <c r="S40" s="18" t="n">
        <v>445.92499347</v>
      </c>
      <c r="T40" s="20" t="n">
        <v>6.59361471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419.27838882</v>
      </c>
      <c r="F47" s="20" t="n">
        <v>5.72104774</v>
      </c>
      <c r="G47" s="18" t="n">
        <v>456.4115299</v>
      </c>
      <c r="H47" s="20" t="n">
        <v>5.3076353</v>
      </c>
      <c r="I47" s="18" t="n">
        <v>460.51973722</v>
      </c>
      <c r="J47" s="20" t="n">
        <v>7.39364494</v>
      </c>
      <c r="K47" s="18" t="n">
        <v>426.41011189</v>
      </c>
      <c r="L47" s="20" t="n">
        <v>6.43418193</v>
      </c>
      <c r="M47" s="18" t="s">
        <v>327</v>
      </c>
      <c r="N47" s="20" t="s">
        <v>327</v>
      </c>
      <c r="O47" s="18" t="s">
        <v>327</v>
      </c>
      <c r="P47" s="20" t="s">
        <v>327</v>
      </c>
      <c r="Q47" s="18" t="s">
        <v>327</v>
      </c>
      <c r="R47" s="20" t="s">
        <v>327</v>
      </c>
      <c r="S47" s="18" t="n">
        <v>411.04934563</v>
      </c>
      <c r="T47" s="20" t="n">
        <v>6.51740161</v>
      </c>
    </row>
    <row r="48" spans="1:20">
      <c r="A48" s="15" t="s">
        <v>368</v>
      </c>
      <c r="B48" s="17" t="n">
        <v>9841</v>
      </c>
      <c r="C48" s="18">
        <f>(34.0/B48*100)</f>
        <v/>
      </c>
      <c r="D48" s="19" t="n">
        <v>9807</v>
      </c>
      <c r="E48" s="18" t="n">
        <v>473.46981184</v>
      </c>
      <c r="F48" s="20" t="n">
        <v>4.81633312</v>
      </c>
      <c r="G48" s="18" t="n">
        <v>490.7199931</v>
      </c>
      <c r="H48" s="20" t="n">
        <v>6.84814755</v>
      </c>
      <c r="I48" s="18" t="n">
        <v>485.20597421</v>
      </c>
      <c r="J48" s="20" t="n">
        <v>11.33429047</v>
      </c>
      <c r="K48" s="18" t="n">
        <v>521.8694313</v>
      </c>
      <c r="L48" s="20" t="n">
        <v>5.69610607</v>
      </c>
      <c r="M48" s="18" t="s">
        <v>327</v>
      </c>
      <c r="N48" s="20" t="s">
        <v>327</v>
      </c>
      <c r="O48" s="18" t="s">
        <v>327</v>
      </c>
      <c r="P48" s="20" t="s">
        <v>327</v>
      </c>
      <c r="Q48" s="18" t="s">
        <v>327</v>
      </c>
      <c r="R48" s="20" t="s">
        <v>327</v>
      </c>
      <c r="S48" s="18" t="n">
        <v>414.00879222</v>
      </c>
      <c r="T48" s="20" t="n">
        <v>12.57153353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438.80854414</v>
      </c>
      <c r="F52" s="20" t="n">
        <v>4.2014591</v>
      </c>
      <c r="G52" s="18" t="n">
        <v>472.80250753</v>
      </c>
      <c r="H52" s="20" t="n">
        <v>4.2192242</v>
      </c>
      <c r="I52" s="18" t="n">
        <v>514.73846764</v>
      </c>
      <c r="J52" s="20" t="n">
        <v>4.80363639</v>
      </c>
      <c r="K52" s="18" t="n">
        <v>506.28398073</v>
      </c>
      <c r="L52" s="20" t="n">
        <v>3.09360942</v>
      </c>
      <c r="M52" s="18" t="s">
        <v>327</v>
      </c>
      <c r="N52" s="20" t="s">
        <v>327</v>
      </c>
      <c r="O52" s="18" t="s">
        <v>327</v>
      </c>
      <c r="P52" s="20" t="s">
        <v>327</v>
      </c>
      <c r="Q52" s="18" t="s">
        <v>327</v>
      </c>
      <c r="R52" s="20" t="s">
        <v>327</v>
      </c>
      <c r="S52" s="18" t="n">
        <v>419.93873998</v>
      </c>
      <c r="T52" s="20" t="n">
        <v>5.87130027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511.05801558</v>
      </c>
      <c r="F56" s="20" t="n">
        <v>3.80501935</v>
      </c>
      <c r="G56" s="18" t="n">
        <v>521.02764853</v>
      </c>
      <c r="H56" s="20" t="n">
        <v>3.30512101</v>
      </c>
      <c r="I56" s="18" t="n">
        <v>542.61552539</v>
      </c>
      <c r="J56" s="20" t="n">
        <v>4.20504789</v>
      </c>
      <c r="K56" s="18" t="n">
        <v>535.36481635</v>
      </c>
      <c r="L56" s="20" t="n">
        <v>3.72578656</v>
      </c>
      <c r="M56" s="18" t="s">
        <v>327</v>
      </c>
      <c r="N56" s="20" t="s">
        <v>327</v>
      </c>
      <c r="O56" s="18" t="s">
        <v>327</v>
      </c>
      <c r="P56" s="20" t="s">
        <v>327</v>
      </c>
      <c r="Q56" s="18" t="s">
        <v>327</v>
      </c>
      <c r="R56" s="20" t="s">
        <v>327</v>
      </c>
      <c r="S56" s="18" t="n">
        <v>496.29057603</v>
      </c>
      <c r="T56" s="20" t="n">
        <v>10.30218715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434.7398108</v>
      </c>
      <c r="F61" s="20" t="n">
        <v>4.11862866</v>
      </c>
      <c r="G61" s="18" t="n">
        <v>465.81395326</v>
      </c>
      <c r="H61" s="20" t="n">
        <v>3.61410104</v>
      </c>
      <c r="I61" s="18" t="n">
        <v>478.43828273</v>
      </c>
      <c r="J61" s="20" t="n">
        <v>6.03680635</v>
      </c>
      <c r="K61" s="18" t="n">
        <v>495.62771314</v>
      </c>
      <c r="L61" s="20" t="n">
        <v>3.40652465</v>
      </c>
      <c r="M61" s="18" t="s">
        <v>327</v>
      </c>
      <c r="N61" s="20" t="s">
        <v>327</v>
      </c>
      <c r="O61" s="18" t="s">
        <v>327</v>
      </c>
      <c r="P61" s="20" t="s">
        <v>327</v>
      </c>
      <c r="Q61" s="18" t="s">
        <v>327</v>
      </c>
      <c r="R61" s="20" t="s">
        <v>327</v>
      </c>
      <c r="S61" s="18" t="n">
        <v>412.99465237</v>
      </c>
      <c r="T61" s="20" t="n">
        <v>6.9915532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367.47873515</v>
      </c>
      <c r="F67" s="20" t="n">
        <v>3.01090831</v>
      </c>
      <c r="G67" s="18" t="n">
        <v>407.71302595</v>
      </c>
      <c r="H67" s="20" t="n">
        <v>4.08614718</v>
      </c>
      <c r="I67" s="18" t="n">
        <v>424.20459455</v>
      </c>
      <c r="J67" s="20" t="n">
        <v>5.80277959</v>
      </c>
      <c r="K67" s="18" t="n">
        <v>427.73420105</v>
      </c>
      <c r="L67" s="20" t="n">
        <v>3.581054</v>
      </c>
      <c r="M67" s="18" t="s">
        <v>327</v>
      </c>
      <c r="N67" s="20" t="s">
        <v>327</v>
      </c>
      <c r="O67" s="18" t="s">
        <v>327</v>
      </c>
      <c r="P67" s="20" t="s">
        <v>327</v>
      </c>
      <c r="Q67" s="18" t="s">
        <v>327</v>
      </c>
      <c r="R67" s="20" t="s">
        <v>327</v>
      </c>
      <c r="S67" s="18" t="n">
        <v>336.11950793</v>
      </c>
      <c r="T67" s="20" t="n">
        <v>6.20906033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399.15797272</v>
      </c>
      <c r="F73" s="20" t="n">
        <v>3.55012871</v>
      </c>
      <c r="G73" s="18" t="n">
        <v>414.95707315</v>
      </c>
      <c r="H73" s="20" t="n">
        <v>4.35296349</v>
      </c>
      <c r="I73" s="18" t="n">
        <v>394.49840284</v>
      </c>
      <c r="J73" s="20" t="n">
        <v>5.89214227</v>
      </c>
      <c r="K73" s="18" t="n">
        <v>431.43068901</v>
      </c>
      <c r="L73" s="20" t="n">
        <v>4.46519527</v>
      </c>
      <c r="M73" s="18" t="s">
        <v>327</v>
      </c>
      <c r="N73" s="20" t="s">
        <v>327</v>
      </c>
      <c r="O73" s="18" t="s">
        <v>327</v>
      </c>
      <c r="P73" s="20" t="s">
        <v>327</v>
      </c>
      <c r="Q73" s="18" t="s">
        <v>327</v>
      </c>
      <c r="R73" s="20" t="s">
        <v>327</v>
      </c>
      <c r="S73" s="18" t="n">
        <v>367.39163555</v>
      </c>
      <c r="T73" s="20" t="n">
        <v>7.80102085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466.13041921</v>
      </c>
      <c r="F7" s="20" t="n">
        <v>4.64841244</v>
      </c>
      <c r="G7" s="18" t="n">
        <v>489.06607032</v>
      </c>
      <c r="H7" s="20" t="n">
        <v>3.45191767</v>
      </c>
      <c r="I7" s="18" t="n">
        <v>530.78879689</v>
      </c>
      <c r="J7" s="20" t="n">
        <v>6.36086406</v>
      </c>
      <c r="K7" s="18" t="n">
        <v>523.98942075</v>
      </c>
      <c r="L7" s="20" t="n">
        <v>2.22084386</v>
      </c>
      <c r="M7" s="18" t="s">
        <v>327</v>
      </c>
      <c r="N7" s="20" t="s">
        <v>327</v>
      </c>
      <c r="O7" s="18" t="s">
        <v>327</v>
      </c>
      <c r="P7" s="20" t="s">
        <v>327</v>
      </c>
      <c r="Q7" s="18" t="s">
        <v>327</v>
      </c>
      <c r="R7" s="20" t="s">
        <v>327</v>
      </c>
      <c r="S7" s="18" t="n">
        <v>471.12120606</v>
      </c>
      <c r="T7" s="20" t="n">
        <v>5.07957034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(8058.0/B9*100)</f>
        <v/>
      </c>
      <c r="D9" s="19" t="n">
        <v>1593</v>
      </c>
      <c r="E9" s="18" t="n">
        <v>444.76405036</v>
      </c>
      <c r="F9" s="20" t="n">
        <v>8.215980009999999</v>
      </c>
      <c r="G9" s="18" t="n">
        <v>476.36438595</v>
      </c>
      <c r="H9" s="20" t="n">
        <v>7.32610659</v>
      </c>
      <c r="I9" s="18" t="n">
        <v>508.73550509</v>
      </c>
      <c r="J9" s="20" t="n">
        <v>8.64132792</v>
      </c>
      <c r="K9" s="18" t="s">
        <v>327</v>
      </c>
      <c r="L9" s="20" t="s">
        <v>327</v>
      </c>
      <c r="M9" s="18" t="s">
        <v>327</v>
      </c>
      <c r="N9" s="20" t="s">
        <v>327</v>
      </c>
      <c r="O9" s="18" t="n">
        <v>347.7815185</v>
      </c>
      <c r="P9" s="20" t="n">
        <v>11.20716786</v>
      </c>
      <c r="Q9" s="18" t="s">
        <v>327</v>
      </c>
      <c r="R9" s="20" t="s">
        <v>327</v>
      </c>
      <c r="S9" s="18" t="n">
        <v>452.49737658</v>
      </c>
      <c r="T9" s="20" t="n">
        <v>6.37740457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(201.0/B13*100)</f>
        <v/>
      </c>
      <c r="D13" s="19" t="n">
        <v>6960</v>
      </c>
      <c r="E13" s="18" t="n">
        <v>449.40423609</v>
      </c>
      <c r="F13" s="20" t="n">
        <v>7.68532207</v>
      </c>
      <c r="G13" s="18" t="n">
        <v>455.59183955</v>
      </c>
      <c r="H13" s="20" t="n">
        <v>8.701009819999999</v>
      </c>
      <c r="I13" s="18" t="n">
        <v>475.10449774</v>
      </c>
      <c r="J13" s="20" t="n">
        <v>10.01652904</v>
      </c>
      <c r="K13" s="18" t="n">
        <v>512.35628804</v>
      </c>
      <c r="L13" s="20" t="n">
        <v>2.67767212</v>
      </c>
      <c r="M13" s="18" t="s">
        <v>327</v>
      </c>
      <c r="N13" s="20" t="s">
        <v>327</v>
      </c>
      <c r="O13" s="18" t="n">
        <v>407.4699787</v>
      </c>
      <c r="P13" s="20" t="n">
        <v>6.79601306</v>
      </c>
      <c r="Q13" s="18" t="s">
        <v>327</v>
      </c>
      <c r="R13" s="20" t="s">
        <v>327</v>
      </c>
      <c r="S13" s="18" t="n">
        <v>454.3000233</v>
      </c>
      <c r="T13" s="20" t="n">
        <v>6.58995768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(60.0/B18*100)</f>
        <v/>
      </c>
      <c r="D18" s="19" t="n">
        <v>5472</v>
      </c>
      <c r="E18" s="18" t="n">
        <v>420.14831519</v>
      </c>
      <c r="F18" s="20" t="n">
        <v>5.80666314</v>
      </c>
      <c r="G18" s="18" t="n">
        <v>467.98115876</v>
      </c>
      <c r="H18" s="20" t="n">
        <v>4.57341552</v>
      </c>
      <c r="I18" s="18" t="n">
        <v>504.1955521</v>
      </c>
      <c r="J18" s="20" t="n">
        <v>3.701845</v>
      </c>
      <c r="K18" s="18" t="n">
        <v>461.13830893</v>
      </c>
      <c r="L18" s="20" t="n">
        <v>5.96143023</v>
      </c>
      <c r="M18" s="18" t="s">
        <v>327</v>
      </c>
      <c r="N18" s="20" t="s">
        <v>327</v>
      </c>
      <c r="O18" s="18" t="s">
        <v>327</v>
      </c>
      <c r="P18" s="20" t="s">
        <v>327</v>
      </c>
      <c r="Q18" s="18" t="s">
        <v>327</v>
      </c>
      <c r="R18" s="20" t="s">
        <v>327</v>
      </c>
      <c r="S18" s="18" t="n">
        <v>418.32186453</v>
      </c>
      <c r="T18" s="20" t="n">
        <v>7.85501093</v>
      </c>
    </row>
    <row r="19" spans="1:20">
      <c r="A19" s="15" t="s">
        <v>339</v>
      </c>
      <c r="B19" s="17" t="n">
        <v>5658</v>
      </c>
      <c r="C19" s="18">
        <f>(297.0/B19*100)</f>
        <v/>
      </c>
      <c r="D19" s="19" t="n">
        <v>5361</v>
      </c>
      <c r="E19" s="18" t="n">
        <v>414.78252692</v>
      </c>
      <c r="F19" s="20" t="n">
        <v>7.64034926</v>
      </c>
      <c r="G19" s="18" t="n">
        <v>441.0214375</v>
      </c>
      <c r="H19" s="20" t="n">
        <v>5.27472963</v>
      </c>
      <c r="I19" s="18" t="n">
        <v>486.6813798</v>
      </c>
      <c r="J19" s="20" t="n">
        <v>4.64540113</v>
      </c>
      <c r="K19" s="18" t="n">
        <v>484.89118366</v>
      </c>
      <c r="L19" s="20" t="n">
        <v>3.07450608</v>
      </c>
      <c r="M19" s="18" t="s">
        <v>327</v>
      </c>
      <c r="N19" s="20" t="s">
        <v>327</v>
      </c>
      <c r="O19" s="18" t="s">
        <v>327</v>
      </c>
      <c r="P19" s="20" t="s">
        <v>327</v>
      </c>
      <c r="Q19" s="18" t="s">
        <v>327</v>
      </c>
      <c r="R19" s="20" t="s">
        <v>327</v>
      </c>
      <c r="S19" s="18" t="n">
        <v>430.11632652</v>
      </c>
      <c r="T19" s="20" t="n">
        <v>6.47545316</v>
      </c>
    </row>
    <row r="20" spans="1:20">
      <c r="A20" s="15" t="s">
        <v>340</v>
      </c>
      <c r="B20" s="17" t="n">
        <v>3371</v>
      </c>
      <c r="C20" s="18">
        <f>(82.0/B20*100)</f>
        <v/>
      </c>
      <c r="D20" s="19" t="n">
        <v>3289</v>
      </c>
      <c r="E20" s="18" t="n">
        <v>433.75528977</v>
      </c>
      <c r="F20" s="20" t="n">
        <v>8.1634321</v>
      </c>
      <c r="G20" s="18" t="n">
        <v>469.65129567</v>
      </c>
      <c r="H20" s="20" t="n">
        <v>5.95388814</v>
      </c>
      <c r="I20" s="18" t="n">
        <v>474.39280915</v>
      </c>
      <c r="J20" s="20" t="n">
        <v>9.68502434</v>
      </c>
      <c r="K20" s="18" t="n">
        <v>496.80901233</v>
      </c>
      <c r="L20" s="20" t="n">
        <v>2.52872452</v>
      </c>
      <c r="M20" s="18" t="s">
        <v>327</v>
      </c>
      <c r="N20" s="20" t="s">
        <v>327</v>
      </c>
      <c r="O20" s="18" t="s">
        <v>327</v>
      </c>
      <c r="P20" s="20" t="s">
        <v>327</v>
      </c>
      <c r="Q20" s="18" t="s">
        <v>327</v>
      </c>
      <c r="R20" s="20" t="s">
        <v>327</v>
      </c>
      <c r="S20" s="18" t="n">
        <v>426.40761147</v>
      </c>
      <c r="T20" s="20" t="n">
        <v>6.53204123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(701.0/B23*100)</f>
        <v/>
      </c>
      <c r="D23" s="19" t="n">
        <v>10882</v>
      </c>
      <c r="E23" s="18" t="n">
        <v>427.86350179</v>
      </c>
      <c r="F23" s="20" t="n">
        <v>6.71307048</v>
      </c>
      <c r="G23" s="18" t="n">
        <v>459.66796441</v>
      </c>
      <c r="H23" s="20" t="n">
        <v>4.1271029</v>
      </c>
      <c r="I23" s="18" t="n">
        <v>497.19672252</v>
      </c>
      <c r="J23" s="20" t="n">
        <v>5.55993249</v>
      </c>
      <c r="K23" s="18" t="n">
        <v>508.14563584</v>
      </c>
      <c r="L23" s="20" t="n">
        <v>2.99160477</v>
      </c>
      <c r="M23" s="18" t="s">
        <v>327</v>
      </c>
      <c r="N23" s="20" t="s">
        <v>327</v>
      </c>
      <c r="O23" s="18" t="s">
        <v>327</v>
      </c>
      <c r="P23" s="20" t="s">
        <v>327</v>
      </c>
      <c r="Q23" s="18" t="s">
        <v>327</v>
      </c>
      <c r="R23" s="20" t="s">
        <v>327</v>
      </c>
      <c r="S23" s="18" t="n">
        <v>439.41872071</v>
      </c>
      <c r="T23" s="20" t="n">
        <v>6.17053154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491.51824407</v>
      </c>
      <c r="F25" s="20" t="n">
        <v>5.14931105</v>
      </c>
      <c r="G25" s="18" t="n">
        <v>521.5516011</v>
      </c>
      <c r="H25" s="20" t="n">
        <v>4.41822828</v>
      </c>
      <c r="I25" s="18" t="n">
        <v>556.96781469</v>
      </c>
      <c r="J25" s="20" t="n">
        <v>3.71185472</v>
      </c>
      <c r="K25" s="18" t="n">
        <v>485.9823381</v>
      </c>
      <c r="L25" s="20" t="n">
        <v>5.14341804</v>
      </c>
      <c r="M25" s="18" t="s">
        <v>327</v>
      </c>
      <c r="N25" s="20" t="s">
        <v>327</v>
      </c>
      <c r="O25" s="18" t="s">
        <v>327</v>
      </c>
      <c r="P25" s="20" t="s">
        <v>327</v>
      </c>
      <c r="Q25" s="18" t="s">
        <v>327</v>
      </c>
      <c r="R25" s="20" t="s">
        <v>327</v>
      </c>
      <c r="S25" s="18" t="n">
        <v>468.73678146</v>
      </c>
      <c r="T25" s="20" t="n">
        <v>13.34799824</v>
      </c>
    </row>
    <row r="26" spans="1:20">
      <c r="A26" s="15" t="s">
        <v>346</v>
      </c>
      <c r="B26" s="17" t="n">
        <v>4869</v>
      </c>
      <c r="C26" s="18">
        <f>(198.0/B26*100)</f>
        <v/>
      </c>
      <c r="D26" s="19" t="n">
        <v>4671</v>
      </c>
      <c r="E26" s="18" t="n">
        <v>461.48109156</v>
      </c>
      <c r="F26" s="20" t="n">
        <v>5.41743544</v>
      </c>
      <c r="G26" s="18" t="n">
        <v>475.09169621</v>
      </c>
      <c r="H26" s="20" t="n">
        <v>2.59388775</v>
      </c>
      <c r="I26" s="18" t="n">
        <v>502.03237742</v>
      </c>
      <c r="J26" s="20" t="n">
        <v>4.81252574</v>
      </c>
      <c r="K26" s="18" t="n">
        <v>506.3844445</v>
      </c>
      <c r="L26" s="20" t="n">
        <v>2.55758959</v>
      </c>
      <c r="M26" s="18" t="s">
        <v>327</v>
      </c>
      <c r="N26" s="20" t="s">
        <v>327</v>
      </c>
      <c r="O26" s="18" t="s">
        <v>327</v>
      </c>
      <c r="P26" s="20" t="s">
        <v>327</v>
      </c>
      <c r="Q26" s="18" t="s">
        <v>327</v>
      </c>
      <c r="R26" s="20" t="s">
        <v>327</v>
      </c>
      <c r="S26" s="18" t="n">
        <v>448.28130607</v>
      </c>
      <c r="T26" s="20" t="n">
        <v>6.78001949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(40.0/B32*100)</f>
        <v/>
      </c>
      <c r="D32" s="19" t="n">
        <v>4438</v>
      </c>
      <c r="E32" s="18" t="n">
        <v>472.555793</v>
      </c>
      <c r="F32" s="20" t="n">
        <v>4.48529109</v>
      </c>
      <c r="G32" s="18" t="n">
        <v>491.01256082</v>
      </c>
      <c r="H32" s="20" t="n">
        <v>3.84898112</v>
      </c>
      <c r="I32" s="18" t="n">
        <v>515.43783396</v>
      </c>
      <c r="J32" s="20" t="n">
        <v>3.89666213</v>
      </c>
      <c r="K32" s="18" t="n">
        <v>528.74119964</v>
      </c>
      <c r="L32" s="20" t="n">
        <v>3.3020191</v>
      </c>
      <c r="M32" s="18" t="s">
        <v>327</v>
      </c>
      <c r="N32" s="20" t="s">
        <v>327</v>
      </c>
      <c r="O32" s="18" t="s">
        <v>327</v>
      </c>
      <c r="P32" s="20" t="s">
        <v>327</v>
      </c>
      <c r="Q32" s="18" t="s">
        <v>327</v>
      </c>
      <c r="R32" s="20" t="s">
        <v>327</v>
      </c>
      <c r="S32" s="18" t="n">
        <v>443.24060672</v>
      </c>
      <c r="T32" s="20" t="n">
        <v>7.88000217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(151.0/B34*100)</f>
        <v/>
      </c>
      <c r="D34" s="19" t="n">
        <v>6199</v>
      </c>
      <c r="E34" s="18" t="n">
        <v>417.30116663</v>
      </c>
      <c r="F34" s="20" t="n">
        <v>4.56765711</v>
      </c>
      <c r="G34" s="18" t="n">
        <v>448.31071575</v>
      </c>
      <c r="H34" s="20" t="n">
        <v>3.30367372</v>
      </c>
      <c r="I34" s="18" t="n">
        <v>462.67057434</v>
      </c>
      <c r="J34" s="20" t="n">
        <v>6.04492964</v>
      </c>
      <c r="K34" s="18" t="n">
        <v>480.78045693</v>
      </c>
      <c r="L34" s="20" t="n">
        <v>3.6821129</v>
      </c>
      <c r="M34" s="18" t="s">
        <v>327</v>
      </c>
      <c r="N34" s="20" t="s">
        <v>327</v>
      </c>
      <c r="O34" s="18" t="n">
        <v>263.37193708</v>
      </c>
      <c r="P34" s="20" t="n">
        <v>13.61114927</v>
      </c>
      <c r="Q34" s="18" t="s">
        <v>327</v>
      </c>
      <c r="R34" s="20" t="s">
        <v>327</v>
      </c>
      <c r="S34" s="18" t="n">
        <v>424.09766603</v>
      </c>
      <c r="T34" s="20" t="n">
        <v>5.30112988</v>
      </c>
    </row>
    <row r="35" spans="1:20">
      <c r="A35" s="15" t="s">
        <v>355</v>
      </c>
      <c r="B35" s="17" t="n">
        <v>6406</v>
      </c>
      <c r="C35" s="18">
        <f>(126.0/B35*100)</f>
        <v/>
      </c>
      <c r="D35" s="19" t="n">
        <v>6280</v>
      </c>
      <c r="E35" s="18" t="n">
        <v>481.20084924</v>
      </c>
      <c r="F35" s="20" t="n">
        <v>4.34514869</v>
      </c>
      <c r="G35" s="18" t="n">
        <v>497.49404744</v>
      </c>
      <c r="H35" s="20" t="n">
        <v>3.2632606</v>
      </c>
      <c r="I35" s="18" t="n">
        <v>528.28631036</v>
      </c>
      <c r="J35" s="20" t="n">
        <v>4.64253328</v>
      </c>
      <c r="K35" s="18" t="n">
        <v>519.03767411</v>
      </c>
      <c r="L35" s="20" t="n">
        <v>3.225207</v>
      </c>
      <c r="M35" s="18" t="s">
        <v>327</v>
      </c>
      <c r="N35" s="20" t="s">
        <v>327</v>
      </c>
      <c r="O35" s="18" t="n">
        <v>337.32521215</v>
      </c>
      <c r="P35" s="20" t="n">
        <v>11.65794297</v>
      </c>
      <c r="Q35" s="18" t="s">
        <v>327</v>
      </c>
      <c r="R35" s="20" t="s">
        <v>327</v>
      </c>
      <c r="S35" s="18" t="n">
        <v>494.4250138</v>
      </c>
      <c r="T35" s="20" t="n">
        <v>4.49894508</v>
      </c>
    </row>
    <row r="36" spans="1:20">
      <c r="A36" s="15" t="s">
        <v>356</v>
      </c>
      <c r="B36" s="17" t="n">
        <v>6736</v>
      </c>
      <c r="C36" s="18">
        <f>(145.0/B36*100)</f>
        <v/>
      </c>
      <c r="D36" s="19" t="n">
        <v>6591</v>
      </c>
      <c r="E36" s="18" t="n">
        <v>449.9401094</v>
      </c>
      <c r="F36" s="20" t="n">
        <v>6.25318798</v>
      </c>
      <c r="G36" s="18" t="n">
        <v>472.18429752</v>
      </c>
      <c r="H36" s="20" t="n">
        <v>3.13750103</v>
      </c>
      <c r="I36" s="18" t="n">
        <v>504.57639049</v>
      </c>
      <c r="J36" s="20" t="n">
        <v>4.63450943</v>
      </c>
      <c r="K36" s="18" t="n">
        <v>512.10700208</v>
      </c>
      <c r="L36" s="20" t="n">
        <v>2.57434912</v>
      </c>
      <c r="M36" s="18" t="s">
        <v>327</v>
      </c>
      <c r="N36" s="20" t="s">
        <v>327</v>
      </c>
      <c r="O36" s="18" t="s">
        <v>327</v>
      </c>
      <c r="P36" s="20" t="s">
        <v>327</v>
      </c>
      <c r="Q36" s="18" t="s">
        <v>327</v>
      </c>
      <c r="R36" s="20" t="s">
        <v>327</v>
      </c>
      <c r="S36" s="18" t="n">
        <v>457.51252322</v>
      </c>
      <c r="T36" s="20" t="n">
        <v>5.0709927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(5827.0/B40*100)</f>
        <v/>
      </c>
      <c r="D40" s="19" t="n">
        <v>8330</v>
      </c>
      <c r="E40" s="18" t="n">
        <v>453.80878327</v>
      </c>
      <c r="F40" s="20" t="n">
        <v>4.60145808</v>
      </c>
      <c r="G40" s="18" t="n">
        <v>494.2081746</v>
      </c>
      <c r="H40" s="20" t="n">
        <v>3.72804752</v>
      </c>
      <c r="I40" s="18" t="n">
        <v>523.4200918400001</v>
      </c>
      <c r="J40" s="20" t="n">
        <v>7.06039847</v>
      </c>
      <c r="K40" s="18" t="n">
        <v>522.14436755</v>
      </c>
      <c r="L40" s="20" t="n">
        <v>4.47726693</v>
      </c>
      <c r="M40" s="18" t="s">
        <v>327</v>
      </c>
      <c r="N40" s="20" t="s">
        <v>327</v>
      </c>
      <c r="O40" s="18" t="n">
        <v>493.18465857</v>
      </c>
      <c r="P40" s="20" t="n">
        <v>2.25147869</v>
      </c>
      <c r="Q40" s="18" t="s">
        <v>327</v>
      </c>
      <c r="R40" s="20" t="s">
        <v>327</v>
      </c>
      <c r="S40" s="18" t="n">
        <v>444.98608806</v>
      </c>
      <c r="T40" s="20" t="n">
        <v>6.41071487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(291.0/B47*100)</f>
        <v/>
      </c>
      <c r="D47" s="19" t="n">
        <v>5637</v>
      </c>
      <c r="E47" s="18" t="n">
        <v>423.40894757</v>
      </c>
      <c r="F47" s="20" t="n">
        <v>5.34768138</v>
      </c>
      <c r="G47" s="18" t="n">
        <v>456.05231417</v>
      </c>
      <c r="H47" s="20" t="n">
        <v>5.56848129</v>
      </c>
      <c r="I47" s="18" t="n">
        <v>452.17400894</v>
      </c>
      <c r="J47" s="20" t="n">
        <v>6.86347323</v>
      </c>
      <c r="K47" s="18" t="n">
        <v>426.41011189</v>
      </c>
      <c r="L47" s="20" t="n">
        <v>6.43418193</v>
      </c>
      <c r="M47" s="18" t="s">
        <v>327</v>
      </c>
      <c r="N47" s="20" t="s">
        <v>327</v>
      </c>
      <c r="O47" s="18" t="s">
        <v>327</v>
      </c>
      <c r="P47" s="20" t="s">
        <v>327</v>
      </c>
      <c r="Q47" s="18" t="s">
        <v>327</v>
      </c>
      <c r="R47" s="20" t="s">
        <v>327</v>
      </c>
      <c r="S47" s="18" t="n">
        <v>412.10031411</v>
      </c>
      <c r="T47" s="20" t="n">
        <v>6.52313204</v>
      </c>
    </row>
    <row r="48" spans="1:20">
      <c r="A48" s="15" t="s">
        <v>368</v>
      </c>
      <c r="B48" s="17" t="n">
        <v>9841</v>
      </c>
      <c r="C48" s="18">
        <f>(34.0/B48*100)</f>
        <v/>
      </c>
      <c r="D48" s="19" t="n">
        <v>9807</v>
      </c>
      <c r="E48" s="18" t="n">
        <v>470.91881289</v>
      </c>
      <c r="F48" s="20" t="n">
        <v>5.18315597</v>
      </c>
      <c r="G48" s="18" t="n">
        <v>482.82059287</v>
      </c>
      <c r="H48" s="20" t="n">
        <v>5.59558393</v>
      </c>
      <c r="I48" s="18" t="n">
        <v>504.29705704</v>
      </c>
      <c r="J48" s="20" t="n">
        <v>10.34837292</v>
      </c>
      <c r="K48" s="18" t="n">
        <v>521.8694313</v>
      </c>
      <c r="L48" s="20" t="n">
        <v>5.69610607</v>
      </c>
      <c r="M48" s="18" t="s">
        <v>327</v>
      </c>
      <c r="N48" s="20" t="s">
        <v>327</v>
      </c>
      <c r="O48" s="18" t="s">
        <v>327</v>
      </c>
      <c r="P48" s="20" t="s">
        <v>327</v>
      </c>
      <c r="Q48" s="18" t="s">
        <v>327</v>
      </c>
      <c r="R48" s="20" t="s">
        <v>327</v>
      </c>
      <c r="S48" s="18" t="n">
        <v>413.53302239</v>
      </c>
      <c r="T48" s="20" t="n">
        <v>10.87700044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(161.0/B52*100)</f>
        <v/>
      </c>
      <c r="D52" s="19" t="n">
        <v>5648</v>
      </c>
      <c r="E52" s="18" t="n">
        <v>436.29786026</v>
      </c>
      <c r="F52" s="20" t="n">
        <v>4.42186067</v>
      </c>
      <c r="G52" s="18" t="n">
        <v>473.86420917</v>
      </c>
      <c r="H52" s="20" t="n">
        <v>3.84303254</v>
      </c>
      <c r="I52" s="18" t="n">
        <v>508.48166088</v>
      </c>
      <c r="J52" s="20" t="n">
        <v>4.8832282</v>
      </c>
      <c r="K52" s="18" t="n">
        <v>506.28398073</v>
      </c>
      <c r="L52" s="20" t="n">
        <v>3.09360942</v>
      </c>
      <c r="M52" s="18" t="s">
        <v>327</v>
      </c>
      <c r="N52" s="20" t="s">
        <v>327</v>
      </c>
      <c r="O52" s="18" t="s">
        <v>327</v>
      </c>
      <c r="P52" s="20" t="s">
        <v>327</v>
      </c>
      <c r="Q52" s="18" t="s">
        <v>327</v>
      </c>
      <c r="R52" s="20" t="s">
        <v>327</v>
      </c>
      <c r="S52" s="18" t="n">
        <v>422.76431838</v>
      </c>
      <c r="T52" s="20" t="n">
        <v>5.83317628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508.17638706</v>
      </c>
      <c r="F56" s="20" t="n">
        <v>3.65682821</v>
      </c>
      <c r="G56" s="18" t="n">
        <v>518.2810293</v>
      </c>
      <c r="H56" s="20" t="n">
        <v>2.99708393</v>
      </c>
      <c r="I56" s="18" t="n">
        <v>548.27453581</v>
      </c>
      <c r="J56" s="20" t="n">
        <v>4.06966676</v>
      </c>
      <c r="K56" s="18" t="n">
        <v>535.36481635</v>
      </c>
      <c r="L56" s="20" t="n">
        <v>3.72578656</v>
      </c>
      <c r="M56" s="18" t="s">
        <v>327</v>
      </c>
      <c r="N56" s="20" t="s">
        <v>327</v>
      </c>
      <c r="O56" s="18" t="s">
        <v>327</v>
      </c>
      <c r="P56" s="20" t="s">
        <v>327</v>
      </c>
      <c r="Q56" s="18" t="s">
        <v>327</v>
      </c>
      <c r="R56" s="20" t="s">
        <v>327</v>
      </c>
      <c r="S56" s="18" t="n">
        <v>490.8907321</v>
      </c>
      <c r="T56" s="20" t="n">
        <v>9.9972762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(344.0/B61*100)</f>
        <v/>
      </c>
      <c r="D61" s="19" t="n">
        <v>6181</v>
      </c>
      <c r="E61" s="18" t="n">
        <v>440.78105883</v>
      </c>
      <c r="F61" s="20" t="n">
        <v>4.36508627</v>
      </c>
      <c r="G61" s="18" t="n">
        <v>462.19215391</v>
      </c>
      <c r="H61" s="20" t="n">
        <v>3.84229403</v>
      </c>
      <c r="I61" s="18" t="n">
        <v>480.07778478</v>
      </c>
      <c r="J61" s="20" t="n">
        <v>5.4759013</v>
      </c>
      <c r="K61" s="18" t="n">
        <v>495.62771314</v>
      </c>
      <c r="L61" s="20" t="n">
        <v>3.40652465</v>
      </c>
      <c r="M61" s="18" t="s">
        <v>327</v>
      </c>
      <c r="N61" s="20" t="s">
        <v>327</v>
      </c>
      <c r="O61" s="18" t="s">
        <v>327</v>
      </c>
      <c r="P61" s="20" t="s">
        <v>327</v>
      </c>
      <c r="Q61" s="18" t="s">
        <v>327</v>
      </c>
      <c r="R61" s="20" t="s">
        <v>327</v>
      </c>
      <c r="S61" s="18" t="n">
        <v>413.98182422</v>
      </c>
      <c r="T61" s="20" t="n">
        <v>6.82031075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(390.0/B67*100)</f>
        <v/>
      </c>
      <c r="D67" s="19" t="n">
        <v>6581</v>
      </c>
      <c r="E67" s="18" t="n">
        <v>365.40539891</v>
      </c>
      <c r="F67" s="20" t="n">
        <v>3.09709423</v>
      </c>
      <c r="G67" s="18" t="n">
        <v>416.63844858</v>
      </c>
      <c r="H67" s="20" t="n">
        <v>3.96793879</v>
      </c>
      <c r="I67" s="18" t="n">
        <v>415.98342956</v>
      </c>
      <c r="J67" s="20" t="n">
        <v>6.64161674</v>
      </c>
      <c r="K67" s="18" t="n">
        <v>427.73420105</v>
      </c>
      <c r="L67" s="20" t="n">
        <v>3.581054</v>
      </c>
      <c r="M67" s="18" t="s">
        <v>327</v>
      </c>
      <c r="N67" s="20" t="s">
        <v>327</v>
      </c>
      <c r="O67" s="18" t="s">
        <v>327</v>
      </c>
      <c r="P67" s="20" t="s">
        <v>327</v>
      </c>
      <c r="Q67" s="18" t="s">
        <v>327</v>
      </c>
      <c r="R67" s="20" t="s">
        <v>327</v>
      </c>
      <c r="S67" s="18" t="n">
        <v>339.69322053</v>
      </c>
      <c r="T67" s="20" t="n">
        <v>5.9244798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(428.0/B73*100)</f>
        <v/>
      </c>
      <c r="D73" s="19" t="n">
        <v>7821</v>
      </c>
      <c r="E73" s="18" t="n">
        <v>397.11982625</v>
      </c>
      <c r="F73" s="20" t="n">
        <v>3.25870907</v>
      </c>
      <c r="G73" s="18" t="n">
        <v>414.25392879</v>
      </c>
      <c r="H73" s="20" t="n">
        <v>4.27778067</v>
      </c>
      <c r="I73" s="18" t="n">
        <v>400.00353785</v>
      </c>
      <c r="J73" s="20" t="n">
        <v>6.3062904</v>
      </c>
      <c r="K73" s="18" t="n">
        <v>431.43068901</v>
      </c>
      <c r="L73" s="20" t="n">
        <v>4.46519527</v>
      </c>
      <c r="M73" s="18" t="s">
        <v>327</v>
      </c>
      <c r="N73" s="20" t="s">
        <v>327</v>
      </c>
      <c r="O73" s="18" t="s">
        <v>327</v>
      </c>
      <c r="P73" s="20" t="s">
        <v>327</v>
      </c>
      <c r="Q73" s="18" t="s">
        <v>327</v>
      </c>
      <c r="R73" s="20" t="s">
        <v>327</v>
      </c>
      <c r="S73" s="18" t="n">
        <v>370.23491549</v>
      </c>
      <c r="T73" s="20" t="n">
        <v>6.95617145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468.0446728</v>
      </c>
      <c r="F7" s="20" t="n">
        <v>4.78153385</v>
      </c>
      <c r="G7" s="18" t="n">
        <v>499.14829352</v>
      </c>
      <c r="H7" s="20" t="n">
        <v>3.52468587</v>
      </c>
      <c r="I7" s="18" t="n">
        <v>459.00733086</v>
      </c>
      <c r="J7" s="20" t="n">
        <v>10.12462697</v>
      </c>
      <c r="K7" s="18" t="n">
        <v>523.98942075</v>
      </c>
      <c r="L7" s="20" t="n">
        <v>2.22084386</v>
      </c>
      <c r="M7" s="18" t="s">
        <v>327</v>
      </c>
      <c r="N7" s="20" t="s">
        <v>327</v>
      </c>
      <c r="O7" s="18" t="s">
        <v>327</v>
      </c>
      <c r="P7" s="20" t="s">
        <v>327</v>
      </c>
      <c r="Q7" s="18" t="s">
        <v>327</v>
      </c>
      <c r="R7" s="20" t="s">
        <v>327</v>
      </c>
      <c r="S7" s="18" t="n">
        <v>475.63423517</v>
      </c>
      <c r="T7" s="20" t="n">
        <v>5.26955392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456.03230504</v>
      </c>
      <c r="F9" s="20" t="n">
        <v>8.25987201</v>
      </c>
      <c r="G9" s="18" t="n">
        <v>497.5740645</v>
      </c>
      <c r="H9" s="20" t="n">
        <v>6.63659363</v>
      </c>
      <c r="I9" s="18" t="n">
        <v>441.8642194</v>
      </c>
      <c r="J9" s="20" t="n">
        <v>13.07317142</v>
      </c>
      <c r="K9" s="18" t="s">
        <v>327</v>
      </c>
      <c r="L9" s="20" t="s">
        <v>327</v>
      </c>
      <c r="M9" s="18" t="s">
        <v>327</v>
      </c>
      <c r="N9" s="20" t="s">
        <v>327</v>
      </c>
      <c r="O9" s="18" t="n">
        <v>347.7815185</v>
      </c>
      <c r="P9" s="20" t="n">
        <v>11.20716786</v>
      </c>
      <c r="Q9" s="18" t="s">
        <v>327</v>
      </c>
      <c r="R9" s="20" t="s">
        <v>327</v>
      </c>
      <c r="S9" s="18" t="n">
        <v>451.45827079</v>
      </c>
      <c r="T9" s="20" t="n">
        <v>6.93633409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446.24027821</v>
      </c>
      <c r="F13" s="20" t="n">
        <v>7.85430458</v>
      </c>
      <c r="G13" s="18" t="n">
        <v>464.08319479</v>
      </c>
      <c r="H13" s="20" t="n">
        <v>7.02331923</v>
      </c>
      <c r="I13" s="18" t="n">
        <v>471.32458888</v>
      </c>
      <c r="J13" s="20" t="n">
        <v>23.32386197</v>
      </c>
      <c r="K13" s="18" t="n">
        <v>512.35628804</v>
      </c>
      <c r="L13" s="20" t="n">
        <v>2.67767212</v>
      </c>
      <c r="M13" s="18" t="s">
        <v>327</v>
      </c>
      <c r="N13" s="20" t="s">
        <v>327</v>
      </c>
      <c r="O13" s="18" t="n">
        <v>407.4699787</v>
      </c>
      <c r="P13" s="20" t="n">
        <v>6.79601306</v>
      </c>
      <c r="Q13" s="18" t="s">
        <v>327</v>
      </c>
      <c r="R13" s="20" t="s">
        <v>327</v>
      </c>
      <c r="S13" s="18" t="n">
        <v>455.39995428</v>
      </c>
      <c r="T13" s="20" t="n">
        <v>6.87974911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461.27164327</v>
      </c>
      <c r="F18" s="20" t="n">
        <v>4.70221876</v>
      </c>
      <c r="G18" s="18" t="n">
        <v>486.01215537</v>
      </c>
      <c r="H18" s="20" t="n">
        <v>4.0853701</v>
      </c>
      <c r="I18" s="18" t="n">
        <v>486.75270002</v>
      </c>
      <c r="J18" s="20" t="n">
        <v>6.25755685</v>
      </c>
      <c r="K18" s="18" t="n">
        <v>461.13830893</v>
      </c>
      <c r="L18" s="20" t="n">
        <v>5.96143023</v>
      </c>
      <c r="M18" s="18" t="s">
        <v>327</v>
      </c>
      <c r="N18" s="20" t="s">
        <v>327</v>
      </c>
      <c r="O18" s="18" t="s">
        <v>327</v>
      </c>
      <c r="P18" s="20" t="s">
        <v>327</v>
      </c>
      <c r="Q18" s="18" t="s">
        <v>327</v>
      </c>
      <c r="R18" s="20" t="s">
        <v>327</v>
      </c>
      <c r="S18" s="18" t="n">
        <v>422.35709082</v>
      </c>
      <c r="T18" s="20" t="n">
        <v>8.49899634</v>
      </c>
    </row>
    <row r="19" spans="1:20">
      <c r="A19" s="15" t="s">
        <v>339</v>
      </c>
      <c r="B19" s="17" t="n">
        <v>5658</v>
      </c>
      <c r="C19" s="18">
        <f>(303.0/B19*100)</f>
        <v/>
      </c>
      <c r="D19" s="19" t="n">
        <v>5355</v>
      </c>
      <c r="E19" s="18" t="n">
        <v>435.44330514</v>
      </c>
      <c r="F19" s="20" t="n">
        <v>5.97063525</v>
      </c>
      <c r="G19" s="18" t="n">
        <v>466.63938295</v>
      </c>
      <c r="H19" s="20" t="n">
        <v>4.58038483</v>
      </c>
      <c r="I19" s="18" t="n">
        <v>437.61784994</v>
      </c>
      <c r="J19" s="20" t="n">
        <v>11.75647376</v>
      </c>
      <c r="K19" s="18" t="n">
        <v>484.89118366</v>
      </c>
      <c r="L19" s="20" t="n">
        <v>3.07450608</v>
      </c>
      <c r="M19" s="18" t="s">
        <v>327</v>
      </c>
      <c r="N19" s="20" t="s">
        <v>327</v>
      </c>
      <c r="O19" s="18" t="s">
        <v>327</v>
      </c>
      <c r="P19" s="20" t="s">
        <v>327</v>
      </c>
      <c r="Q19" s="18" t="s">
        <v>327</v>
      </c>
      <c r="R19" s="20" t="s">
        <v>327</v>
      </c>
      <c r="S19" s="18" t="n">
        <v>429.12850576</v>
      </c>
      <c r="T19" s="20" t="n">
        <v>6.20785869</v>
      </c>
    </row>
    <row r="20" spans="1:20">
      <c r="A20" s="15" t="s">
        <v>340</v>
      </c>
      <c r="B20" s="17" t="n">
        <v>3371</v>
      </c>
      <c r="C20" s="18">
        <f>(82.0/B20*100)</f>
        <v/>
      </c>
      <c r="D20" s="19" t="n">
        <v>3289</v>
      </c>
      <c r="E20" s="18" t="n">
        <v>442.15310451</v>
      </c>
      <c r="F20" s="20" t="n">
        <v>8.43618339</v>
      </c>
      <c r="G20" s="18" t="n">
        <v>470.69534884</v>
      </c>
      <c r="H20" s="20" t="n">
        <v>5.18713439</v>
      </c>
      <c r="I20" s="18" t="n">
        <v>455.40410945</v>
      </c>
      <c r="J20" s="20" t="n">
        <v>23.90277526</v>
      </c>
      <c r="K20" s="18" t="n">
        <v>496.80901233</v>
      </c>
      <c r="L20" s="20" t="n">
        <v>2.52872452</v>
      </c>
      <c r="M20" s="18" t="s">
        <v>327</v>
      </c>
      <c r="N20" s="20" t="s">
        <v>327</v>
      </c>
      <c r="O20" s="18" t="s">
        <v>327</v>
      </c>
      <c r="P20" s="20" t="s">
        <v>327</v>
      </c>
      <c r="Q20" s="18" t="s">
        <v>327</v>
      </c>
      <c r="R20" s="20" t="s">
        <v>327</v>
      </c>
      <c r="S20" s="18" t="n">
        <v>429.08928164</v>
      </c>
      <c r="T20" s="20" t="n">
        <v>6.27580165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443.68566507</v>
      </c>
      <c r="F23" s="20" t="n">
        <v>5.75411832</v>
      </c>
      <c r="G23" s="18" t="n">
        <v>476.22352991</v>
      </c>
      <c r="H23" s="20" t="n">
        <v>3.83468046</v>
      </c>
      <c r="I23" s="18" t="n">
        <v>462.2107954</v>
      </c>
      <c r="J23" s="20" t="n">
        <v>10.18006029</v>
      </c>
      <c r="K23" s="18" t="n">
        <v>508.14563584</v>
      </c>
      <c r="L23" s="20" t="n">
        <v>2.99160477</v>
      </c>
      <c r="M23" s="18" t="s">
        <v>327</v>
      </c>
      <c r="N23" s="20" t="s">
        <v>327</v>
      </c>
      <c r="O23" s="18" t="s">
        <v>327</v>
      </c>
      <c r="P23" s="20" t="s">
        <v>327</v>
      </c>
      <c r="Q23" s="18" t="s">
        <v>327</v>
      </c>
      <c r="R23" s="20" t="s">
        <v>327</v>
      </c>
      <c r="S23" s="18" t="n">
        <v>443.37917171</v>
      </c>
      <c r="T23" s="20" t="n">
        <v>5.2838187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496.10947988</v>
      </c>
      <c r="F25" s="20" t="n">
        <v>5.30340375</v>
      </c>
      <c r="G25" s="18" t="n">
        <v>531.82754777</v>
      </c>
      <c r="H25" s="20" t="n">
        <v>3.95387585</v>
      </c>
      <c r="I25" s="18" t="n">
        <v>544.70594089</v>
      </c>
      <c r="J25" s="20" t="n">
        <v>5.52412476</v>
      </c>
      <c r="K25" s="18" t="n">
        <v>485.9823381</v>
      </c>
      <c r="L25" s="20" t="n">
        <v>5.14341804</v>
      </c>
      <c r="M25" s="18" t="s">
        <v>327</v>
      </c>
      <c r="N25" s="20" t="s">
        <v>327</v>
      </c>
      <c r="O25" s="18" t="s">
        <v>327</v>
      </c>
      <c r="P25" s="20" t="s">
        <v>327</v>
      </c>
      <c r="Q25" s="18" t="s">
        <v>327</v>
      </c>
      <c r="R25" s="20" t="s">
        <v>327</v>
      </c>
      <c r="S25" s="18" t="n">
        <v>477.03988063</v>
      </c>
      <c r="T25" s="20" t="n">
        <v>12.82547292</v>
      </c>
    </row>
    <row r="26" spans="1:20">
      <c r="A26" s="15" t="s">
        <v>346</v>
      </c>
      <c r="B26" s="17" t="n">
        <v>4869</v>
      </c>
      <c r="C26" s="18">
        <f>(202.0/B26*100)</f>
        <v/>
      </c>
      <c r="D26" s="19" t="n">
        <v>4667</v>
      </c>
      <c r="E26" s="18" t="n">
        <v>463.03011637</v>
      </c>
      <c r="F26" s="20" t="n">
        <v>4.75896253</v>
      </c>
      <c r="G26" s="18" t="n">
        <v>484.50778903</v>
      </c>
      <c r="H26" s="20" t="n">
        <v>2.70814449</v>
      </c>
      <c r="I26" s="18" t="n">
        <v>470.95731186</v>
      </c>
      <c r="J26" s="20" t="n">
        <v>8.101856440000001</v>
      </c>
      <c r="K26" s="18" t="n">
        <v>506.3844445</v>
      </c>
      <c r="L26" s="20" t="n">
        <v>2.55758959</v>
      </c>
      <c r="M26" s="18" t="s">
        <v>327</v>
      </c>
      <c r="N26" s="20" t="s">
        <v>327</v>
      </c>
      <c r="O26" s="18" t="s">
        <v>327</v>
      </c>
      <c r="P26" s="20" t="s">
        <v>327</v>
      </c>
      <c r="Q26" s="18" t="s">
        <v>327</v>
      </c>
      <c r="R26" s="20" t="s">
        <v>327</v>
      </c>
      <c r="S26" s="18" t="n">
        <v>459.54212058</v>
      </c>
      <c r="T26" s="20" t="n">
        <v>7.65449701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478.77788812</v>
      </c>
      <c r="F32" s="20" t="n">
        <v>4.12107991</v>
      </c>
      <c r="G32" s="18" t="n">
        <v>500.67032376</v>
      </c>
      <c r="H32" s="20" t="n">
        <v>3.44836821</v>
      </c>
      <c r="I32" s="18" t="n">
        <v>486.66557611</v>
      </c>
      <c r="J32" s="20" t="n">
        <v>6.45558278</v>
      </c>
      <c r="K32" s="18" t="n">
        <v>528.74119964</v>
      </c>
      <c r="L32" s="20" t="n">
        <v>3.3020191</v>
      </c>
      <c r="M32" s="18" t="s">
        <v>327</v>
      </c>
      <c r="N32" s="20" t="s">
        <v>327</v>
      </c>
      <c r="O32" s="18" t="s">
        <v>327</v>
      </c>
      <c r="P32" s="20" t="s">
        <v>327</v>
      </c>
      <c r="Q32" s="18" t="s">
        <v>327</v>
      </c>
      <c r="R32" s="20" t="s">
        <v>327</v>
      </c>
      <c r="S32" s="18" t="n">
        <v>453.71298525</v>
      </c>
      <c r="T32" s="20" t="n">
        <v>8.563138070000001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417.13390042</v>
      </c>
      <c r="F34" s="20" t="n">
        <v>3.74537228</v>
      </c>
      <c r="G34" s="18" t="n">
        <v>458.66851635</v>
      </c>
      <c r="H34" s="20" t="n">
        <v>3.2904091</v>
      </c>
      <c r="I34" s="18" t="n">
        <v>426.91839302</v>
      </c>
      <c r="J34" s="20" t="n">
        <v>8.69705109</v>
      </c>
      <c r="K34" s="18" t="n">
        <v>480.78045693</v>
      </c>
      <c r="L34" s="20" t="n">
        <v>3.6821129</v>
      </c>
      <c r="M34" s="18" t="s">
        <v>327</v>
      </c>
      <c r="N34" s="20" t="s">
        <v>327</v>
      </c>
      <c r="O34" s="18" t="n">
        <v>263.37193708</v>
      </c>
      <c r="P34" s="20" t="n">
        <v>13.61114927</v>
      </c>
      <c r="Q34" s="18" t="s">
        <v>327</v>
      </c>
      <c r="R34" s="20" t="s">
        <v>327</v>
      </c>
      <c r="S34" s="18" t="n">
        <v>433.70901731</v>
      </c>
      <c r="T34" s="20" t="n">
        <v>5.59774363</v>
      </c>
    </row>
    <row r="35" spans="1:20">
      <c r="A35" s="15" t="s">
        <v>355</v>
      </c>
      <c r="B35" s="17" t="n">
        <v>6406</v>
      </c>
      <c r="C35" s="18">
        <f>(132.0/B35*100)</f>
        <v/>
      </c>
      <c r="D35" s="19" t="n">
        <v>6274</v>
      </c>
      <c r="E35" s="18" t="n">
        <v>491.06050449</v>
      </c>
      <c r="F35" s="20" t="n">
        <v>3.93992006</v>
      </c>
      <c r="G35" s="18" t="n">
        <v>508.05400913</v>
      </c>
      <c r="H35" s="20" t="n">
        <v>3.20840362</v>
      </c>
      <c r="I35" s="18" t="n">
        <v>513.42128854</v>
      </c>
      <c r="J35" s="20" t="n">
        <v>6.05419602</v>
      </c>
      <c r="K35" s="18" t="n">
        <v>519.03767411</v>
      </c>
      <c r="L35" s="20" t="n">
        <v>3.225207</v>
      </c>
      <c r="M35" s="18" t="s">
        <v>327</v>
      </c>
      <c r="N35" s="20" t="s">
        <v>327</v>
      </c>
      <c r="O35" s="18" t="n">
        <v>337.32521215</v>
      </c>
      <c r="P35" s="20" t="n">
        <v>11.65794297</v>
      </c>
      <c r="Q35" s="18" t="s">
        <v>327</v>
      </c>
      <c r="R35" s="20" t="s">
        <v>327</v>
      </c>
      <c r="S35" s="18" t="n">
        <v>495.65485629</v>
      </c>
      <c r="T35" s="20" t="n">
        <v>4.28250938</v>
      </c>
    </row>
    <row r="36" spans="1:20">
      <c r="A36" s="15" t="s">
        <v>356</v>
      </c>
      <c r="B36" s="17" t="n">
        <v>6736</v>
      </c>
      <c r="C36" s="18">
        <f>(147.0/B36*100)</f>
        <v/>
      </c>
      <c r="D36" s="19" t="n">
        <v>6589</v>
      </c>
      <c r="E36" s="18" t="n">
        <v>473.74724977</v>
      </c>
      <c r="F36" s="20" t="n">
        <v>4.62029066</v>
      </c>
      <c r="G36" s="18" t="n">
        <v>486.16048571</v>
      </c>
      <c r="H36" s="20" t="n">
        <v>3.52012062</v>
      </c>
      <c r="I36" s="18" t="n">
        <v>474.36067468</v>
      </c>
      <c r="J36" s="20" t="n">
        <v>6.8870916</v>
      </c>
      <c r="K36" s="18" t="n">
        <v>512.10700208</v>
      </c>
      <c r="L36" s="20" t="n">
        <v>2.57434912</v>
      </c>
      <c r="M36" s="18" t="s">
        <v>327</v>
      </c>
      <c r="N36" s="20" t="s">
        <v>327</v>
      </c>
      <c r="O36" s="18" t="s">
        <v>327</v>
      </c>
      <c r="P36" s="20" t="s">
        <v>327</v>
      </c>
      <c r="Q36" s="18" t="s">
        <v>327</v>
      </c>
      <c r="R36" s="20" t="s">
        <v>327</v>
      </c>
      <c r="S36" s="18" t="n">
        <v>459.94247357</v>
      </c>
      <c r="T36" s="20" t="n">
        <v>4.95963715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470.10837565</v>
      </c>
      <c r="F40" s="20" t="n">
        <v>5.37006686</v>
      </c>
      <c r="G40" s="18" t="n">
        <v>497.76450649</v>
      </c>
      <c r="H40" s="20" t="n">
        <v>3.45382592</v>
      </c>
      <c r="I40" s="18" t="n">
        <v>487.23274643</v>
      </c>
      <c r="J40" s="20" t="n">
        <v>10.97155515</v>
      </c>
      <c r="K40" s="18" t="n">
        <v>522.14436755</v>
      </c>
      <c r="L40" s="20" t="n">
        <v>4.47726693</v>
      </c>
      <c r="M40" s="18" t="s">
        <v>327</v>
      </c>
      <c r="N40" s="20" t="s">
        <v>327</v>
      </c>
      <c r="O40" s="18" t="n">
        <v>493.18465857</v>
      </c>
      <c r="P40" s="20" t="n">
        <v>2.25147869</v>
      </c>
      <c r="Q40" s="18" t="s">
        <v>327</v>
      </c>
      <c r="R40" s="20" t="s">
        <v>327</v>
      </c>
      <c r="S40" s="18" t="n">
        <v>451.69923889</v>
      </c>
      <c r="T40" s="20" t="n">
        <v>6.65534176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413.99118298</v>
      </c>
      <c r="F47" s="20" t="n">
        <v>5.89757539</v>
      </c>
      <c r="G47" s="18" t="n">
        <v>468.69564836</v>
      </c>
      <c r="H47" s="20" t="n">
        <v>5.38393523</v>
      </c>
      <c r="I47" s="18" t="n">
        <v>428.12736373</v>
      </c>
      <c r="J47" s="20" t="n">
        <v>8.272173739999999</v>
      </c>
      <c r="K47" s="18" t="n">
        <v>426.41011189</v>
      </c>
      <c r="L47" s="20" t="n">
        <v>6.43418193</v>
      </c>
      <c r="M47" s="18" t="s">
        <v>327</v>
      </c>
      <c r="N47" s="20" t="s">
        <v>327</v>
      </c>
      <c r="O47" s="18" t="s">
        <v>327</v>
      </c>
      <c r="P47" s="20" t="s">
        <v>327</v>
      </c>
      <c r="Q47" s="18" t="s">
        <v>327</v>
      </c>
      <c r="R47" s="20" t="s">
        <v>327</v>
      </c>
      <c r="S47" s="18" t="n">
        <v>419.56682614</v>
      </c>
      <c r="T47" s="20" t="n">
        <v>6.42187281</v>
      </c>
    </row>
    <row r="48" spans="1:20">
      <c r="A48" s="15" t="s">
        <v>368</v>
      </c>
      <c r="B48" s="17" t="n">
        <v>9841</v>
      </c>
      <c r="C48" s="18">
        <f>(35.0/B48*100)</f>
        <v/>
      </c>
      <c r="D48" s="19" t="n">
        <v>9806</v>
      </c>
      <c r="E48" s="18" t="n">
        <v>472.14469478</v>
      </c>
      <c r="F48" s="20" t="n">
        <v>5.72159272</v>
      </c>
      <c r="G48" s="18" t="n">
        <v>495.38359045</v>
      </c>
      <c r="H48" s="20" t="n">
        <v>6.43723676</v>
      </c>
      <c r="I48" s="18" t="n">
        <v>470.47848986</v>
      </c>
      <c r="J48" s="20" t="n">
        <v>8.13810398</v>
      </c>
      <c r="K48" s="18" t="n">
        <v>521.8694313</v>
      </c>
      <c r="L48" s="20" t="n">
        <v>5.69610607</v>
      </c>
      <c r="M48" s="18" t="s">
        <v>327</v>
      </c>
      <c r="N48" s="20" t="s">
        <v>327</v>
      </c>
      <c r="O48" s="18" t="s">
        <v>327</v>
      </c>
      <c r="P48" s="20" t="s">
        <v>327</v>
      </c>
      <c r="Q48" s="18" t="s">
        <v>327</v>
      </c>
      <c r="R48" s="20" t="s">
        <v>327</v>
      </c>
      <c r="S48" s="18" t="n">
        <v>409.63315739</v>
      </c>
      <c r="T48" s="20" t="n">
        <v>12.06314009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462.95320961</v>
      </c>
      <c r="F52" s="20" t="n">
        <v>5.03122065</v>
      </c>
      <c r="G52" s="18" t="n">
        <v>482.05379141</v>
      </c>
      <c r="H52" s="20" t="n">
        <v>3.5851899</v>
      </c>
      <c r="I52" s="18" t="n">
        <v>454.8252731</v>
      </c>
      <c r="J52" s="20" t="n">
        <v>9.65981633</v>
      </c>
      <c r="K52" s="18" t="n">
        <v>506.28398073</v>
      </c>
      <c r="L52" s="20" t="n">
        <v>3.09360942</v>
      </c>
      <c r="M52" s="18" t="s">
        <v>327</v>
      </c>
      <c r="N52" s="20" t="s">
        <v>327</v>
      </c>
      <c r="O52" s="18" t="s">
        <v>327</v>
      </c>
      <c r="P52" s="20" t="s">
        <v>327</v>
      </c>
      <c r="Q52" s="18" t="s">
        <v>327</v>
      </c>
      <c r="R52" s="20" t="s">
        <v>327</v>
      </c>
      <c r="S52" s="18" t="n">
        <v>429.14287088</v>
      </c>
      <c r="T52" s="20" t="n">
        <v>6.17684467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507.31815913</v>
      </c>
      <c r="F56" s="20" t="n">
        <v>4.73621388</v>
      </c>
      <c r="G56" s="18" t="n">
        <v>529.10623551</v>
      </c>
      <c r="H56" s="20" t="n">
        <v>2.54452048</v>
      </c>
      <c r="I56" s="18" t="n">
        <v>514.76069067</v>
      </c>
      <c r="J56" s="20" t="n">
        <v>7.03398781</v>
      </c>
      <c r="K56" s="18" t="n">
        <v>535.36481635</v>
      </c>
      <c r="L56" s="20" t="n">
        <v>3.72578656</v>
      </c>
      <c r="M56" s="18" t="s">
        <v>327</v>
      </c>
      <c r="N56" s="20" t="s">
        <v>327</v>
      </c>
      <c r="O56" s="18" t="s">
        <v>327</v>
      </c>
      <c r="P56" s="20" t="s">
        <v>327</v>
      </c>
      <c r="Q56" s="18" t="s">
        <v>327</v>
      </c>
      <c r="R56" s="20" t="s">
        <v>327</v>
      </c>
      <c r="S56" s="18" t="n">
        <v>490.71838688</v>
      </c>
      <c r="T56" s="20" t="n">
        <v>12.03415874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448.34647773</v>
      </c>
      <c r="F61" s="20" t="n">
        <v>4.12229348</v>
      </c>
      <c r="G61" s="18" t="n">
        <v>468.37679363</v>
      </c>
      <c r="H61" s="20" t="n">
        <v>3.7169289</v>
      </c>
      <c r="I61" s="18" t="n">
        <v>437.7668296</v>
      </c>
      <c r="J61" s="20" t="n">
        <v>10.03353592</v>
      </c>
      <c r="K61" s="18" t="n">
        <v>495.62771314</v>
      </c>
      <c r="L61" s="20" t="n">
        <v>3.40652465</v>
      </c>
      <c r="M61" s="18" t="s">
        <v>327</v>
      </c>
      <c r="N61" s="20" t="s">
        <v>327</v>
      </c>
      <c r="O61" s="18" t="s">
        <v>327</v>
      </c>
      <c r="P61" s="20" t="s">
        <v>327</v>
      </c>
      <c r="Q61" s="18" t="s">
        <v>327</v>
      </c>
      <c r="R61" s="20" t="s">
        <v>327</v>
      </c>
      <c r="S61" s="18" t="n">
        <v>419.42701027</v>
      </c>
      <c r="T61" s="20" t="n">
        <v>7.09993945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366.65614994</v>
      </c>
      <c r="F67" s="20" t="n">
        <v>3.63397542</v>
      </c>
      <c r="G67" s="18" t="n">
        <v>407.99240043</v>
      </c>
      <c r="H67" s="20" t="n">
        <v>3.26959464</v>
      </c>
      <c r="I67" s="18" t="n">
        <v>390.78856052</v>
      </c>
      <c r="J67" s="20" t="n">
        <v>5.68453752</v>
      </c>
      <c r="K67" s="18" t="n">
        <v>427.73420105</v>
      </c>
      <c r="L67" s="20" t="n">
        <v>3.581054</v>
      </c>
      <c r="M67" s="18" t="s">
        <v>327</v>
      </c>
      <c r="N67" s="20" t="s">
        <v>327</v>
      </c>
      <c r="O67" s="18" t="s">
        <v>327</v>
      </c>
      <c r="P67" s="20" t="s">
        <v>327</v>
      </c>
      <c r="Q67" s="18" t="s">
        <v>327</v>
      </c>
      <c r="R67" s="20" t="s">
        <v>327</v>
      </c>
      <c r="S67" s="18" t="n">
        <v>359.29107877</v>
      </c>
      <c r="T67" s="20" t="n">
        <v>6.7650081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391.54811409</v>
      </c>
      <c r="F73" s="20" t="n">
        <v>3.40525703</v>
      </c>
      <c r="G73" s="18" t="n">
        <v>420.63400891</v>
      </c>
      <c r="H73" s="20" t="n">
        <v>4.23105171</v>
      </c>
      <c r="I73" s="18" t="n">
        <v>380.56221649</v>
      </c>
      <c r="J73" s="20" t="n">
        <v>6.38370786</v>
      </c>
      <c r="K73" s="18" t="n">
        <v>431.43068901</v>
      </c>
      <c r="L73" s="20" t="n">
        <v>4.46519527</v>
      </c>
      <c r="M73" s="18" t="s">
        <v>327</v>
      </c>
      <c r="N73" s="20" t="s">
        <v>327</v>
      </c>
      <c r="O73" s="18" t="s">
        <v>327</v>
      </c>
      <c r="P73" s="20" t="s">
        <v>327</v>
      </c>
      <c r="Q73" s="18" t="s">
        <v>327</v>
      </c>
      <c r="R73" s="20" t="s">
        <v>327</v>
      </c>
      <c r="S73" s="18" t="n">
        <v>376.58816247</v>
      </c>
      <c r="T73" s="20" t="n">
        <v>8.201069759999999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483.44277349</v>
      </c>
      <c r="F7" s="20" t="n">
        <v>5.2286471</v>
      </c>
      <c r="G7" s="18" t="n">
        <v>490.16050898</v>
      </c>
      <c r="H7" s="20" t="n">
        <v>3.43537542</v>
      </c>
      <c r="I7" s="18" t="n">
        <v>496.67842866</v>
      </c>
      <c r="J7" s="20" t="n">
        <v>9.71095714</v>
      </c>
      <c r="K7" s="18" t="n">
        <v>523.98942075</v>
      </c>
      <c r="L7" s="20" t="n">
        <v>2.22084386</v>
      </c>
      <c r="M7" s="18" t="s">
        <v>327</v>
      </c>
      <c r="N7" s="20" t="s">
        <v>327</v>
      </c>
      <c r="O7" s="18" t="s">
        <v>327</v>
      </c>
      <c r="P7" s="20" t="s">
        <v>327</v>
      </c>
      <c r="Q7" s="18" t="s">
        <v>327</v>
      </c>
      <c r="R7" s="20" t="s">
        <v>327</v>
      </c>
      <c r="S7" s="18" t="n">
        <v>473.30287763</v>
      </c>
      <c r="T7" s="20" t="n">
        <v>5.22821564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474.05131587</v>
      </c>
      <c r="F9" s="20" t="n">
        <v>8.44534616</v>
      </c>
      <c r="G9" s="18" t="n">
        <v>481.81939051</v>
      </c>
      <c r="H9" s="20" t="n">
        <v>7.23291687</v>
      </c>
      <c r="I9" s="18" t="n">
        <v>485.39119459</v>
      </c>
      <c r="J9" s="20" t="n">
        <v>13.29597123</v>
      </c>
      <c r="K9" s="18" t="s">
        <v>327</v>
      </c>
      <c r="L9" s="20" t="s">
        <v>327</v>
      </c>
      <c r="M9" s="18" t="s">
        <v>327</v>
      </c>
      <c r="N9" s="20" t="s">
        <v>327</v>
      </c>
      <c r="O9" s="18" t="n">
        <v>347.7815185</v>
      </c>
      <c r="P9" s="20" t="n">
        <v>11.20716786</v>
      </c>
      <c r="Q9" s="18" t="s">
        <v>327</v>
      </c>
      <c r="R9" s="20" t="s">
        <v>327</v>
      </c>
      <c r="S9" s="18" t="n">
        <v>451.57683425</v>
      </c>
      <c r="T9" s="20" t="n">
        <v>6.84374899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459.02514403</v>
      </c>
      <c r="F13" s="20" t="n">
        <v>6.8158985</v>
      </c>
      <c r="G13" s="18" t="n">
        <v>450.58270436</v>
      </c>
      <c r="H13" s="20" t="n">
        <v>7.35049577</v>
      </c>
      <c r="I13" s="18" t="n">
        <v>480.72329518</v>
      </c>
      <c r="J13" s="20" t="n">
        <v>14.18164711</v>
      </c>
      <c r="K13" s="18" t="n">
        <v>512.35628804</v>
      </c>
      <c r="L13" s="20" t="n">
        <v>2.67767212</v>
      </c>
      <c r="M13" s="18" t="s">
        <v>327</v>
      </c>
      <c r="N13" s="20" t="s">
        <v>327</v>
      </c>
      <c r="O13" s="18" t="n">
        <v>407.4699787</v>
      </c>
      <c r="P13" s="20" t="n">
        <v>6.79601306</v>
      </c>
      <c r="Q13" s="18" t="s">
        <v>327</v>
      </c>
      <c r="R13" s="20" t="s">
        <v>327</v>
      </c>
      <c r="S13" s="18" t="n">
        <v>456.28617159</v>
      </c>
      <c r="T13" s="20" t="n">
        <v>6.65959018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481.72703407</v>
      </c>
      <c r="F18" s="20" t="n">
        <v>4.60207732</v>
      </c>
      <c r="G18" s="18" t="n">
        <v>467.52899597</v>
      </c>
      <c r="H18" s="20" t="n">
        <v>4.52908662</v>
      </c>
      <c r="I18" s="18" t="n">
        <v>495.80853183</v>
      </c>
      <c r="J18" s="20" t="n">
        <v>5.59005711</v>
      </c>
      <c r="K18" s="18" t="n">
        <v>461.13830893</v>
      </c>
      <c r="L18" s="20" t="n">
        <v>5.96143023</v>
      </c>
      <c r="M18" s="18" t="s">
        <v>327</v>
      </c>
      <c r="N18" s="20" t="s">
        <v>327</v>
      </c>
      <c r="O18" s="18" t="s">
        <v>327</v>
      </c>
      <c r="P18" s="20" t="s">
        <v>327</v>
      </c>
      <c r="Q18" s="18" t="s">
        <v>327</v>
      </c>
      <c r="R18" s="20" t="s">
        <v>327</v>
      </c>
      <c r="S18" s="18" t="n">
        <v>423.65478783</v>
      </c>
      <c r="T18" s="20" t="n">
        <v>7.99477145</v>
      </c>
    </row>
    <row r="19" spans="1:20">
      <c r="A19" s="15" t="s">
        <v>339</v>
      </c>
      <c r="B19" s="17" t="n">
        <v>5658</v>
      </c>
      <c r="C19" s="18">
        <f>(303.0/B19*100)</f>
        <v/>
      </c>
      <c r="D19" s="19" t="n">
        <v>5355</v>
      </c>
      <c r="E19" s="18" t="n">
        <v>440.95470468</v>
      </c>
      <c r="F19" s="20" t="n">
        <v>7.68620581</v>
      </c>
      <c r="G19" s="18" t="n">
        <v>454.99798252</v>
      </c>
      <c r="H19" s="20" t="n">
        <v>4.40161789</v>
      </c>
      <c r="I19" s="18" t="n">
        <v>474.78443874</v>
      </c>
      <c r="J19" s="20" t="n">
        <v>8.074634420000001</v>
      </c>
      <c r="K19" s="18" t="n">
        <v>484.89118366</v>
      </c>
      <c r="L19" s="20" t="n">
        <v>3.07450608</v>
      </c>
      <c r="M19" s="18" t="s">
        <v>327</v>
      </c>
      <c r="N19" s="20" t="s">
        <v>327</v>
      </c>
      <c r="O19" s="18" t="s">
        <v>327</v>
      </c>
      <c r="P19" s="20" t="s">
        <v>327</v>
      </c>
      <c r="Q19" s="18" t="s">
        <v>327</v>
      </c>
      <c r="R19" s="20" t="s">
        <v>327</v>
      </c>
      <c r="S19" s="18" t="n">
        <v>430.25832016</v>
      </c>
      <c r="T19" s="20" t="n">
        <v>5.82221023</v>
      </c>
    </row>
    <row r="20" spans="1:20">
      <c r="A20" s="15" t="s">
        <v>340</v>
      </c>
      <c r="B20" s="17" t="n">
        <v>3371</v>
      </c>
      <c r="C20" s="18">
        <f>(82.0/B20*100)</f>
        <v/>
      </c>
      <c r="D20" s="19" t="n">
        <v>3289</v>
      </c>
      <c r="E20" s="18" t="n">
        <v>457.90667948</v>
      </c>
      <c r="F20" s="20" t="n">
        <v>8.399907170000001</v>
      </c>
      <c r="G20" s="18" t="n">
        <v>464.00885871</v>
      </c>
      <c r="H20" s="20" t="n">
        <v>5.24484597</v>
      </c>
      <c r="I20" s="18" t="n">
        <v>474.28574288</v>
      </c>
      <c r="J20" s="20" t="n">
        <v>18.27125062</v>
      </c>
      <c r="K20" s="18" t="n">
        <v>496.80901233</v>
      </c>
      <c r="L20" s="20" t="n">
        <v>2.52872452</v>
      </c>
      <c r="M20" s="18" t="s">
        <v>327</v>
      </c>
      <c r="N20" s="20" t="s">
        <v>327</v>
      </c>
      <c r="O20" s="18" t="s">
        <v>327</v>
      </c>
      <c r="P20" s="20" t="s">
        <v>327</v>
      </c>
      <c r="Q20" s="18" t="s">
        <v>327</v>
      </c>
      <c r="R20" s="20" t="s">
        <v>327</v>
      </c>
      <c r="S20" s="18" t="n">
        <v>427.47120214</v>
      </c>
      <c r="T20" s="20" t="n">
        <v>5.95413112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447.79630879</v>
      </c>
      <c r="F23" s="20" t="n">
        <v>5.90422358</v>
      </c>
      <c r="G23" s="18" t="n">
        <v>463.83330445</v>
      </c>
      <c r="H23" s="20" t="n">
        <v>4.43580377</v>
      </c>
      <c r="I23" s="18" t="n">
        <v>482.25777905</v>
      </c>
      <c r="J23" s="20" t="n">
        <v>7.47787595</v>
      </c>
      <c r="K23" s="18" t="n">
        <v>508.14563584</v>
      </c>
      <c r="L23" s="20" t="n">
        <v>2.99160477</v>
      </c>
      <c r="M23" s="18" t="s">
        <v>327</v>
      </c>
      <c r="N23" s="20" t="s">
        <v>327</v>
      </c>
      <c r="O23" s="18" t="s">
        <v>327</v>
      </c>
      <c r="P23" s="20" t="s">
        <v>327</v>
      </c>
      <c r="Q23" s="18" t="s">
        <v>327</v>
      </c>
      <c r="R23" s="20" t="s">
        <v>327</v>
      </c>
      <c r="S23" s="18" t="n">
        <v>442.91134146</v>
      </c>
      <c r="T23" s="20" t="n">
        <v>5.3433876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501.75201847</v>
      </c>
      <c r="F25" s="20" t="n">
        <v>5.7229539</v>
      </c>
      <c r="G25" s="18" t="n">
        <v>530.49737343</v>
      </c>
      <c r="H25" s="20" t="n">
        <v>4.02038202</v>
      </c>
      <c r="I25" s="18" t="n">
        <v>542.65270954</v>
      </c>
      <c r="J25" s="20" t="n">
        <v>4.61754403</v>
      </c>
      <c r="K25" s="18" t="n">
        <v>485.9823381</v>
      </c>
      <c r="L25" s="20" t="n">
        <v>5.14341804</v>
      </c>
      <c r="M25" s="18" t="s">
        <v>327</v>
      </c>
      <c r="N25" s="20" t="s">
        <v>327</v>
      </c>
      <c r="O25" s="18" t="s">
        <v>327</v>
      </c>
      <c r="P25" s="20" t="s">
        <v>327</v>
      </c>
      <c r="Q25" s="18" t="s">
        <v>327</v>
      </c>
      <c r="R25" s="20" t="s">
        <v>327</v>
      </c>
      <c r="S25" s="18" t="n">
        <v>482.69088189</v>
      </c>
      <c r="T25" s="20" t="n">
        <v>12.96499485</v>
      </c>
    </row>
    <row r="26" spans="1:20">
      <c r="A26" s="15" t="s">
        <v>346</v>
      </c>
      <c r="B26" s="17" t="n">
        <v>4869</v>
      </c>
      <c r="C26" s="18">
        <f>(202.0/B26*100)</f>
        <v/>
      </c>
      <c r="D26" s="19" t="n">
        <v>4667</v>
      </c>
      <c r="E26" s="18" t="n">
        <v>476.96872558</v>
      </c>
      <c r="F26" s="20" t="n">
        <v>5.10863734</v>
      </c>
      <c r="G26" s="18" t="n">
        <v>473.22422884</v>
      </c>
      <c r="H26" s="20" t="n">
        <v>2.77165788</v>
      </c>
      <c r="I26" s="18" t="n">
        <v>497.16280327</v>
      </c>
      <c r="J26" s="20" t="n">
        <v>5.81838501</v>
      </c>
      <c r="K26" s="18" t="n">
        <v>506.3844445</v>
      </c>
      <c r="L26" s="20" t="n">
        <v>2.55758959</v>
      </c>
      <c r="M26" s="18" t="s">
        <v>327</v>
      </c>
      <c r="N26" s="20" t="s">
        <v>327</v>
      </c>
      <c r="O26" s="18" t="s">
        <v>327</v>
      </c>
      <c r="P26" s="20" t="s">
        <v>327</v>
      </c>
      <c r="Q26" s="18" t="s">
        <v>327</v>
      </c>
      <c r="R26" s="20" t="s">
        <v>327</v>
      </c>
      <c r="S26" s="18" t="n">
        <v>458.03359067</v>
      </c>
      <c r="T26" s="20" t="n">
        <v>7.23188231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488.84995401</v>
      </c>
      <c r="F32" s="20" t="n">
        <v>4.21090887</v>
      </c>
      <c r="G32" s="18" t="n">
        <v>490.57916694</v>
      </c>
      <c r="H32" s="20" t="n">
        <v>3.71122077</v>
      </c>
      <c r="I32" s="18" t="n">
        <v>509.09739288</v>
      </c>
      <c r="J32" s="20" t="n">
        <v>4.86690116</v>
      </c>
      <c r="K32" s="18" t="n">
        <v>528.74119964</v>
      </c>
      <c r="L32" s="20" t="n">
        <v>3.3020191</v>
      </c>
      <c r="M32" s="18" t="s">
        <v>327</v>
      </c>
      <c r="N32" s="20" t="s">
        <v>327</v>
      </c>
      <c r="O32" s="18" t="s">
        <v>327</v>
      </c>
      <c r="P32" s="20" t="s">
        <v>327</v>
      </c>
      <c r="Q32" s="18" t="s">
        <v>327</v>
      </c>
      <c r="R32" s="20" t="s">
        <v>327</v>
      </c>
      <c r="S32" s="18" t="n">
        <v>457.41544517</v>
      </c>
      <c r="T32" s="20" t="n">
        <v>8.2773664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426.64445005</v>
      </c>
      <c r="F34" s="20" t="n">
        <v>4.8206896</v>
      </c>
      <c r="G34" s="18" t="n">
        <v>443.93230645</v>
      </c>
      <c r="H34" s="20" t="n">
        <v>2.8787076</v>
      </c>
      <c r="I34" s="18" t="n">
        <v>464.35179954</v>
      </c>
      <c r="J34" s="20" t="n">
        <v>6.7448782</v>
      </c>
      <c r="K34" s="18" t="n">
        <v>480.78045693</v>
      </c>
      <c r="L34" s="20" t="n">
        <v>3.6821129</v>
      </c>
      <c r="M34" s="18" t="s">
        <v>327</v>
      </c>
      <c r="N34" s="20" t="s">
        <v>327</v>
      </c>
      <c r="O34" s="18" t="n">
        <v>263.37193708</v>
      </c>
      <c r="P34" s="20" t="n">
        <v>13.61114927</v>
      </c>
      <c r="Q34" s="18" t="s">
        <v>327</v>
      </c>
      <c r="R34" s="20" t="s">
        <v>327</v>
      </c>
      <c r="S34" s="18" t="n">
        <v>430.61871662</v>
      </c>
      <c r="T34" s="20" t="n">
        <v>5.63897698</v>
      </c>
    </row>
    <row r="35" spans="1:20">
      <c r="A35" s="15" t="s">
        <v>355</v>
      </c>
      <c r="B35" s="17" t="n">
        <v>6406</v>
      </c>
      <c r="C35" s="18">
        <f>(132.0/B35*100)</f>
        <v/>
      </c>
      <c r="D35" s="19" t="n">
        <v>6274</v>
      </c>
      <c r="E35" s="18" t="n">
        <v>496.4709086</v>
      </c>
      <c r="F35" s="20" t="n">
        <v>4.21028425</v>
      </c>
      <c r="G35" s="18" t="n">
        <v>499.0983367</v>
      </c>
      <c r="H35" s="20" t="n">
        <v>3.33838012</v>
      </c>
      <c r="I35" s="18" t="n">
        <v>527.46728516</v>
      </c>
      <c r="J35" s="20" t="n">
        <v>5.66537442</v>
      </c>
      <c r="K35" s="18" t="n">
        <v>519.03767411</v>
      </c>
      <c r="L35" s="20" t="n">
        <v>3.225207</v>
      </c>
      <c r="M35" s="18" t="s">
        <v>327</v>
      </c>
      <c r="N35" s="20" t="s">
        <v>327</v>
      </c>
      <c r="O35" s="18" t="n">
        <v>337.32521215</v>
      </c>
      <c r="P35" s="20" t="n">
        <v>11.65794297</v>
      </c>
      <c r="Q35" s="18" t="s">
        <v>327</v>
      </c>
      <c r="R35" s="20" t="s">
        <v>327</v>
      </c>
      <c r="S35" s="18" t="n">
        <v>495.35548656</v>
      </c>
      <c r="T35" s="20" t="n">
        <v>4.12962402</v>
      </c>
    </row>
    <row r="36" spans="1:20">
      <c r="A36" s="15" t="s">
        <v>356</v>
      </c>
      <c r="B36" s="17" t="n">
        <v>6736</v>
      </c>
      <c r="C36" s="18">
        <f>(147.0/B36*100)</f>
        <v/>
      </c>
      <c r="D36" s="19" t="n">
        <v>6589</v>
      </c>
      <c r="E36" s="18" t="n">
        <v>478.92363358</v>
      </c>
      <c r="F36" s="20" t="n">
        <v>5.52241532</v>
      </c>
      <c r="G36" s="18" t="n">
        <v>477.22234954</v>
      </c>
      <c r="H36" s="20" t="n">
        <v>3.09688764</v>
      </c>
      <c r="I36" s="18" t="n">
        <v>498.95299537</v>
      </c>
      <c r="J36" s="20" t="n">
        <v>6.4533225</v>
      </c>
      <c r="K36" s="18" t="n">
        <v>512.10700208</v>
      </c>
      <c r="L36" s="20" t="n">
        <v>2.57434912</v>
      </c>
      <c r="M36" s="18" t="s">
        <v>327</v>
      </c>
      <c r="N36" s="20" t="s">
        <v>327</v>
      </c>
      <c r="O36" s="18" t="s">
        <v>327</v>
      </c>
      <c r="P36" s="20" t="s">
        <v>327</v>
      </c>
      <c r="Q36" s="18" t="s">
        <v>327</v>
      </c>
      <c r="R36" s="20" t="s">
        <v>327</v>
      </c>
      <c r="S36" s="18" t="n">
        <v>460.33331098</v>
      </c>
      <c r="T36" s="20" t="n">
        <v>4.85462237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475.76705906</v>
      </c>
      <c r="F40" s="20" t="n">
        <v>5.17420904</v>
      </c>
      <c r="G40" s="18" t="n">
        <v>490.00877142</v>
      </c>
      <c r="H40" s="20" t="n">
        <v>3.50895621</v>
      </c>
      <c r="I40" s="18" t="n">
        <v>529.92392524</v>
      </c>
      <c r="J40" s="20" t="n">
        <v>8.083166869999999</v>
      </c>
      <c r="K40" s="18" t="n">
        <v>522.14436755</v>
      </c>
      <c r="L40" s="20" t="n">
        <v>4.47726693</v>
      </c>
      <c r="M40" s="18" t="s">
        <v>327</v>
      </c>
      <c r="N40" s="20" t="s">
        <v>327</v>
      </c>
      <c r="O40" s="18" t="n">
        <v>493.18465857</v>
      </c>
      <c r="P40" s="20" t="n">
        <v>2.25147869</v>
      </c>
      <c r="Q40" s="18" t="s">
        <v>327</v>
      </c>
      <c r="R40" s="20" t="s">
        <v>327</v>
      </c>
      <c r="S40" s="18" t="n">
        <v>450.87438497</v>
      </c>
      <c r="T40" s="20" t="n">
        <v>6.362612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423.45050241</v>
      </c>
      <c r="F47" s="20" t="n">
        <v>6.19459038</v>
      </c>
      <c r="G47" s="18" t="n">
        <v>453.7865103</v>
      </c>
      <c r="H47" s="20" t="n">
        <v>5.53159606</v>
      </c>
      <c r="I47" s="18" t="n">
        <v>451.72514171</v>
      </c>
      <c r="J47" s="20" t="n">
        <v>8.13646166</v>
      </c>
      <c r="K47" s="18" t="n">
        <v>426.41011189</v>
      </c>
      <c r="L47" s="20" t="n">
        <v>6.43418193</v>
      </c>
      <c r="M47" s="18" t="s">
        <v>327</v>
      </c>
      <c r="N47" s="20" t="s">
        <v>327</v>
      </c>
      <c r="O47" s="18" t="s">
        <v>327</v>
      </c>
      <c r="P47" s="20" t="s">
        <v>327</v>
      </c>
      <c r="Q47" s="18" t="s">
        <v>327</v>
      </c>
      <c r="R47" s="20" t="s">
        <v>327</v>
      </c>
      <c r="S47" s="18" t="n">
        <v>416.7800199</v>
      </c>
      <c r="T47" s="20" t="n">
        <v>6.38606791</v>
      </c>
    </row>
    <row r="48" spans="1:20">
      <c r="A48" s="15" t="s">
        <v>368</v>
      </c>
      <c r="B48" s="17" t="n">
        <v>9841</v>
      </c>
      <c r="C48" s="18">
        <f>(35.0/B48*100)</f>
        <v/>
      </c>
      <c r="D48" s="19" t="n">
        <v>9806</v>
      </c>
      <c r="E48" s="18" t="n">
        <v>464.78694349</v>
      </c>
      <c r="F48" s="20" t="n">
        <v>5.9620747</v>
      </c>
      <c r="G48" s="18" t="n">
        <v>485.49017169</v>
      </c>
      <c r="H48" s="20" t="n">
        <v>6.31446487</v>
      </c>
      <c r="I48" s="18" t="n">
        <v>499.40980542</v>
      </c>
      <c r="J48" s="20" t="n">
        <v>6.78719306</v>
      </c>
      <c r="K48" s="18" t="n">
        <v>521.8694313</v>
      </c>
      <c r="L48" s="20" t="n">
        <v>5.69610607</v>
      </c>
      <c r="M48" s="18" t="s">
        <v>327</v>
      </c>
      <c r="N48" s="20" t="s">
        <v>327</v>
      </c>
      <c r="O48" s="18" t="s">
        <v>327</v>
      </c>
      <c r="P48" s="20" t="s">
        <v>327</v>
      </c>
      <c r="Q48" s="18" t="s">
        <v>327</v>
      </c>
      <c r="R48" s="20" t="s">
        <v>327</v>
      </c>
      <c r="S48" s="18" t="n">
        <v>409.76383159</v>
      </c>
      <c r="T48" s="20" t="n">
        <v>11.73814227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466.03903395</v>
      </c>
      <c r="F52" s="20" t="n">
        <v>4.52956671</v>
      </c>
      <c r="G52" s="18" t="n">
        <v>472.39869785</v>
      </c>
      <c r="H52" s="20" t="n">
        <v>3.73324923</v>
      </c>
      <c r="I52" s="18" t="n">
        <v>501.99129883</v>
      </c>
      <c r="J52" s="20" t="n">
        <v>5.7729832</v>
      </c>
      <c r="K52" s="18" t="n">
        <v>506.28398073</v>
      </c>
      <c r="L52" s="20" t="n">
        <v>3.09360942</v>
      </c>
      <c r="M52" s="18" t="s">
        <v>327</v>
      </c>
      <c r="N52" s="20" t="s">
        <v>327</v>
      </c>
      <c r="O52" s="18" t="s">
        <v>327</v>
      </c>
      <c r="P52" s="20" t="s">
        <v>327</v>
      </c>
      <c r="Q52" s="18" t="s">
        <v>327</v>
      </c>
      <c r="R52" s="20" t="s">
        <v>327</v>
      </c>
      <c r="S52" s="18" t="n">
        <v>427.99646015</v>
      </c>
      <c r="T52" s="20" t="n">
        <v>6.09392389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513.84316656</v>
      </c>
      <c r="F56" s="20" t="n">
        <v>4.31136036</v>
      </c>
      <c r="G56" s="18" t="n">
        <v>522.2466233</v>
      </c>
      <c r="H56" s="20" t="n">
        <v>2.74316736</v>
      </c>
      <c r="I56" s="18" t="n">
        <v>542.7328966699999</v>
      </c>
      <c r="J56" s="20" t="n">
        <v>5.18567026</v>
      </c>
      <c r="K56" s="18" t="n">
        <v>535.36481635</v>
      </c>
      <c r="L56" s="20" t="n">
        <v>3.72578656</v>
      </c>
      <c r="M56" s="18" t="s">
        <v>327</v>
      </c>
      <c r="N56" s="20" t="s">
        <v>327</v>
      </c>
      <c r="O56" s="18" t="s">
        <v>327</v>
      </c>
      <c r="P56" s="20" t="s">
        <v>327</v>
      </c>
      <c r="Q56" s="18" t="s">
        <v>327</v>
      </c>
      <c r="R56" s="20" t="s">
        <v>327</v>
      </c>
      <c r="S56" s="18" t="n">
        <v>493.26486519</v>
      </c>
      <c r="T56" s="20" t="n">
        <v>10.88719358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450.87127921</v>
      </c>
      <c r="F61" s="20" t="n">
        <v>4.52854972</v>
      </c>
      <c r="G61" s="18" t="n">
        <v>459.01126381</v>
      </c>
      <c r="H61" s="20" t="n">
        <v>3.69954881</v>
      </c>
      <c r="I61" s="18" t="n">
        <v>481.75094387</v>
      </c>
      <c r="J61" s="20" t="n">
        <v>7.43704759</v>
      </c>
      <c r="K61" s="18" t="n">
        <v>495.62771314</v>
      </c>
      <c r="L61" s="20" t="n">
        <v>3.40652465</v>
      </c>
      <c r="M61" s="18" t="s">
        <v>327</v>
      </c>
      <c r="N61" s="20" t="s">
        <v>327</v>
      </c>
      <c r="O61" s="18" t="s">
        <v>327</v>
      </c>
      <c r="P61" s="20" t="s">
        <v>327</v>
      </c>
      <c r="Q61" s="18" t="s">
        <v>327</v>
      </c>
      <c r="R61" s="20" t="s">
        <v>327</v>
      </c>
      <c r="S61" s="18" t="n">
        <v>420.9808154</v>
      </c>
      <c r="T61" s="20" t="n">
        <v>6.79082346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372.90954059</v>
      </c>
      <c r="F67" s="20" t="n">
        <v>3.82194444</v>
      </c>
      <c r="G67" s="18" t="n">
        <v>395.04414046</v>
      </c>
      <c r="H67" s="20" t="n">
        <v>3.63662971</v>
      </c>
      <c r="I67" s="18" t="n">
        <v>408.79506592</v>
      </c>
      <c r="J67" s="20" t="n">
        <v>4.9316329</v>
      </c>
      <c r="K67" s="18" t="n">
        <v>427.73420105</v>
      </c>
      <c r="L67" s="20" t="n">
        <v>3.581054</v>
      </c>
      <c r="M67" s="18" t="s">
        <v>327</v>
      </c>
      <c r="N67" s="20" t="s">
        <v>327</v>
      </c>
      <c r="O67" s="18" t="s">
        <v>327</v>
      </c>
      <c r="P67" s="20" t="s">
        <v>327</v>
      </c>
      <c r="Q67" s="18" t="s">
        <v>327</v>
      </c>
      <c r="R67" s="20" t="s">
        <v>327</v>
      </c>
      <c r="S67" s="18" t="n">
        <v>360.78087223</v>
      </c>
      <c r="T67" s="20" t="n">
        <v>5.98306073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394.66170446</v>
      </c>
      <c r="F73" s="20" t="n">
        <v>3.38238504</v>
      </c>
      <c r="G73" s="18" t="n">
        <v>416.44600207</v>
      </c>
      <c r="H73" s="20" t="n">
        <v>4.4379278</v>
      </c>
      <c r="I73" s="18" t="n">
        <v>392.85823596</v>
      </c>
      <c r="J73" s="20" t="n">
        <v>5.84999978</v>
      </c>
      <c r="K73" s="18" t="n">
        <v>431.43068901</v>
      </c>
      <c r="L73" s="20" t="n">
        <v>4.46519527</v>
      </c>
      <c r="M73" s="18" t="s">
        <v>327</v>
      </c>
      <c r="N73" s="20" t="s">
        <v>327</v>
      </c>
      <c r="O73" s="18" t="s">
        <v>327</v>
      </c>
      <c r="P73" s="20" t="s">
        <v>327</v>
      </c>
      <c r="Q73" s="18" t="s">
        <v>327</v>
      </c>
      <c r="R73" s="20" t="s">
        <v>327</v>
      </c>
      <c r="S73" s="18" t="n">
        <v>372.04460542</v>
      </c>
      <c r="T73" s="20" t="n">
        <v>7.61737633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477.58891019</v>
      </c>
      <c r="F7" s="20" t="n">
        <v>4.92697152</v>
      </c>
      <c r="G7" s="18" t="n">
        <v>492.11623926</v>
      </c>
      <c r="H7" s="20" t="n">
        <v>3.49350234</v>
      </c>
      <c r="I7" s="18" t="n">
        <v>500.73513459</v>
      </c>
      <c r="J7" s="20" t="n">
        <v>8.15968662</v>
      </c>
      <c r="K7" s="18" t="n">
        <v>523.98942075</v>
      </c>
      <c r="L7" s="20" t="n">
        <v>2.22084386</v>
      </c>
      <c r="M7" s="18" t="s">
        <v>327</v>
      </c>
      <c r="N7" s="20" t="s">
        <v>327</v>
      </c>
      <c r="O7" s="18" t="s">
        <v>327</v>
      </c>
      <c r="P7" s="20" t="s">
        <v>327</v>
      </c>
      <c r="Q7" s="18" t="s">
        <v>327</v>
      </c>
      <c r="R7" s="20" t="s">
        <v>327</v>
      </c>
      <c r="S7" s="18" t="n">
        <v>473.31939328</v>
      </c>
      <c r="T7" s="20" t="n">
        <v>5.13293414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453.72033298</v>
      </c>
      <c r="F9" s="20" t="n">
        <v>8.54750246</v>
      </c>
      <c r="G9" s="18" t="n">
        <v>486.47645959</v>
      </c>
      <c r="H9" s="20" t="n">
        <v>5.85924932</v>
      </c>
      <c r="I9" s="18" t="n">
        <v>494.28247416</v>
      </c>
      <c r="J9" s="20" t="n">
        <v>12.06993515</v>
      </c>
      <c r="K9" s="18" t="s">
        <v>327</v>
      </c>
      <c r="L9" s="20" t="s">
        <v>327</v>
      </c>
      <c r="M9" s="18" t="s">
        <v>327</v>
      </c>
      <c r="N9" s="20" t="s">
        <v>327</v>
      </c>
      <c r="O9" s="18" t="n">
        <v>347.7815185</v>
      </c>
      <c r="P9" s="20" t="n">
        <v>11.20716786</v>
      </c>
      <c r="Q9" s="18" t="s">
        <v>327</v>
      </c>
      <c r="R9" s="20" t="s">
        <v>327</v>
      </c>
      <c r="S9" s="18" t="n">
        <v>451.53517112</v>
      </c>
      <c r="T9" s="20" t="n">
        <v>6.52660881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456.89087194</v>
      </c>
      <c r="F13" s="20" t="n">
        <v>7.53824312</v>
      </c>
      <c r="G13" s="18" t="n">
        <v>458.67526987</v>
      </c>
      <c r="H13" s="20" t="n">
        <v>6.31661804</v>
      </c>
      <c r="I13" s="18" t="n">
        <v>454.41065065</v>
      </c>
      <c r="J13" s="20" t="n">
        <v>17.71694625</v>
      </c>
      <c r="K13" s="18" t="n">
        <v>512.35628804</v>
      </c>
      <c r="L13" s="20" t="n">
        <v>2.67767212</v>
      </c>
      <c r="M13" s="18" t="s">
        <v>327</v>
      </c>
      <c r="N13" s="20" t="s">
        <v>327</v>
      </c>
      <c r="O13" s="18" t="n">
        <v>407.4699787</v>
      </c>
      <c r="P13" s="20" t="n">
        <v>6.79601306</v>
      </c>
      <c r="Q13" s="18" t="s">
        <v>327</v>
      </c>
      <c r="R13" s="20" t="s">
        <v>327</v>
      </c>
      <c r="S13" s="18" t="n">
        <v>455.16717351</v>
      </c>
      <c r="T13" s="20" t="n">
        <v>6.62463396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431.74175391</v>
      </c>
      <c r="F18" s="20" t="n">
        <v>5.93007945</v>
      </c>
      <c r="G18" s="18" t="n">
        <v>483.25171914</v>
      </c>
      <c r="H18" s="20" t="n">
        <v>4.07321556</v>
      </c>
      <c r="I18" s="18" t="n">
        <v>497.80864442</v>
      </c>
      <c r="J18" s="20" t="n">
        <v>4.17004982</v>
      </c>
      <c r="K18" s="18" t="n">
        <v>461.13830893</v>
      </c>
      <c r="L18" s="20" t="n">
        <v>5.96143023</v>
      </c>
      <c r="M18" s="18" t="s">
        <v>327</v>
      </c>
      <c r="N18" s="20" t="s">
        <v>327</v>
      </c>
      <c r="O18" s="18" t="s">
        <v>327</v>
      </c>
      <c r="P18" s="20" t="s">
        <v>327</v>
      </c>
      <c r="Q18" s="18" t="s">
        <v>327</v>
      </c>
      <c r="R18" s="20" t="s">
        <v>327</v>
      </c>
      <c r="S18" s="18" t="n">
        <v>424.29725306</v>
      </c>
      <c r="T18" s="20" t="n">
        <v>8.03662164</v>
      </c>
    </row>
    <row r="19" spans="1:20">
      <c r="A19" s="15" t="s">
        <v>339</v>
      </c>
      <c r="B19" s="17" t="n">
        <v>5658</v>
      </c>
      <c r="C19" s="18">
        <f>(303.0/B19*100)</f>
        <v/>
      </c>
      <c r="D19" s="19" t="n">
        <v>5355</v>
      </c>
      <c r="E19" s="18" t="n">
        <v>428.73007881</v>
      </c>
      <c r="F19" s="20" t="n">
        <v>6.49801485</v>
      </c>
      <c r="G19" s="18" t="n">
        <v>457.79520927</v>
      </c>
      <c r="H19" s="20" t="n">
        <v>4.89044113</v>
      </c>
      <c r="I19" s="18" t="n">
        <v>469.71037549</v>
      </c>
      <c r="J19" s="20" t="n">
        <v>6.78622316</v>
      </c>
      <c r="K19" s="18" t="n">
        <v>484.89118366</v>
      </c>
      <c r="L19" s="20" t="n">
        <v>3.07450608</v>
      </c>
      <c r="M19" s="18" t="s">
        <v>327</v>
      </c>
      <c r="N19" s="20" t="s">
        <v>327</v>
      </c>
      <c r="O19" s="18" t="s">
        <v>327</v>
      </c>
      <c r="P19" s="20" t="s">
        <v>327</v>
      </c>
      <c r="Q19" s="18" t="s">
        <v>327</v>
      </c>
      <c r="R19" s="20" t="s">
        <v>327</v>
      </c>
      <c r="S19" s="18" t="n">
        <v>430.08991815</v>
      </c>
      <c r="T19" s="20" t="n">
        <v>6.08590659</v>
      </c>
    </row>
    <row r="20" spans="1:20">
      <c r="A20" s="15" t="s">
        <v>340</v>
      </c>
      <c r="B20" s="17" t="n">
        <v>3371</v>
      </c>
      <c r="C20" s="18">
        <f>(82.0/B20*100)</f>
        <v/>
      </c>
      <c r="D20" s="19" t="n">
        <v>3289</v>
      </c>
      <c r="E20" s="18" t="n">
        <v>433.49346462</v>
      </c>
      <c r="F20" s="20" t="n">
        <v>9.986533980000001</v>
      </c>
      <c r="G20" s="18" t="n">
        <v>469.98648494</v>
      </c>
      <c r="H20" s="20" t="n">
        <v>5.37142932</v>
      </c>
      <c r="I20" s="18" t="n">
        <v>466.13057232</v>
      </c>
      <c r="J20" s="20" t="n">
        <v>11.07975656</v>
      </c>
      <c r="K20" s="18" t="n">
        <v>496.80901233</v>
      </c>
      <c r="L20" s="20" t="n">
        <v>2.52872452</v>
      </c>
      <c r="M20" s="18" t="s">
        <v>327</v>
      </c>
      <c r="N20" s="20" t="s">
        <v>327</v>
      </c>
      <c r="O20" s="18" t="s">
        <v>327</v>
      </c>
      <c r="P20" s="20" t="s">
        <v>327</v>
      </c>
      <c r="Q20" s="18" t="s">
        <v>327</v>
      </c>
      <c r="R20" s="20" t="s">
        <v>327</v>
      </c>
      <c r="S20" s="18" t="n">
        <v>430.66690378</v>
      </c>
      <c r="T20" s="20" t="n">
        <v>5.69259132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448.36466868</v>
      </c>
      <c r="F23" s="20" t="n">
        <v>6.14275647</v>
      </c>
      <c r="G23" s="18" t="n">
        <v>458.33402427</v>
      </c>
      <c r="H23" s="20" t="n">
        <v>4.33136322</v>
      </c>
      <c r="I23" s="18" t="n">
        <v>489.75659553</v>
      </c>
      <c r="J23" s="20" t="n">
        <v>5.87412416</v>
      </c>
      <c r="K23" s="18" t="n">
        <v>508.14563584</v>
      </c>
      <c r="L23" s="20" t="n">
        <v>2.99160477</v>
      </c>
      <c r="M23" s="18" t="s">
        <v>327</v>
      </c>
      <c r="N23" s="20" t="s">
        <v>327</v>
      </c>
      <c r="O23" s="18" t="s">
        <v>327</v>
      </c>
      <c r="P23" s="20" t="s">
        <v>327</v>
      </c>
      <c r="Q23" s="18" t="s">
        <v>327</v>
      </c>
      <c r="R23" s="20" t="s">
        <v>327</v>
      </c>
      <c r="S23" s="18" t="n">
        <v>443.59728506</v>
      </c>
      <c r="T23" s="20" t="n">
        <v>5.45454572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521.72429905</v>
      </c>
      <c r="F25" s="20" t="n">
        <v>5.42113415</v>
      </c>
      <c r="G25" s="18" t="n">
        <v>529.4537233999999</v>
      </c>
      <c r="H25" s="20" t="n">
        <v>4.05996559</v>
      </c>
      <c r="I25" s="18" t="n">
        <v>534.00197074</v>
      </c>
      <c r="J25" s="20" t="n">
        <v>4.37277782</v>
      </c>
      <c r="K25" s="18" t="n">
        <v>485.9823381</v>
      </c>
      <c r="L25" s="20" t="n">
        <v>5.14341804</v>
      </c>
      <c r="M25" s="18" t="s">
        <v>327</v>
      </c>
      <c r="N25" s="20" t="s">
        <v>327</v>
      </c>
      <c r="O25" s="18" t="s">
        <v>327</v>
      </c>
      <c r="P25" s="20" t="s">
        <v>327</v>
      </c>
      <c r="Q25" s="18" t="s">
        <v>327</v>
      </c>
      <c r="R25" s="20" t="s">
        <v>327</v>
      </c>
      <c r="S25" s="18" t="n">
        <v>478.66680108</v>
      </c>
      <c r="T25" s="20" t="n">
        <v>12.38845933</v>
      </c>
    </row>
    <row r="26" spans="1:20">
      <c r="A26" s="15" t="s">
        <v>346</v>
      </c>
      <c r="B26" s="17" t="n">
        <v>4869</v>
      </c>
      <c r="C26" s="18">
        <f>(202.0/B26*100)</f>
        <v/>
      </c>
      <c r="D26" s="19" t="n">
        <v>4667</v>
      </c>
      <c r="E26" s="18" t="n">
        <v>470.06277746</v>
      </c>
      <c r="F26" s="20" t="n">
        <v>5.02110836</v>
      </c>
      <c r="G26" s="18" t="n">
        <v>479.9505348</v>
      </c>
      <c r="H26" s="20" t="n">
        <v>2.63115409</v>
      </c>
      <c r="I26" s="18" t="n">
        <v>483.68643376</v>
      </c>
      <c r="J26" s="20" t="n">
        <v>5.38430945</v>
      </c>
      <c r="K26" s="18" t="n">
        <v>506.3844445</v>
      </c>
      <c r="L26" s="20" t="n">
        <v>2.55758959</v>
      </c>
      <c r="M26" s="18" t="s">
        <v>327</v>
      </c>
      <c r="N26" s="20" t="s">
        <v>327</v>
      </c>
      <c r="O26" s="18" t="s">
        <v>327</v>
      </c>
      <c r="P26" s="20" t="s">
        <v>327</v>
      </c>
      <c r="Q26" s="18" t="s">
        <v>327</v>
      </c>
      <c r="R26" s="20" t="s">
        <v>327</v>
      </c>
      <c r="S26" s="18" t="n">
        <v>454.54201189</v>
      </c>
      <c r="T26" s="20" t="n">
        <v>7.77252332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491.46765961</v>
      </c>
      <c r="F32" s="20" t="n">
        <v>4.4265032</v>
      </c>
      <c r="G32" s="18" t="n">
        <v>497.50443071</v>
      </c>
      <c r="H32" s="20" t="n">
        <v>3.43049856</v>
      </c>
      <c r="I32" s="18" t="n">
        <v>486.46445924</v>
      </c>
      <c r="J32" s="20" t="n">
        <v>5.89739128</v>
      </c>
      <c r="K32" s="18" t="n">
        <v>528.74119964</v>
      </c>
      <c r="L32" s="20" t="n">
        <v>3.3020191</v>
      </c>
      <c r="M32" s="18" t="s">
        <v>327</v>
      </c>
      <c r="N32" s="20" t="s">
        <v>327</v>
      </c>
      <c r="O32" s="18" t="s">
        <v>327</v>
      </c>
      <c r="P32" s="20" t="s">
        <v>327</v>
      </c>
      <c r="Q32" s="18" t="s">
        <v>327</v>
      </c>
      <c r="R32" s="20" t="s">
        <v>327</v>
      </c>
      <c r="S32" s="18" t="n">
        <v>449.64841158</v>
      </c>
      <c r="T32" s="20" t="n">
        <v>8.4822264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442.41650125</v>
      </c>
      <c r="F34" s="20" t="n">
        <v>3.96949146</v>
      </c>
      <c r="G34" s="18" t="n">
        <v>447.95060241</v>
      </c>
      <c r="H34" s="20" t="n">
        <v>3.51017228</v>
      </c>
      <c r="I34" s="18" t="n">
        <v>426.88777358</v>
      </c>
      <c r="J34" s="20" t="n">
        <v>6.88923968</v>
      </c>
      <c r="K34" s="18" t="n">
        <v>480.78045693</v>
      </c>
      <c r="L34" s="20" t="n">
        <v>3.6821129</v>
      </c>
      <c r="M34" s="18" t="s">
        <v>327</v>
      </c>
      <c r="N34" s="20" t="s">
        <v>327</v>
      </c>
      <c r="O34" s="18" t="n">
        <v>263.37193708</v>
      </c>
      <c r="P34" s="20" t="n">
        <v>13.61114927</v>
      </c>
      <c r="Q34" s="18" t="s">
        <v>327</v>
      </c>
      <c r="R34" s="20" t="s">
        <v>327</v>
      </c>
      <c r="S34" s="18" t="n">
        <v>427.34327058</v>
      </c>
      <c r="T34" s="20" t="n">
        <v>5.6624072</v>
      </c>
    </row>
    <row r="35" spans="1:20">
      <c r="A35" s="15" t="s">
        <v>355</v>
      </c>
      <c r="B35" s="17" t="n">
        <v>6406</v>
      </c>
      <c r="C35" s="18">
        <f>(132.0/B35*100)</f>
        <v/>
      </c>
      <c r="D35" s="19" t="n">
        <v>6274</v>
      </c>
      <c r="E35" s="18" t="n">
        <v>505.77355784</v>
      </c>
      <c r="F35" s="20" t="n">
        <v>4.41293321</v>
      </c>
      <c r="G35" s="18" t="n">
        <v>505.30765136</v>
      </c>
      <c r="H35" s="20" t="n">
        <v>3.03181165</v>
      </c>
      <c r="I35" s="18" t="n">
        <v>496.50952975</v>
      </c>
      <c r="J35" s="20" t="n">
        <v>4.9156272</v>
      </c>
      <c r="K35" s="18" t="n">
        <v>519.03767411</v>
      </c>
      <c r="L35" s="20" t="n">
        <v>3.225207</v>
      </c>
      <c r="M35" s="18" t="s">
        <v>327</v>
      </c>
      <c r="N35" s="20" t="s">
        <v>327</v>
      </c>
      <c r="O35" s="18" t="n">
        <v>337.32521215</v>
      </c>
      <c r="P35" s="20" t="n">
        <v>11.65794297</v>
      </c>
      <c r="Q35" s="18" t="s">
        <v>327</v>
      </c>
      <c r="R35" s="20" t="s">
        <v>327</v>
      </c>
      <c r="S35" s="18" t="n">
        <v>494.09071962</v>
      </c>
      <c r="T35" s="20" t="n">
        <v>4.09067775</v>
      </c>
    </row>
    <row r="36" spans="1:20">
      <c r="A36" s="15" t="s">
        <v>356</v>
      </c>
      <c r="B36" s="17" t="n">
        <v>6736</v>
      </c>
      <c r="C36" s="18">
        <f>(147.0/B36*100)</f>
        <v/>
      </c>
      <c r="D36" s="19" t="n">
        <v>6589</v>
      </c>
      <c r="E36" s="18" t="n">
        <v>467.60690907</v>
      </c>
      <c r="F36" s="20" t="n">
        <v>4.36779454</v>
      </c>
      <c r="G36" s="18" t="n">
        <v>481.90691239</v>
      </c>
      <c r="H36" s="20" t="n">
        <v>3.70833818</v>
      </c>
      <c r="I36" s="18" t="n">
        <v>499.46768444</v>
      </c>
      <c r="J36" s="20" t="n">
        <v>5.30935239</v>
      </c>
      <c r="K36" s="18" t="n">
        <v>512.10700208</v>
      </c>
      <c r="L36" s="20" t="n">
        <v>2.57434912</v>
      </c>
      <c r="M36" s="18" t="s">
        <v>327</v>
      </c>
      <c r="N36" s="20" t="s">
        <v>327</v>
      </c>
      <c r="O36" s="18" t="s">
        <v>327</v>
      </c>
      <c r="P36" s="20" t="s">
        <v>327</v>
      </c>
      <c r="Q36" s="18" t="s">
        <v>327</v>
      </c>
      <c r="R36" s="20" t="s">
        <v>327</v>
      </c>
      <c r="S36" s="18" t="n">
        <v>455.43113421</v>
      </c>
      <c r="T36" s="20" t="n">
        <v>4.76514787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476.6100874</v>
      </c>
      <c r="F40" s="20" t="n">
        <v>5.41814717</v>
      </c>
      <c r="G40" s="18" t="n">
        <v>494.1124576</v>
      </c>
      <c r="H40" s="20" t="n">
        <v>3.75561449</v>
      </c>
      <c r="I40" s="18" t="n">
        <v>498.33948049</v>
      </c>
      <c r="J40" s="20" t="n">
        <v>10.45637663</v>
      </c>
      <c r="K40" s="18" t="n">
        <v>522.14436755</v>
      </c>
      <c r="L40" s="20" t="n">
        <v>4.47726693</v>
      </c>
      <c r="M40" s="18" t="s">
        <v>327</v>
      </c>
      <c r="N40" s="20" t="s">
        <v>327</v>
      </c>
      <c r="O40" s="18" t="n">
        <v>493.18465857</v>
      </c>
      <c r="P40" s="20" t="n">
        <v>2.25147869</v>
      </c>
      <c r="Q40" s="18" t="s">
        <v>327</v>
      </c>
      <c r="R40" s="20" t="s">
        <v>327</v>
      </c>
      <c r="S40" s="18" t="n">
        <v>451.38831475</v>
      </c>
      <c r="T40" s="20" t="n">
        <v>6.22351747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423.52947449</v>
      </c>
      <c r="F47" s="20" t="n">
        <v>6.4159197</v>
      </c>
      <c r="G47" s="18" t="n">
        <v>458.05854206</v>
      </c>
      <c r="H47" s="20" t="n">
        <v>5.37455892</v>
      </c>
      <c r="I47" s="18" t="n">
        <v>442.92613195</v>
      </c>
      <c r="J47" s="20" t="n">
        <v>7.86227825</v>
      </c>
      <c r="K47" s="18" t="n">
        <v>426.41011189</v>
      </c>
      <c r="L47" s="20" t="n">
        <v>6.43418193</v>
      </c>
      <c r="M47" s="18" t="s">
        <v>327</v>
      </c>
      <c r="N47" s="20" t="s">
        <v>327</v>
      </c>
      <c r="O47" s="18" t="s">
        <v>327</v>
      </c>
      <c r="P47" s="20" t="s">
        <v>327</v>
      </c>
      <c r="Q47" s="18" t="s">
        <v>327</v>
      </c>
      <c r="R47" s="20" t="s">
        <v>327</v>
      </c>
      <c r="S47" s="18" t="n">
        <v>416.61530492</v>
      </c>
      <c r="T47" s="20" t="n">
        <v>6.67077296</v>
      </c>
    </row>
    <row r="48" spans="1:20">
      <c r="A48" s="15" t="s">
        <v>368</v>
      </c>
      <c r="B48" s="17" t="n">
        <v>9841</v>
      </c>
      <c r="C48" s="18">
        <f>(35.0/B48*100)</f>
        <v/>
      </c>
      <c r="D48" s="19" t="n">
        <v>9806</v>
      </c>
      <c r="E48" s="18" t="n">
        <v>471.9926247</v>
      </c>
      <c r="F48" s="20" t="n">
        <v>5.35516536</v>
      </c>
      <c r="G48" s="18" t="n">
        <v>493.39261901</v>
      </c>
      <c r="H48" s="20" t="n">
        <v>6.64105747</v>
      </c>
      <c r="I48" s="18" t="n">
        <v>482.74035256</v>
      </c>
      <c r="J48" s="20" t="n">
        <v>11.4791202</v>
      </c>
      <c r="K48" s="18" t="n">
        <v>521.8694313</v>
      </c>
      <c r="L48" s="20" t="n">
        <v>5.69610607</v>
      </c>
      <c r="M48" s="18" t="s">
        <v>327</v>
      </c>
      <c r="N48" s="20" t="s">
        <v>327</v>
      </c>
      <c r="O48" s="18" t="s">
        <v>327</v>
      </c>
      <c r="P48" s="20" t="s">
        <v>327</v>
      </c>
      <c r="Q48" s="18" t="s">
        <v>327</v>
      </c>
      <c r="R48" s="20" t="s">
        <v>327</v>
      </c>
      <c r="S48" s="18" t="n">
        <v>403.24334701</v>
      </c>
      <c r="T48" s="20" t="n">
        <v>10.34483312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450.18574996</v>
      </c>
      <c r="F52" s="20" t="n">
        <v>4.73391292</v>
      </c>
      <c r="G52" s="18" t="n">
        <v>479.41547797</v>
      </c>
      <c r="H52" s="20" t="n">
        <v>3.76050062</v>
      </c>
      <c r="I52" s="18" t="n">
        <v>498.23931514</v>
      </c>
      <c r="J52" s="20" t="n">
        <v>6.36757139</v>
      </c>
      <c r="K52" s="18" t="n">
        <v>506.28398073</v>
      </c>
      <c r="L52" s="20" t="n">
        <v>3.09360942</v>
      </c>
      <c r="M52" s="18" t="s">
        <v>327</v>
      </c>
      <c r="N52" s="20" t="s">
        <v>327</v>
      </c>
      <c r="O52" s="18" t="s">
        <v>327</v>
      </c>
      <c r="P52" s="20" t="s">
        <v>327</v>
      </c>
      <c r="Q52" s="18" t="s">
        <v>327</v>
      </c>
      <c r="R52" s="20" t="s">
        <v>327</v>
      </c>
      <c r="S52" s="18" t="n">
        <v>428.11529105</v>
      </c>
      <c r="T52" s="20" t="n">
        <v>5.88384118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517.86465494</v>
      </c>
      <c r="F56" s="20" t="n">
        <v>4.1008969</v>
      </c>
      <c r="G56" s="18" t="n">
        <v>524.46897878</v>
      </c>
      <c r="H56" s="20" t="n">
        <v>3.09000274</v>
      </c>
      <c r="I56" s="18" t="n">
        <v>527.61566281</v>
      </c>
      <c r="J56" s="20" t="n">
        <v>5.98676978</v>
      </c>
      <c r="K56" s="18" t="n">
        <v>535.36481635</v>
      </c>
      <c r="L56" s="20" t="n">
        <v>3.72578656</v>
      </c>
      <c r="M56" s="18" t="s">
        <v>327</v>
      </c>
      <c r="N56" s="20" t="s">
        <v>327</v>
      </c>
      <c r="O56" s="18" t="s">
        <v>327</v>
      </c>
      <c r="P56" s="20" t="s">
        <v>327</v>
      </c>
      <c r="Q56" s="18" t="s">
        <v>327</v>
      </c>
      <c r="R56" s="20" t="s">
        <v>327</v>
      </c>
      <c r="S56" s="18" t="n">
        <v>490.73220161</v>
      </c>
      <c r="T56" s="20" t="n">
        <v>11.3258173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461.8865991</v>
      </c>
      <c r="F61" s="20" t="n">
        <v>4.02418859</v>
      </c>
      <c r="G61" s="18" t="n">
        <v>460.21911507</v>
      </c>
      <c r="H61" s="20" t="n">
        <v>3.8077124</v>
      </c>
      <c r="I61" s="18" t="n">
        <v>450.93254976</v>
      </c>
      <c r="J61" s="20" t="n">
        <v>8.44516702</v>
      </c>
      <c r="K61" s="18" t="n">
        <v>495.62771314</v>
      </c>
      <c r="L61" s="20" t="n">
        <v>3.40652465</v>
      </c>
      <c r="M61" s="18" t="s">
        <v>327</v>
      </c>
      <c r="N61" s="20" t="s">
        <v>327</v>
      </c>
      <c r="O61" s="18" t="s">
        <v>327</v>
      </c>
      <c r="P61" s="20" t="s">
        <v>327</v>
      </c>
      <c r="Q61" s="18" t="s">
        <v>327</v>
      </c>
      <c r="R61" s="20" t="s">
        <v>327</v>
      </c>
      <c r="S61" s="18" t="n">
        <v>418.46305109</v>
      </c>
      <c r="T61" s="20" t="n">
        <v>7.1000319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368.03072643</v>
      </c>
      <c r="F67" s="20" t="n">
        <v>2.9518023</v>
      </c>
      <c r="G67" s="18" t="n">
        <v>420.96808475</v>
      </c>
      <c r="H67" s="20" t="n">
        <v>4.06655935</v>
      </c>
      <c r="I67" s="18" t="n">
        <v>412.13610944</v>
      </c>
      <c r="J67" s="20" t="n">
        <v>7.00392105</v>
      </c>
      <c r="K67" s="18" t="n">
        <v>427.73420105</v>
      </c>
      <c r="L67" s="20" t="n">
        <v>3.581054</v>
      </c>
      <c r="M67" s="18" t="s">
        <v>327</v>
      </c>
      <c r="N67" s="20" t="s">
        <v>327</v>
      </c>
      <c r="O67" s="18" t="s">
        <v>327</v>
      </c>
      <c r="P67" s="20" t="s">
        <v>327</v>
      </c>
      <c r="Q67" s="18" t="s">
        <v>327</v>
      </c>
      <c r="R67" s="20" t="s">
        <v>327</v>
      </c>
      <c r="S67" s="18" t="n">
        <v>343.35276576</v>
      </c>
      <c r="T67" s="20" t="n">
        <v>5.79707303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397.20215776</v>
      </c>
      <c r="F73" s="20" t="n">
        <v>3.34444547</v>
      </c>
      <c r="G73" s="18" t="n">
        <v>415.43778181</v>
      </c>
      <c r="H73" s="20" t="n">
        <v>4.41784602</v>
      </c>
      <c r="I73" s="18" t="n">
        <v>396.30329185</v>
      </c>
      <c r="J73" s="20" t="n">
        <v>6.40176309</v>
      </c>
      <c r="K73" s="18" t="n">
        <v>431.43068901</v>
      </c>
      <c r="L73" s="20" t="n">
        <v>4.46519527</v>
      </c>
      <c r="M73" s="18" t="s">
        <v>327</v>
      </c>
      <c r="N73" s="20" t="s">
        <v>327</v>
      </c>
      <c r="O73" s="18" t="s">
        <v>327</v>
      </c>
      <c r="P73" s="20" t="s">
        <v>327</v>
      </c>
      <c r="Q73" s="18" t="s">
        <v>327</v>
      </c>
      <c r="R73" s="20" t="s">
        <v>327</v>
      </c>
      <c r="S73" s="18" t="n">
        <v>368.40721151</v>
      </c>
      <c r="T73" s="20" t="n">
        <v>7.65316986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476.22108241</v>
      </c>
      <c r="F7" s="20" t="n">
        <v>4.58511926</v>
      </c>
      <c r="G7" s="18" t="n">
        <v>490.08090524</v>
      </c>
      <c r="H7" s="20" t="n">
        <v>3.65023632</v>
      </c>
      <c r="I7" s="18" t="n">
        <v>513.8781624</v>
      </c>
      <c r="J7" s="20" t="n">
        <v>7.94617374</v>
      </c>
      <c r="K7" s="18" t="n">
        <v>523.98942075</v>
      </c>
      <c r="L7" s="20" t="n">
        <v>2.22084386</v>
      </c>
      <c r="M7" s="18" t="s">
        <v>327</v>
      </c>
      <c r="N7" s="20" t="s">
        <v>327</v>
      </c>
      <c r="O7" s="18" t="s">
        <v>327</v>
      </c>
      <c r="P7" s="20" t="s">
        <v>327</v>
      </c>
      <c r="Q7" s="18" t="s">
        <v>327</v>
      </c>
      <c r="R7" s="20" t="s">
        <v>327</v>
      </c>
      <c r="S7" s="18" t="n">
        <v>473.28504856</v>
      </c>
      <c r="T7" s="20" t="n">
        <v>5.15636808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463.93801059</v>
      </c>
      <c r="F9" s="20" t="n">
        <v>8.294224160000001</v>
      </c>
      <c r="G9" s="18" t="n">
        <v>483.3306845</v>
      </c>
      <c r="H9" s="20" t="n">
        <v>6.52437676</v>
      </c>
      <c r="I9" s="18" t="n">
        <v>504.53115762</v>
      </c>
      <c r="J9" s="20" t="n">
        <v>11.95063983</v>
      </c>
      <c r="K9" s="18" t="s">
        <v>327</v>
      </c>
      <c r="L9" s="20" t="s">
        <v>327</v>
      </c>
      <c r="M9" s="18" t="s">
        <v>327</v>
      </c>
      <c r="N9" s="20" t="s">
        <v>327</v>
      </c>
      <c r="O9" s="18" t="n">
        <v>347.7815185</v>
      </c>
      <c r="P9" s="20" t="n">
        <v>11.20716786</v>
      </c>
      <c r="Q9" s="18" t="s">
        <v>327</v>
      </c>
      <c r="R9" s="20" t="s">
        <v>327</v>
      </c>
      <c r="S9" s="18" t="n">
        <v>448.95733298</v>
      </c>
      <c r="T9" s="20" t="n">
        <v>6.45409146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459.66114361</v>
      </c>
      <c r="F13" s="20" t="n">
        <v>7.48090466</v>
      </c>
      <c r="G13" s="18" t="n">
        <v>453.99722001</v>
      </c>
      <c r="H13" s="20" t="n">
        <v>7.49196041</v>
      </c>
      <c r="I13" s="18" t="n">
        <v>463.0039119</v>
      </c>
      <c r="J13" s="20" t="n">
        <v>13.31771825</v>
      </c>
      <c r="K13" s="18" t="n">
        <v>512.35628804</v>
      </c>
      <c r="L13" s="20" t="n">
        <v>2.67767212</v>
      </c>
      <c r="M13" s="18" t="s">
        <v>327</v>
      </c>
      <c r="N13" s="20" t="s">
        <v>327</v>
      </c>
      <c r="O13" s="18" t="n">
        <v>407.4699787</v>
      </c>
      <c r="P13" s="20" t="n">
        <v>6.79601306</v>
      </c>
      <c r="Q13" s="18" t="s">
        <v>327</v>
      </c>
      <c r="R13" s="20" t="s">
        <v>327</v>
      </c>
      <c r="S13" s="18" t="n">
        <v>455.97535256</v>
      </c>
      <c r="T13" s="20" t="n">
        <v>6.45889805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430.00457398</v>
      </c>
      <c r="F18" s="20" t="n">
        <v>5.09916171</v>
      </c>
      <c r="G18" s="18" t="n">
        <v>478.59326955</v>
      </c>
      <c r="H18" s="20" t="n">
        <v>4.20659905</v>
      </c>
      <c r="I18" s="18" t="n">
        <v>500.90283055</v>
      </c>
      <c r="J18" s="20" t="n">
        <v>4.38411315</v>
      </c>
      <c r="K18" s="18" t="n">
        <v>461.13830893</v>
      </c>
      <c r="L18" s="20" t="n">
        <v>5.96143023</v>
      </c>
      <c r="M18" s="18" t="s">
        <v>327</v>
      </c>
      <c r="N18" s="20" t="s">
        <v>327</v>
      </c>
      <c r="O18" s="18" t="s">
        <v>327</v>
      </c>
      <c r="P18" s="20" t="s">
        <v>327</v>
      </c>
      <c r="Q18" s="18" t="s">
        <v>327</v>
      </c>
      <c r="R18" s="20" t="s">
        <v>327</v>
      </c>
      <c r="S18" s="18" t="n">
        <v>420.06887723</v>
      </c>
      <c r="T18" s="20" t="n">
        <v>8.254508899999999</v>
      </c>
    </row>
    <row r="19" spans="1:20">
      <c r="A19" s="15" t="s">
        <v>339</v>
      </c>
      <c r="B19" s="17" t="n">
        <v>5658</v>
      </c>
      <c r="C19" s="18">
        <f>(303.0/B19*100)</f>
        <v/>
      </c>
      <c r="D19" s="19" t="n">
        <v>5355</v>
      </c>
      <c r="E19" s="18" t="n">
        <v>420.75646916</v>
      </c>
      <c r="F19" s="20" t="n">
        <v>7.77934177</v>
      </c>
      <c r="G19" s="18" t="n">
        <v>457.79892181</v>
      </c>
      <c r="H19" s="20" t="n">
        <v>4.79411984</v>
      </c>
      <c r="I19" s="18" t="n">
        <v>472.82425848</v>
      </c>
      <c r="J19" s="20" t="n">
        <v>5.79017461</v>
      </c>
      <c r="K19" s="18" t="n">
        <v>484.89118366</v>
      </c>
      <c r="L19" s="20" t="n">
        <v>3.07450608</v>
      </c>
      <c r="M19" s="18" t="s">
        <v>327</v>
      </c>
      <c r="N19" s="20" t="s">
        <v>327</v>
      </c>
      <c r="O19" s="18" t="s">
        <v>327</v>
      </c>
      <c r="P19" s="20" t="s">
        <v>327</v>
      </c>
      <c r="Q19" s="18" t="s">
        <v>327</v>
      </c>
      <c r="R19" s="20" t="s">
        <v>327</v>
      </c>
      <c r="S19" s="18" t="n">
        <v>428.9270485</v>
      </c>
      <c r="T19" s="20" t="n">
        <v>5.78593779</v>
      </c>
    </row>
    <row r="20" spans="1:20">
      <c r="A20" s="15" t="s">
        <v>340</v>
      </c>
      <c r="B20" s="17" t="n">
        <v>3371</v>
      </c>
      <c r="C20" s="18">
        <f>(82.0/B20*100)</f>
        <v/>
      </c>
      <c r="D20" s="19" t="n">
        <v>3289</v>
      </c>
      <c r="E20" s="18" t="n">
        <v>447.45586419</v>
      </c>
      <c r="F20" s="20" t="n">
        <v>10.20187797</v>
      </c>
      <c r="G20" s="18" t="n">
        <v>466.43819776</v>
      </c>
      <c r="H20" s="20" t="n">
        <v>5.65765626</v>
      </c>
      <c r="I20" s="18" t="n">
        <v>476.84953082</v>
      </c>
      <c r="J20" s="20" t="n">
        <v>10.71754181</v>
      </c>
      <c r="K20" s="18" t="n">
        <v>496.80901233</v>
      </c>
      <c r="L20" s="20" t="n">
        <v>2.52872452</v>
      </c>
      <c r="M20" s="18" t="s">
        <v>327</v>
      </c>
      <c r="N20" s="20" t="s">
        <v>327</v>
      </c>
      <c r="O20" s="18" t="s">
        <v>327</v>
      </c>
      <c r="P20" s="20" t="s">
        <v>327</v>
      </c>
      <c r="Q20" s="18" t="s">
        <v>327</v>
      </c>
      <c r="R20" s="20" t="s">
        <v>327</v>
      </c>
      <c r="S20" s="18" t="n">
        <v>425.36822688</v>
      </c>
      <c r="T20" s="20" t="n">
        <v>5.83426717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444.91322279</v>
      </c>
      <c r="F23" s="20" t="n">
        <v>5.5482948</v>
      </c>
      <c r="G23" s="18" t="n">
        <v>465.25953899</v>
      </c>
      <c r="H23" s="20" t="n">
        <v>4.45862973</v>
      </c>
      <c r="I23" s="18" t="n">
        <v>482.16878837</v>
      </c>
      <c r="J23" s="20" t="n">
        <v>6.41318093</v>
      </c>
      <c r="K23" s="18" t="n">
        <v>508.14563584</v>
      </c>
      <c r="L23" s="20" t="n">
        <v>2.99160477</v>
      </c>
      <c r="M23" s="18" t="s">
        <v>327</v>
      </c>
      <c r="N23" s="20" t="s">
        <v>327</v>
      </c>
      <c r="O23" s="18" t="s">
        <v>327</v>
      </c>
      <c r="P23" s="20" t="s">
        <v>327</v>
      </c>
      <c r="Q23" s="18" t="s">
        <v>327</v>
      </c>
      <c r="R23" s="20" t="s">
        <v>327</v>
      </c>
      <c r="S23" s="18" t="n">
        <v>442.04764557</v>
      </c>
      <c r="T23" s="20" t="n">
        <v>5.15545046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514.30779291</v>
      </c>
      <c r="F25" s="20" t="n">
        <v>5.62565117</v>
      </c>
      <c r="G25" s="18" t="n">
        <v>526.682108</v>
      </c>
      <c r="H25" s="20" t="n">
        <v>4.15528942</v>
      </c>
      <c r="I25" s="18" t="n">
        <v>544.73733499</v>
      </c>
      <c r="J25" s="20" t="n">
        <v>3.67157153</v>
      </c>
      <c r="K25" s="18" t="n">
        <v>485.9823381</v>
      </c>
      <c r="L25" s="20" t="n">
        <v>5.14341804</v>
      </c>
      <c r="M25" s="18" t="s">
        <v>327</v>
      </c>
      <c r="N25" s="20" t="s">
        <v>327</v>
      </c>
      <c r="O25" s="18" t="s">
        <v>327</v>
      </c>
      <c r="P25" s="20" t="s">
        <v>327</v>
      </c>
      <c r="Q25" s="18" t="s">
        <v>327</v>
      </c>
      <c r="R25" s="20" t="s">
        <v>327</v>
      </c>
      <c r="S25" s="18" t="n">
        <v>478.22435922</v>
      </c>
      <c r="T25" s="20" t="n">
        <v>13.00529103</v>
      </c>
    </row>
    <row r="26" spans="1:20">
      <c r="A26" s="15" t="s">
        <v>346</v>
      </c>
      <c r="B26" s="17" t="n">
        <v>4869</v>
      </c>
      <c r="C26" s="18">
        <f>(202.0/B26*100)</f>
        <v/>
      </c>
      <c r="D26" s="19" t="n">
        <v>4667</v>
      </c>
      <c r="E26" s="18" t="n">
        <v>467.48368103</v>
      </c>
      <c r="F26" s="20" t="n">
        <v>4.93721605</v>
      </c>
      <c r="G26" s="18" t="n">
        <v>478.69909874</v>
      </c>
      <c r="H26" s="20" t="n">
        <v>2.55860001</v>
      </c>
      <c r="I26" s="18" t="n">
        <v>494.90491232</v>
      </c>
      <c r="J26" s="20" t="n">
        <v>6.12494741</v>
      </c>
      <c r="K26" s="18" t="n">
        <v>506.3844445</v>
      </c>
      <c r="L26" s="20" t="n">
        <v>2.55758959</v>
      </c>
      <c r="M26" s="18" t="s">
        <v>327</v>
      </c>
      <c r="N26" s="20" t="s">
        <v>327</v>
      </c>
      <c r="O26" s="18" t="s">
        <v>327</v>
      </c>
      <c r="P26" s="20" t="s">
        <v>327</v>
      </c>
      <c r="Q26" s="18" t="s">
        <v>327</v>
      </c>
      <c r="R26" s="20" t="s">
        <v>327</v>
      </c>
      <c r="S26" s="18" t="n">
        <v>452.67892933</v>
      </c>
      <c r="T26" s="20" t="n">
        <v>7.45960764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489.11847002</v>
      </c>
      <c r="F32" s="20" t="n">
        <v>4.07536809</v>
      </c>
      <c r="G32" s="18" t="n">
        <v>496.70602621</v>
      </c>
      <c r="H32" s="20" t="n">
        <v>3.27305881</v>
      </c>
      <c r="I32" s="18" t="n">
        <v>491.37455805</v>
      </c>
      <c r="J32" s="20" t="n">
        <v>5.49707632</v>
      </c>
      <c r="K32" s="18" t="n">
        <v>528.74119964</v>
      </c>
      <c r="L32" s="20" t="n">
        <v>3.3020191</v>
      </c>
      <c r="M32" s="18" t="s">
        <v>327</v>
      </c>
      <c r="N32" s="20" t="s">
        <v>327</v>
      </c>
      <c r="O32" s="18" t="s">
        <v>327</v>
      </c>
      <c r="P32" s="20" t="s">
        <v>327</v>
      </c>
      <c r="Q32" s="18" t="s">
        <v>327</v>
      </c>
      <c r="R32" s="20" t="s">
        <v>327</v>
      </c>
      <c r="S32" s="18" t="n">
        <v>452.42763176</v>
      </c>
      <c r="T32" s="20" t="n">
        <v>7.9289175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433.74595427</v>
      </c>
      <c r="F34" s="20" t="n">
        <v>4.12759284</v>
      </c>
      <c r="G34" s="18" t="n">
        <v>449.37772729</v>
      </c>
      <c r="H34" s="20" t="n">
        <v>3.21887787</v>
      </c>
      <c r="I34" s="18" t="n">
        <v>443.45509658</v>
      </c>
      <c r="J34" s="20" t="n">
        <v>7.43112419</v>
      </c>
      <c r="K34" s="18" t="n">
        <v>480.78045693</v>
      </c>
      <c r="L34" s="20" t="n">
        <v>3.6821129</v>
      </c>
      <c r="M34" s="18" t="s">
        <v>327</v>
      </c>
      <c r="N34" s="20" t="s">
        <v>327</v>
      </c>
      <c r="O34" s="18" t="n">
        <v>263.37193708</v>
      </c>
      <c r="P34" s="20" t="n">
        <v>13.61114927</v>
      </c>
      <c r="Q34" s="18" t="s">
        <v>327</v>
      </c>
      <c r="R34" s="20" t="s">
        <v>327</v>
      </c>
      <c r="S34" s="18" t="n">
        <v>424.70515098</v>
      </c>
      <c r="T34" s="20" t="n">
        <v>5.55150902</v>
      </c>
    </row>
    <row r="35" spans="1:20">
      <c r="A35" s="15" t="s">
        <v>355</v>
      </c>
      <c r="B35" s="17" t="n">
        <v>6406</v>
      </c>
      <c r="C35" s="18">
        <f>(132.0/B35*100)</f>
        <v/>
      </c>
      <c r="D35" s="19" t="n">
        <v>6274</v>
      </c>
      <c r="E35" s="18" t="n">
        <v>504.56780057</v>
      </c>
      <c r="F35" s="20" t="n">
        <v>4.14297667</v>
      </c>
      <c r="G35" s="18" t="n">
        <v>505.50812038</v>
      </c>
      <c r="H35" s="20" t="n">
        <v>3.30209479</v>
      </c>
      <c r="I35" s="18" t="n">
        <v>502.58834485</v>
      </c>
      <c r="J35" s="20" t="n">
        <v>5.4734783</v>
      </c>
      <c r="K35" s="18" t="n">
        <v>519.03767411</v>
      </c>
      <c r="L35" s="20" t="n">
        <v>3.225207</v>
      </c>
      <c r="M35" s="18" t="s">
        <v>327</v>
      </c>
      <c r="N35" s="20" t="s">
        <v>327</v>
      </c>
      <c r="O35" s="18" t="n">
        <v>337.32521215</v>
      </c>
      <c r="P35" s="20" t="n">
        <v>11.65794297</v>
      </c>
      <c r="Q35" s="18" t="s">
        <v>327</v>
      </c>
      <c r="R35" s="20" t="s">
        <v>327</v>
      </c>
      <c r="S35" s="18" t="n">
        <v>492.22807245</v>
      </c>
      <c r="T35" s="20" t="n">
        <v>4.25903056</v>
      </c>
    </row>
    <row r="36" spans="1:20">
      <c r="A36" s="15" t="s">
        <v>356</v>
      </c>
      <c r="B36" s="17" t="n">
        <v>6736</v>
      </c>
      <c r="C36" s="18">
        <f>(147.0/B36*100)</f>
        <v/>
      </c>
      <c r="D36" s="19" t="n">
        <v>6589</v>
      </c>
      <c r="E36" s="18" t="n">
        <v>468.53982031</v>
      </c>
      <c r="F36" s="20" t="n">
        <v>5.37521587</v>
      </c>
      <c r="G36" s="18" t="n">
        <v>478.89014208</v>
      </c>
      <c r="H36" s="20" t="n">
        <v>3.20080177</v>
      </c>
      <c r="I36" s="18" t="n">
        <v>499.61899504</v>
      </c>
      <c r="J36" s="20" t="n">
        <v>5.69063083</v>
      </c>
      <c r="K36" s="18" t="n">
        <v>512.10700208</v>
      </c>
      <c r="L36" s="20" t="n">
        <v>2.57434912</v>
      </c>
      <c r="M36" s="18" t="s">
        <v>327</v>
      </c>
      <c r="N36" s="20" t="s">
        <v>327</v>
      </c>
      <c r="O36" s="18" t="s">
        <v>327</v>
      </c>
      <c r="P36" s="20" t="s">
        <v>327</v>
      </c>
      <c r="Q36" s="18" t="s">
        <v>327</v>
      </c>
      <c r="R36" s="20" t="s">
        <v>327</v>
      </c>
      <c r="S36" s="18" t="n">
        <v>457.89225835</v>
      </c>
      <c r="T36" s="20" t="n">
        <v>4.80514918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476.68902312</v>
      </c>
      <c r="F40" s="20" t="n">
        <v>5.42666711</v>
      </c>
      <c r="G40" s="18" t="n">
        <v>495.20027787</v>
      </c>
      <c r="H40" s="20" t="n">
        <v>3.79322613</v>
      </c>
      <c r="I40" s="18" t="n">
        <v>504.58991809</v>
      </c>
      <c r="J40" s="20" t="n">
        <v>9.522635380000001</v>
      </c>
      <c r="K40" s="18" t="n">
        <v>522.14436755</v>
      </c>
      <c r="L40" s="20" t="n">
        <v>4.47726693</v>
      </c>
      <c r="M40" s="18" t="s">
        <v>327</v>
      </c>
      <c r="N40" s="20" t="s">
        <v>327</v>
      </c>
      <c r="O40" s="18" t="n">
        <v>493.18465857</v>
      </c>
      <c r="P40" s="20" t="n">
        <v>2.25147869</v>
      </c>
      <c r="Q40" s="18" t="s">
        <v>327</v>
      </c>
      <c r="R40" s="20" t="s">
        <v>327</v>
      </c>
      <c r="S40" s="18" t="n">
        <v>447.322686</v>
      </c>
      <c r="T40" s="20" t="n">
        <v>6.33018057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426.78519519</v>
      </c>
      <c r="F47" s="20" t="n">
        <v>6.29297067</v>
      </c>
      <c r="G47" s="18" t="n">
        <v>455.43329772</v>
      </c>
      <c r="H47" s="20" t="n">
        <v>5.69992323</v>
      </c>
      <c r="I47" s="18" t="n">
        <v>450.98751888</v>
      </c>
      <c r="J47" s="20" t="n">
        <v>8.37640227</v>
      </c>
      <c r="K47" s="18" t="n">
        <v>426.41011189</v>
      </c>
      <c r="L47" s="20" t="n">
        <v>6.43418193</v>
      </c>
      <c r="M47" s="18" t="s">
        <v>327</v>
      </c>
      <c r="N47" s="20" t="s">
        <v>327</v>
      </c>
      <c r="O47" s="18" t="s">
        <v>327</v>
      </c>
      <c r="P47" s="20" t="s">
        <v>327</v>
      </c>
      <c r="Q47" s="18" t="s">
        <v>327</v>
      </c>
      <c r="R47" s="20" t="s">
        <v>327</v>
      </c>
      <c r="S47" s="18" t="n">
        <v>412.89730769</v>
      </c>
      <c r="T47" s="20" t="n">
        <v>6.62886762</v>
      </c>
    </row>
    <row r="48" spans="1:20">
      <c r="A48" s="15" t="s">
        <v>368</v>
      </c>
      <c r="B48" s="17" t="n">
        <v>9841</v>
      </c>
      <c r="C48" s="18">
        <f>(35.0/B48*100)</f>
        <v/>
      </c>
      <c r="D48" s="19" t="n">
        <v>9806</v>
      </c>
      <c r="E48" s="18" t="n">
        <v>474.06557273</v>
      </c>
      <c r="F48" s="20" t="n">
        <v>5.32214861</v>
      </c>
      <c r="G48" s="18" t="n">
        <v>495.02771493</v>
      </c>
      <c r="H48" s="20" t="n">
        <v>6.60882064</v>
      </c>
      <c r="I48" s="18" t="n">
        <v>479.06560576</v>
      </c>
      <c r="J48" s="20" t="n">
        <v>10.87723375</v>
      </c>
      <c r="K48" s="18" t="n">
        <v>521.8694313</v>
      </c>
      <c r="L48" s="20" t="n">
        <v>5.69610607</v>
      </c>
      <c r="M48" s="18" t="s">
        <v>327</v>
      </c>
      <c r="N48" s="20" t="s">
        <v>327</v>
      </c>
      <c r="O48" s="18" t="s">
        <v>327</v>
      </c>
      <c r="P48" s="20" t="s">
        <v>327</v>
      </c>
      <c r="Q48" s="18" t="s">
        <v>327</v>
      </c>
      <c r="R48" s="20" t="s">
        <v>327</v>
      </c>
      <c r="S48" s="18" t="n">
        <v>404.39404025</v>
      </c>
      <c r="T48" s="20" t="n">
        <v>10.76975977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460.21516381</v>
      </c>
      <c r="F52" s="20" t="n">
        <v>4.65426681</v>
      </c>
      <c r="G52" s="18" t="n">
        <v>472.74035902</v>
      </c>
      <c r="H52" s="20" t="n">
        <v>3.62174658</v>
      </c>
      <c r="I52" s="18" t="n">
        <v>505.67237969</v>
      </c>
      <c r="J52" s="20" t="n">
        <v>5.38667086</v>
      </c>
      <c r="K52" s="18" t="n">
        <v>506.28398073</v>
      </c>
      <c r="L52" s="20" t="n">
        <v>3.09360942</v>
      </c>
      <c r="M52" s="18" t="s">
        <v>327</v>
      </c>
      <c r="N52" s="20" t="s">
        <v>327</v>
      </c>
      <c r="O52" s="18" t="s">
        <v>327</v>
      </c>
      <c r="P52" s="20" t="s">
        <v>327</v>
      </c>
      <c r="Q52" s="18" t="s">
        <v>327</v>
      </c>
      <c r="R52" s="20" t="s">
        <v>327</v>
      </c>
      <c r="S52" s="18" t="n">
        <v>427.99521664</v>
      </c>
      <c r="T52" s="20" t="n">
        <v>6.16767634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516.95954477</v>
      </c>
      <c r="F56" s="20" t="n">
        <v>3.93700022</v>
      </c>
      <c r="G56" s="18" t="n">
        <v>522.6882521799999</v>
      </c>
      <c r="H56" s="20" t="n">
        <v>3.15083493</v>
      </c>
      <c r="I56" s="18" t="n">
        <v>535.6180057</v>
      </c>
      <c r="J56" s="20" t="n">
        <v>4.8647388</v>
      </c>
      <c r="K56" s="18" t="n">
        <v>535.36481635</v>
      </c>
      <c r="L56" s="20" t="n">
        <v>3.72578656</v>
      </c>
      <c r="M56" s="18" t="s">
        <v>327</v>
      </c>
      <c r="N56" s="20" t="s">
        <v>327</v>
      </c>
      <c r="O56" s="18" t="s">
        <v>327</v>
      </c>
      <c r="P56" s="20" t="s">
        <v>327</v>
      </c>
      <c r="Q56" s="18" t="s">
        <v>327</v>
      </c>
      <c r="R56" s="20" t="s">
        <v>327</v>
      </c>
      <c r="S56" s="18" t="n">
        <v>487.72568896</v>
      </c>
      <c r="T56" s="20" t="n">
        <v>11.09137615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455.9738754</v>
      </c>
      <c r="F61" s="20" t="n">
        <v>3.81395986</v>
      </c>
      <c r="G61" s="18" t="n">
        <v>460.08525907</v>
      </c>
      <c r="H61" s="20" t="n">
        <v>3.89037588</v>
      </c>
      <c r="I61" s="18" t="n">
        <v>468.39152515</v>
      </c>
      <c r="J61" s="20" t="n">
        <v>6.80485164</v>
      </c>
      <c r="K61" s="18" t="n">
        <v>495.62771314</v>
      </c>
      <c r="L61" s="20" t="n">
        <v>3.40652465</v>
      </c>
      <c r="M61" s="18" t="s">
        <v>327</v>
      </c>
      <c r="N61" s="20" t="s">
        <v>327</v>
      </c>
      <c r="O61" s="18" t="s">
        <v>327</v>
      </c>
      <c r="P61" s="20" t="s">
        <v>327</v>
      </c>
      <c r="Q61" s="18" t="s">
        <v>327</v>
      </c>
      <c r="R61" s="20" t="s">
        <v>327</v>
      </c>
      <c r="S61" s="18" t="n">
        <v>417.85717469</v>
      </c>
      <c r="T61" s="20" t="n">
        <v>7.31206467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368.7806732</v>
      </c>
      <c r="F67" s="20" t="n">
        <v>3.05608835</v>
      </c>
      <c r="G67" s="18" t="n">
        <v>423.60608748</v>
      </c>
      <c r="H67" s="20" t="n">
        <v>3.72875499</v>
      </c>
      <c r="I67" s="18" t="n">
        <v>416.74310053</v>
      </c>
      <c r="J67" s="20" t="n">
        <v>6.54731365</v>
      </c>
      <c r="K67" s="18" t="n">
        <v>427.73420105</v>
      </c>
      <c r="L67" s="20" t="n">
        <v>3.581054</v>
      </c>
      <c r="M67" s="18" t="s">
        <v>327</v>
      </c>
      <c r="N67" s="20" t="s">
        <v>327</v>
      </c>
      <c r="O67" s="18" t="s">
        <v>327</v>
      </c>
      <c r="P67" s="20" t="s">
        <v>327</v>
      </c>
      <c r="Q67" s="18" t="s">
        <v>327</v>
      </c>
      <c r="R67" s="20" t="s">
        <v>327</v>
      </c>
      <c r="S67" s="18" t="n">
        <v>343.04031687</v>
      </c>
      <c r="T67" s="20" t="n">
        <v>6.28898501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398.99924384</v>
      </c>
      <c r="F73" s="20" t="n">
        <v>3.24683164</v>
      </c>
      <c r="G73" s="18" t="n">
        <v>413.47272448</v>
      </c>
      <c r="H73" s="20" t="n">
        <v>4.46226187</v>
      </c>
      <c r="I73" s="18" t="n">
        <v>395.74562732</v>
      </c>
      <c r="J73" s="20" t="n">
        <v>6.03477846</v>
      </c>
      <c r="K73" s="18" t="n">
        <v>431.43068901</v>
      </c>
      <c r="L73" s="20" t="n">
        <v>4.46519527</v>
      </c>
      <c r="M73" s="18" t="s">
        <v>327</v>
      </c>
      <c r="N73" s="20" t="s">
        <v>327</v>
      </c>
      <c r="O73" s="18" t="s">
        <v>327</v>
      </c>
      <c r="P73" s="20" t="s">
        <v>327</v>
      </c>
      <c r="Q73" s="18" t="s">
        <v>327</v>
      </c>
      <c r="R73" s="20" t="s">
        <v>327</v>
      </c>
      <c r="S73" s="18" t="n">
        <v>374.49821882</v>
      </c>
      <c r="T73" s="20" t="n">
        <v>7.24711825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484.79504752</v>
      </c>
      <c r="F7" s="20" t="n">
        <v>4.38993221</v>
      </c>
      <c r="G7" s="18" t="n">
        <v>494.73422148</v>
      </c>
      <c r="H7" s="20" t="n">
        <v>3.77257547</v>
      </c>
      <c r="I7" s="18" t="n">
        <v>455.04134147</v>
      </c>
      <c r="J7" s="20" t="n">
        <v>9.61068315</v>
      </c>
      <c r="K7" s="18" t="n">
        <v>523.98942075</v>
      </c>
      <c r="L7" s="20" t="n">
        <v>2.22084386</v>
      </c>
      <c r="M7" s="18" t="s">
        <v>327</v>
      </c>
      <c r="N7" s="20" t="s">
        <v>327</v>
      </c>
      <c r="O7" s="18" t="s">
        <v>327</v>
      </c>
      <c r="P7" s="20" t="s">
        <v>327</v>
      </c>
      <c r="Q7" s="18" t="s">
        <v>327</v>
      </c>
      <c r="R7" s="20" t="s">
        <v>327</v>
      </c>
      <c r="S7" s="18" t="n">
        <v>473.42281411</v>
      </c>
      <c r="T7" s="20" t="n">
        <v>5.26116193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487.21170132</v>
      </c>
      <c r="F9" s="20" t="n">
        <v>7.83820967</v>
      </c>
      <c r="G9" s="18" t="n">
        <v>483.47104282</v>
      </c>
      <c r="H9" s="20" t="n">
        <v>5.75491646</v>
      </c>
      <c r="I9" s="18" t="n">
        <v>431.77837058</v>
      </c>
      <c r="J9" s="20" t="n">
        <v>17.23729176</v>
      </c>
      <c r="K9" s="18" t="s">
        <v>327</v>
      </c>
      <c r="L9" s="20" t="s">
        <v>327</v>
      </c>
      <c r="M9" s="18" t="s">
        <v>327</v>
      </c>
      <c r="N9" s="20" t="s">
        <v>327</v>
      </c>
      <c r="O9" s="18" t="n">
        <v>347.7815185</v>
      </c>
      <c r="P9" s="20" t="n">
        <v>11.20716786</v>
      </c>
      <c r="Q9" s="18" t="s">
        <v>327</v>
      </c>
      <c r="R9" s="20" t="s">
        <v>327</v>
      </c>
      <c r="S9" s="18" t="n">
        <v>451.94772607</v>
      </c>
      <c r="T9" s="20" t="n">
        <v>6.61919945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460.95283109</v>
      </c>
      <c r="F13" s="20" t="n">
        <v>7.14712164</v>
      </c>
      <c r="G13" s="18" t="n">
        <v>453.89015901</v>
      </c>
      <c r="H13" s="20" t="n">
        <v>7.17058779</v>
      </c>
      <c r="I13" s="18" t="n">
        <v>471.63794371</v>
      </c>
      <c r="J13" s="20" t="n">
        <v>22.7437383</v>
      </c>
      <c r="K13" s="18" t="n">
        <v>512.35628804</v>
      </c>
      <c r="L13" s="20" t="n">
        <v>2.67767212</v>
      </c>
      <c r="M13" s="18" t="s">
        <v>327</v>
      </c>
      <c r="N13" s="20" t="s">
        <v>327</v>
      </c>
      <c r="O13" s="18" t="n">
        <v>407.4699787</v>
      </c>
      <c r="P13" s="20" t="n">
        <v>6.79601306</v>
      </c>
      <c r="Q13" s="18" t="s">
        <v>327</v>
      </c>
      <c r="R13" s="20" t="s">
        <v>327</v>
      </c>
      <c r="S13" s="18" t="n">
        <v>454.27876063</v>
      </c>
      <c r="T13" s="20" t="n">
        <v>6.60945548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493.22494961</v>
      </c>
      <c r="F18" s="20" t="n">
        <v>4.15495439</v>
      </c>
      <c r="G18" s="18" t="n">
        <v>469.3545514</v>
      </c>
      <c r="H18" s="20" t="n">
        <v>5.46119307</v>
      </c>
      <c r="I18" s="18" t="n">
        <v>456.74165843</v>
      </c>
      <c r="J18" s="20" t="n">
        <v>5.24925998</v>
      </c>
      <c r="K18" s="18" t="n">
        <v>461.13830893</v>
      </c>
      <c r="L18" s="20" t="n">
        <v>5.96143023</v>
      </c>
      <c r="M18" s="18" t="s">
        <v>327</v>
      </c>
      <c r="N18" s="20" t="s">
        <v>327</v>
      </c>
      <c r="O18" s="18" t="s">
        <v>327</v>
      </c>
      <c r="P18" s="20" t="s">
        <v>327</v>
      </c>
      <c r="Q18" s="18" t="s">
        <v>327</v>
      </c>
      <c r="R18" s="20" t="s">
        <v>327</v>
      </c>
      <c r="S18" s="18" t="n">
        <v>425.31130794</v>
      </c>
      <c r="T18" s="20" t="n">
        <v>7.74420452</v>
      </c>
    </row>
    <row r="19" spans="1:20">
      <c r="A19" s="15" t="s">
        <v>339</v>
      </c>
      <c r="B19" s="17" t="n">
        <v>5658</v>
      </c>
      <c r="C19" s="18">
        <f>(303.0/B19*100)</f>
        <v/>
      </c>
      <c r="D19" s="19" t="n">
        <v>5355</v>
      </c>
      <c r="E19" s="18" t="n">
        <v>467.60612237</v>
      </c>
      <c r="F19" s="20" t="n">
        <v>5.49615407</v>
      </c>
      <c r="G19" s="18" t="n">
        <v>451.11580948</v>
      </c>
      <c r="H19" s="20" t="n">
        <v>4.83558895</v>
      </c>
      <c r="I19" s="18" t="n">
        <v>422.91698899</v>
      </c>
      <c r="J19" s="20" t="n">
        <v>10.07371342</v>
      </c>
      <c r="K19" s="18" t="n">
        <v>484.89118366</v>
      </c>
      <c r="L19" s="20" t="n">
        <v>3.07450608</v>
      </c>
      <c r="M19" s="18" t="s">
        <v>327</v>
      </c>
      <c r="N19" s="20" t="s">
        <v>327</v>
      </c>
      <c r="O19" s="18" t="s">
        <v>327</v>
      </c>
      <c r="P19" s="20" t="s">
        <v>327</v>
      </c>
      <c r="Q19" s="18" t="s">
        <v>327</v>
      </c>
      <c r="R19" s="20" t="s">
        <v>327</v>
      </c>
      <c r="S19" s="18" t="n">
        <v>429.21442856</v>
      </c>
      <c r="T19" s="20" t="n">
        <v>5.96707618</v>
      </c>
    </row>
    <row r="20" spans="1:20">
      <c r="A20" s="15" t="s">
        <v>340</v>
      </c>
      <c r="B20" s="17" t="n">
        <v>3371</v>
      </c>
      <c r="C20" s="18">
        <f>(82.0/B20*100)</f>
        <v/>
      </c>
      <c r="D20" s="19" t="n">
        <v>3289</v>
      </c>
      <c r="E20" s="18" t="n">
        <v>464.69747408</v>
      </c>
      <c r="F20" s="20" t="n">
        <v>8.21115032</v>
      </c>
      <c r="G20" s="18" t="n">
        <v>464.65738992</v>
      </c>
      <c r="H20" s="20" t="n">
        <v>5.74162535</v>
      </c>
      <c r="I20" s="18" t="n">
        <v>435.96704406</v>
      </c>
      <c r="J20" s="20" t="n">
        <v>14.16902887</v>
      </c>
      <c r="K20" s="18" t="n">
        <v>496.80901233</v>
      </c>
      <c r="L20" s="20" t="n">
        <v>2.52872452</v>
      </c>
      <c r="M20" s="18" t="s">
        <v>327</v>
      </c>
      <c r="N20" s="20" t="s">
        <v>327</v>
      </c>
      <c r="O20" s="18" t="s">
        <v>327</v>
      </c>
      <c r="P20" s="20" t="s">
        <v>327</v>
      </c>
      <c r="Q20" s="18" t="s">
        <v>327</v>
      </c>
      <c r="R20" s="20" t="s">
        <v>327</v>
      </c>
      <c r="S20" s="18" t="n">
        <v>429.07353223</v>
      </c>
      <c r="T20" s="20" t="n">
        <v>6.09088006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475.0367826</v>
      </c>
      <c r="F23" s="20" t="n">
        <v>5.65893246</v>
      </c>
      <c r="G23" s="18" t="n">
        <v>457.64672047</v>
      </c>
      <c r="H23" s="20" t="n">
        <v>4.37689838</v>
      </c>
      <c r="I23" s="18" t="n">
        <v>447.01220158</v>
      </c>
      <c r="J23" s="20" t="n">
        <v>8.01854103</v>
      </c>
      <c r="K23" s="18" t="n">
        <v>508.14563584</v>
      </c>
      <c r="L23" s="20" t="n">
        <v>2.99160477</v>
      </c>
      <c r="M23" s="18" t="s">
        <v>327</v>
      </c>
      <c r="N23" s="20" t="s">
        <v>327</v>
      </c>
      <c r="O23" s="18" t="s">
        <v>327</v>
      </c>
      <c r="P23" s="20" t="s">
        <v>327</v>
      </c>
      <c r="Q23" s="18" t="s">
        <v>327</v>
      </c>
      <c r="R23" s="20" t="s">
        <v>327</v>
      </c>
      <c r="S23" s="18" t="n">
        <v>442.05883685</v>
      </c>
      <c r="T23" s="20" t="n">
        <v>5.65446139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534.002579</v>
      </c>
      <c r="F25" s="20" t="n">
        <v>4.12018284</v>
      </c>
      <c r="G25" s="18" t="n">
        <v>528.51474182</v>
      </c>
      <c r="H25" s="20" t="n">
        <v>4.20058719</v>
      </c>
      <c r="I25" s="18" t="n">
        <v>516.1934023600001</v>
      </c>
      <c r="J25" s="20" t="n">
        <v>6.53614072</v>
      </c>
      <c r="K25" s="18" t="n">
        <v>485.9823381</v>
      </c>
      <c r="L25" s="20" t="n">
        <v>5.14341804</v>
      </c>
      <c r="M25" s="18" t="s">
        <v>327</v>
      </c>
      <c r="N25" s="20" t="s">
        <v>327</v>
      </c>
      <c r="O25" s="18" t="s">
        <v>327</v>
      </c>
      <c r="P25" s="20" t="s">
        <v>327</v>
      </c>
      <c r="Q25" s="18" t="s">
        <v>327</v>
      </c>
      <c r="R25" s="20" t="s">
        <v>327</v>
      </c>
      <c r="S25" s="18" t="n">
        <v>479.49043994</v>
      </c>
      <c r="T25" s="20" t="n">
        <v>12.80644488</v>
      </c>
    </row>
    <row r="26" spans="1:20">
      <c r="A26" s="15" t="s">
        <v>346</v>
      </c>
      <c r="B26" s="17" t="n">
        <v>4869</v>
      </c>
      <c r="C26" s="18">
        <f>(202.0/B26*100)</f>
        <v/>
      </c>
      <c r="D26" s="19" t="n">
        <v>4667</v>
      </c>
      <c r="E26" s="18" t="n">
        <v>492.07996071</v>
      </c>
      <c r="F26" s="20" t="n">
        <v>4.08621568</v>
      </c>
      <c r="G26" s="18" t="n">
        <v>473.62860415</v>
      </c>
      <c r="H26" s="20" t="n">
        <v>2.60236195</v>
      </c>
      <c r="I26" s="18" t="n">
        <v>453.68986766</v>
      </c>
      <c r="J26" s="20" t="n">
        <v>6.64214706</v>
      </c>
      <c r="K26" s="18" t="n">
        <v>506.3844445</v>
      </c>
      <c r="L26" s="20" t="n">
        <v>2.55758959</v>
      </c>
      <c r="M26" s="18" t="s">
        <v>327</v>
      </c>
      <c r="N26" s="20" t="s">
        <v>327</v>
      </c>
      <c r="O26" s="18" t="s">
        <v>327</v>
      </c>
      <c r="P26" s="20" t="s">
        <v>327</v>
      </c>
      <c r="Q26" s="18" t="s">
        <v>327</v>
      </c>
      <c r="R26" s="20" t="s">
        <v>327</v>
      </c>
      <c r="S26" s="18" t="n">
        <v>459.14655688</v>
      </c>
      <c r="T26" s="20" t="n">
        <v>7.24610637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512.30420311</v>
      </c>
      <c r="F32" s="20" t="n">
        <v>4.12654962</v>
      </c>
      <c r="G32" s="18" t="n">
        <v>489.01903345</v>
      </c>
      <c r="H32" s="20" t="n">
        <v>3.66339309</v>
      </c>
      <c r="I32" s="18" t="n">
        <v>473.28121893</v>
      </c>
      <c r="J32" s="20" t="n">
        <v>5.97596938</v>
      </c>
      <c r="K32" s="18" t="n">
        <v>528.74119964</v>
      </c>
      <c r="L32" s="20" t="n">
        <v>3.3020191</v>
      </c>
      <c r="M32" s="18" t="s">
        <v>327</v>
      </c>
      <c r="N32" s="20" t="s">
        <v>327</v>
      </c>
      <c r="O32" s="18" t="s">
        <v>327</v>
      </c>
      <c r="P32" s="20" t="s">
        <v>327</v>
      </c>
      <c r="Q32" s="18" t="s">
        <v>327</v>
      </c>
      <c r="R32" s="20" t="s">
        <v>327</v>
      </c>
      <c r="S32" s="18" t="n">
        <v>450.34679604</v>
      </c>
      <c r="T32" s="20" t="n">
        <v>7.54194728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445.3099784</v>
      </c>
      <c r="F34" s="20" t="n">
        <v>4.15972834</v>
      </c>
      <c r="G34" s="18" t="n">
        <v>448.48805349</v>
      </c>
      <c r="H34" s="20" t="n">
        <v>3.28394285</v>
      </c>
      <c r="I34" s="18" t="n">
        <v>411.64691681</v>
      </c>
      <c r="J34" s="20" t="n">
        <v>6.25780375</v>
      </c>
      <c r="K34" s="18" t="n">
        <v>480.78045693</v>
      </c>
      <c r="L34" s="20" t="n">
        <v>3.6821129</v>
      </c>
      <c r="M34" s="18" t="s">
        <v>327</v>
      </c>
      <c r="N34" s="20" t="s">
        <v>327</v>
      </c>
      <c r="O34" s="18" t="n">
        <v>263.37193708</v>
      </c>
      <c r="P34" s="20" t="n">
        <v>13.61114927</v>
      </c>
      <c r="Q34" s="18" t="s">
        <v>327</v>
      </c>
      <c r="R34" s="20" t="s">
        <v>327</v>
      </c>
      <c r="S34" s="18" t="n">
        <v>427.79060604</v>
      </c>
      <c r="T34" s="20" t="n">
        <v>5.81233289</v>
      </c>
    </row>
    <row r="35" spans="1:20">
      <c r="A35" s="15" t="s">
        <v>355</v>
      </c>
      <c r="B35" s="17" t="n">
        <v>6406</v>
      </c>
      <c r="C35" s="18">
        <f>(132.0/B35*100)</f>
        <v/>
      </c>
      <c r="D35" s="19" t="n">
        <v>6274</v>
      </c>
      <c r="E35" s="18" t="n">
        <v>511.42494335</v>
      </c>
      <c r="F35" s="20" t="n">
        <v>3.6910667</v>
      </c>
      <c r="G35" s="18" t="n">
        <v>504.45261477</v>
      </c>
      <c r="H35" s="20" t="n">
        <v>3.15458864</v>
      </c>
      <c r="I35" s="18" t="n">
        <v>484.24943241</v>
      </c>
      <c r="J35" s="20" t="n">
        <v>7.17445986</v>
      </c>
      <c r="K35" s="18" t="n">
        <v>519.03767411</v>
      </c>
      <c r="L35" s="20" t="n">
        <v>3.225207</v>
      </c>
      <c r="M35" s="18" t="s">
        <v>327</v>
      </c>
      <c r="N35" s="20" t="s">
        <v>327</v>
      </c>
      <c r="O35" s="18" t="n">
        <v>337.32521215</v>
      </c>
      <c r="P35" s="20" t="n">
        <v>11.65794297</v>
      </c>
      <c r="Q35" s="18" t="s">
        <v>327</v>
      </c>
      <c r="R35" s="20" t="s">
        <v>327</v>
      </c>
      <c r="S35" s="18" t="n">
        <v>490.21570604</v>
      </c>
      <c r="T35" s="20" t="n">
        <v>4.13924588</v>
      </c>
    </row>
    <row r="36" spans="1:20">
      <c r="A36" s="15" t="s">
        <v>356</v>
      </c>
      <c r="B36" s="17" t="n">
        <v>6736</v>
      </c>
      <c r="C36" s="18">
        <f>(147.0/B36*100)</f>
        <v/>
      </c>
      <c r="D36" s="19" t="n">
        <v>6589</v>
      </c>
      <c r="E36" s="18" t="n">
        <v>494.43092233</v>
      </c>
      <c r="F36" s="20" t="n">
        <v>4.42484523</v>
      </c>
      <c r="G36" s="18" t="n">
        <v>475.14835177</v>
      </c>
      <c r="H36" s="20" t="n">
        <v>3.18519955</v>
      </c>
      <c r="I36" s="18" t="n">
        <v>471.28143122</v>
      </c>
      <c r="J36" s="20" t="n">
        <v>8.686546549999999</v>
      </c>
      <c r="K36" s="18" t="n">
        <v>512.10700208</v>
      </c>
      <c r="L36" s="20" t="n">
        <v>2.57434912</v>
      </c>
      <c r="M36" s="18" t="s">
        <v>327</v>
      </c>
      <c r="N36" s="20" t="s">
        <v>327</v>
      </c>
      <c r="O36" s="18" t="s">
        <v>327</v>
      </c>
      <c r="P36" s="20" t="s">
        <v>327</v>
      </c>
      <c r="Q36" s="18" t="s">
        <v>327</v>
      </c>
      <c r="R36" s="20" t="s">
        <v>327</v>
      </c>
      <c r="S36" s="18" t="n">
        <v>456.19547431</v>
      </c>
      <c r="T36" s="20" t="n">
        <v>4.96055516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483.32920565</v>
      </c>
      <c r="F40" s="20" t="n">
        <v>5.35648301</v>
      </c>
      <c r="G40" s="18" t="n">
        <v>494.63097444</v>
      </c>
      <c r="H40" s="20" t="n">
        <v>3.67592447</v>
      </c>
      <c r="I40" s="18" t="n">
        <v>484.14734136</v>
      </c>
      <c r="J40" s="20" t="n">
        <v>8.446693310000001</v>
      </c>
      <c r="K40" s="18" t="n">
        <v>522.14436755</v>
      </c>
      <c r="L40" s="20" t="n">
        <v>4.47726693</v>
      </c>
      <c r="M40" s="18" t="s">
        <v>327</v>
      </c>
      <c r="N40" s="20" t="s">
        <v>327</v>
      </c>
      <c r="O40" s="18" t="n">
        <v>493.18465857</v>
      </c>
      <c r="P40" s="20" t="n">
        <v>2.25147869</v>
      </c>
      <c r="Q40" s="18" t="s">
        <v>327</v>
      </c>
      <c r="R40" s="20" t="s">
        <v>327</v>
      </c>
      <c r="S40" s="18" t="n">
        <v>450.51888104</v>
      </c>
      <c r="T40" s="20" t="n">
        <v>6.05608967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436.79234085</v>
      </c>
      <c r="F47" s="20" t="n">
        <v>6.15630274</v>
      </c>
      <c r="G47" s="18" t="n">
        <v>456.68453319</v>
      </c>
      <c r="H47" s="20" t="n">
        <v>5.44524455</v>
      </c>
      <c r="I47" s="18" t="n">
        <v>422.56258976</v>
      </c>
      <c r="J47" s="20" t="n">
        <v>8.009528120000001</v>
      </c>
      <c r="K47" s="18" t="n">
        <v>426.41011189</v>
      </c>
      <c r="L47" s="20" t="n">
        <v>6.43418193</v>
      </c>
      <c r="M47" s="18" t="s">
        <v>327</v>
      </c>
      <c r="N47" s="20" t="s">
        <v>327</v>
      </c>
      <c r="O47" s="18" t="s">
        <v>327</v>
      </c>
      <c r="P47" s="20" t="s">
        <v>327</v>
      </c>
      <c r="Q47" s="18" t="s">
        <v>327</v>
      </c>
      <c r="R47" s="20" t="s">
        <v>327</v>
      </c>
      <c r="S47" s="18" t="n">
        <v>415.35005894</v>
      </c>
      <c r="T47" s="20" t="n">
        <v>6.92965693</v>
      </c>
    </row>
    <row r="48" spans="1:20">
      <c r="A48" s="15" t="s">
        <v>368</v>
      </c>
      <c r="B48" s="17" t="n">
        <v>9841</v>
      </c>
      <c r="C48" s="18">
        <f>(35.0/B48*100)</f>
        <v/>
      </c>
      <c r="D48" s="19" t="n">
        <v>9806</v>
      </c>
      <c r="E48" s="18" t="n">
        <v>478.9768535</v>
      </c>
      <c r="F48" s="20" t="n">
        <v>6.69560245</v>
      </c>
      <c r="G48" s="18" t="n">
        <v>487.46772761</v>
      </c>
      <c r="H48" s="20" t="n">
        <v>5.34850081</v>
      </c>
      <c r="I48" s="18" t="n">
        <v>474.77278363</v>
      </c>
      <c r="J48" s="20" t="n">
        <v>8.372871569999999</v>
      </c>
      <c r="K48" s="18" t="n">
        <v>521.8694313</v>
      </c>
      <c r="L48" s="20" t="n">
        <v>5.69610607</v>
      </c>
      <c r="M48" s="18" t="s">
        <v>327</v>
      </c>
      <c r="N48" s="20" t="s">
        <v>327</v>
      </c>
      <c r="O48" s="18" t="s">
        <v>327</v>
      </c>
      <c r="P48" s="20" t="s">
        <v>327</v>
      </c>
      <c r="Q48" s="18" t="s">
        <v>327</v>
      </c>
      <c r="R48" s="20" t="s">
        <v>327</v>
      </c>
      <c r="S48" s="18" t="n">
        <v>408.72238601</v>
      </c>
      <c r="T48" s="20" t="n">
        <v>10.74601339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493.81601515</v>
      </c>
      <c r="F52" s="20" t="n">
        <v>4.10616497</v>
      </c>
      <c r="G52" s="18" t="n">
        <v>469.66826683</v>
      </c>
      <c r="H52" s="20" t="n">
        <v>3.59706127</v>
      </c>
      <c r="I52" s="18" t="n">
        <v>434.86719463</v>
      </c>
      <c r="J52" s="20" t="n">
        <v>8.05911304</v>
      </c>
      <c r="K52" s="18" t="n">
        <v>506.28398073</v>
      </c>
      <c r="L52" s="20" t="n">
        <v>3.09360942</v>
      </c>
      <c r="M52" s="18" t="s">
        <v>327</v>
      </c>
      <c r="N52" s="20" t="s">
        <v>327</v>
      </c>
      <c r="O52" s="18" t="s">
        <v>327</v>
      </c>
      <c r="P52" s="20" t="s">
        <v>327</v>
      </c>
      <c r="Q52" s="18" t="s">
        <v>327</v>
      </c>
      <c r="R52" s="20" t="s">
        <v>327</v>
      </c>
      <c r="S52" s="18" t="n">
        <v>424.60769426</v>
      </c>
      <c r="T52" s="20" t="n">
        <v>5.80593268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524.04932575</v>
      </c>
      <c r="F56" s="20" t="n">
        <v>3.99777687</v>
      </c>
      <c r="G56" s="18" t="n">
        <v>524.46678549</v>
      </c>
      <c r="H56" s="20" t="n">
        <v>2.80931804</v>
      </c>
      <c r="I56" s="18" t="n">
        <v>502.68831149</v>
      </c>
      <c r="J56" s="20" t="n">
        <v>7.61786868</v>
      </c>
      <c r="K56" s="18" t="n">
        <v>535.36481635</v>
      </c>
      <c r="L56" s="20" t="n">
        <v>3.72578656</v>
      </c>
      <c r="M56" s="18" t="s">
        <v>327</v>
      </c>
      <c r="N56" s="20" t="s">
        <v>327</v>
      </c>
      <c r="O56" s="18" t="s">
        <v>327</v>
      </c>
      <c r="P56" s="20" t="s">
        <v>327</v>
      </c>
      <c r="Q56" s="18" t="s">
        <v>327</v>
      </c>
      <c r="R56" s="20" t="s">
        <v>327</v>
      </c>
      <c r="S56" s="18" t="n">
        <v>489.67728249</v>
      </c>
      <c r="T56" s="20" t="n">
        <v>11.39080226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463.01636378</v>
      </c>
      <c r="F61" s="20" t="n">
        <v>4.65568153</v>
      </c>
      <c r="G61" s="18" t="n">
        <v>463.16765932</v>
      </c>
      <c r="H61" s="20" t="n">
        <v>3.73882482</v>
      </c>
      <c r="I61" s="18" t="n">
        <v>431.28377479</v>
      </c>
      <c r="J61" s="20" t="n">
        <v>8.890765910000001</v>
      </c>
      <c r="K61" s="18" t="n">
        <v>495.62771314</v>
      </c>
      <c r="L61" s="20" t="n">
        <v>3.40652465</v>
      </c>
      <c r="M61" s="18" t="s">
        <v>327</v>
      </c>
      <c r="N61" s="20" t="s">
        <v>327</v>
      </c>
      <c r="O61" s="18" t="s">
        <v>327</v>
      </c>
      <c r="P61" s="20" t="s">
        <v>327</v>
      </c>
      <c r="Q61" s="18" t="s">
        <v>327</v>
      </c>
      <c r="R61" s="20" t="s">
        <v>327</v>
      </c>
      <c r="S61" s="18" t="n">
        <v>420.02831585</v>
      </c>
      <c r="T61" s="20" t="n">
        <v>6.42657889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384.23534095</v>
      </c>
      <c r="F67" s="20" t="n">
        <v>4.42937536</v>
      </c>
      <c r="G67" s="18" t="n">
        <v>390.88107107</v>
      </c>
      <c r="H67" s="20" t="n">
        <v>3.46743636</v>
      </c>
      <c r="I67" s="18" t="n">
        <v>397.49383594</v>
      </c>
      <c r="J67" s="20" t="n">
        <v>5.94814691</v>
      </c>
      <c r="K67" s="18" t="n">
        <v>427.73420105</v>
      </c>
      <c r="L67" s="20" t="n">
        <v>3.581054</v>
      </c>
      <c r="M67" s="18" t="s">
        <v>327</v>
      </c>
      <c r="N67" s="20" t="s">
        <v>327</v>
      </c>
      <c r="O67" s="18" t="s">
        <v>327</v>
      </c>
      <c r="P67" s="20" t="s">
        <v>327</v>
      </c>
      <c r="Q67" s="18" t="s">
        <v>327</v>
      </c>
      <c r="R67" s="20" t="s">
        <v>327</v>
      </c>
      <c r="S67" s="18" t="n">
        <v>365.58896269</v>
      </c>
      <c r="T67" s="20" t="n">
        <v>5.10892328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402.02153006</v>
      </c>
      <c r="F73" s="20" t="n">
        <v>4.2844522</v>
      </c>
      <c r="G73" s="18" t="n">
        <v>412.34248815</v>
      </c>
      <c r="H73" s="20" t="n">
        <v>3.76325906</v>
      </c>
      <c r="I73" s="18" t="n">
        <v>383.2122293</v>
      </c>
      <c r="J73" s="20" t="n">
        <v>5.71530563</v>
      </c>
      <c r="K73" s="18" t="n">
        <v>431.43068901</v>
      </c>
      <c r="L73" s="20" t="n">
        <v>4.46519527</v>
      </c>
      <c r="M73" s="18" t="s">
        <v>327</v>
      </c>
      <c r="N73" s="20" t="s">
        <v>327</v>
      </c>
      <c r="O73" s="18" t="s">
        <v>327</v>
      </c>
      <c r="P73" s="20" t="s">
        <v>327</v>
      </c>
      <c r="Q73" s="18" t="s">
        <v>327</v>
      </c>
      <c r="R73" s="20" t="s">
        <v>327</v>
      </c>
      <c r="S73" s="18" t="n">
        <v>373.46736467</v>
      </c>
      <c r="T73" s="20" t="n">
        <v>6.99373324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477.36995575</v>
      </c>
      <c r="F7" s="20" t="n">
        <v>5.80560287</v>
      </c>
      <c r="G7" s="18" t="n">
        <v>496.93146465</v>
      </c>
      <c r="H7" s="20" t="n">
        <v>3.63820281</v>
      </c>
      <c r="I7" s="18" t="n">
        <v>448.69614126</v>
      </c>
      <c r="J7" s="20" t="n">
        <v>9.201278479999999</v>
      </c>
      <c r="K7" s="18" t="n">
        <v>523.98942075</v>
      </c>
      <c r="L7" s="20" t="n">
        <v>2.22084386</v>
      </c>
      <c r="M7" s="18" t="s">
        <v>327</v>
      </c>
      <c r="N7" s="20" t="s">
        <v>327</v>
      </c>
      <c r="O7" s="18" t="s">
        <v>327</v>
      </c>
      <c r="P7" s="20" t="s">
        <v>327</v>
      </c>
      <c r="Q7" s="18" t="s">
        <v>327</v>
      </c>
      <c r="R7" s="20" t="s">
        <v>327</v>
      </c>
      <c r="S7" s="18" t="n">
        <v>472.98315571</v>
      </c>
      <c r="T7" s="20" t="n">
        <v>5.06482494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474.61275388</v>
      </c>
      <c r="F9" s="20" t="n">
        <v>8.434778639999999</v>
      </c>
      <c r="G9" s="18" t="n">
        <v>487.00093313</v>
      </c>
      <c r="H9" s="20" t="n">
        <v>6.25137532</v>
      </c>
      <c r="I9" s="18" t="n">
        <v>449.10477204</v>
      </c>
      <c r="J9" s="20" t="n">
        <v>14.98026675</v>
      </c>
      <c r="K9" s="18" t="s">
        <v>327</v>
      </c>
      <c r="L9" s="20" t="s">
        <v>327</v>
      </c>
      <c r="M9" s="18" t="s">
        <v>327</v>
      </c>
      <c r="N9" s="20" t="s">
        <v>327</v>
      </c>
      <c r="O9" s="18" t="n">
        <v>347.7815185</v>
      </c>
      <c r="P9" s="20" t="n">
        <v>11.20716786</v>
      </c>
      <c r="Q9" s="18" t="s">
        <v>327</v>
      </c>
      <c r="R9" s="20" t="s">
        <v>327</v>
      </c>
      <c r="S9" s="18" t="n">
        <v>452.65903391</v>
      </c>
      <c r="T9" s="20" t="n">
        <v>6.43741802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457.43838324</v>
      </c>
      <c r="F13" s="20" t="n">
        <v>7.7579178</v>
      </c>
      <c r="G13" s="18" t="n">
        <v>456.07006224</v>
      </c>
      <c r="H13" s="20" t="n">
        <v>6.44924028</v>
      </c>
      <c r="I13" s="18" t="n">
        <v>474.37431635</v>
      </c>
      <c r="J13" s="20" t="n">
        <v>25.98627479</v>
      </c>
      <c r="K13" s="18" t="n">
        <v>512.35628804</v>
      </c>
      <c r="L13" s="20" t="n">
        <v>2.67767212</v>
      </c>
      <c r="M13" s="18" t="s">
        <v>327</v>
      </c>
      <c r="N13" s="20" t="s">
        <v>327</v>
      </c>
      <c r="O13" s="18" t="n">
        <v>407.4699787</v>
      </c>
      <c r="P13" s="20" t="n">
        <v>6.79601306</v>
      </c>
      <c r="Q13" s="18" t="s">
        <v>327</v>
      </c>
      <c r="R13" s="20" t="s">
        <v>327</v>
      </c>
      <c r="S13" s="18" t="n">
        <v>455.21624984</v>
      </c>
      <c r="T13" s="20" t="n">
        <v>6.52276457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482.86625537</v>
      </c>
      <c r="F18" s="20" t="n">
        <v>4.14192736</v>
      </c>
      <c r="G18" s="18" t="n">
        <v>480.47075486</v>
      </c>
      <c r="H18" s="20" t="n">
        <v>4.3406861</v>
      </c>
      <c r="I18" s="18" t="n">
        <v>464.64621755</v>
      </c>
      <c r="J18" s="20" t="n">
        <v>6.0254635</v>
      </c>
      <c r="K18" s="18" t="n">
        <v>461.13830893</v>
      </c>
      <c r="L18" s="20" t="n">
        <v>5.96143023</v>
      </c>
      <c r="M18" s="18" t="s">
        <v>327</v>
      </c>
      <c r="N18" s="20" t="s">
        <v>327</v>
      </c>
      <c r="O18" s="18" t="s">
        <v>327</v>
      </c>
      <c r="P18" s="20" t="s">
        <v>327</v>
      </c>
      <c r="Q18" s="18" t="s">
        <v>327</v>
      </c>
      <c r="R18" s="20" t="s">
        <v>327</v>
      </c>
      <c r="S18" s="18" t="n">
        <v>422.39120466</v>
      </c>
      <c r="T18" s="20" t="n">
        <v>8.166406220000001</v>
      </c>
    </row>
    <row r="19" spans="1:20">
      <c r="A19" s="15" t="s">
        <v>339</v>
      </c>
      <c r="B19" s="17" t="n">
        <v>5658</v>
      </c>
      <c r="C19" s="18">
        <f>(303.0/B19*100)</f>
        <v/>
      </c>
      <c r="D19" s="19" t="n">
        <v>5355</v>
      </c>
      <c r="E19" s="18" t="n">
        <v>448.80906738</v>
      </c>
      <c r="F19" s="20" t="n">
        <v>6.20777859</v>
      </c>
      <c r="G19" s="18" t="n">
        <v>461.08506003</v>
      </c>
      <c r="H19" s="20" t="n">
        <v>4.80756624</v>
      </c>
      <c r="I19" s="18" t="n">
        <v>426.64103499</v>
      </c>
      <c r="J19" s="20" t="n">
        <v>8.873276479999999</v>
      </c>
      <c r="K19" s="18" t="n">
        <v>484.89118366</v>
      </c>
      <c r="L19" s="20" t="n">
        <v>3.07450608</v>
      </c>
      <c r="M19" s="18" t="s">
        <v>327</v>
      </c>
      <c r="N19" s="20" t="s">
        <v>327</v>
      </c>
      <c r="O19" s="18" t="s">
        <v>327</v>
      </c>
      <c r="P19" s="20" t="s">
        <v>327</v>
      </c>
      <c r="Q19" s="18" t="s">
        <v>327</v>
      </c>
      <c r="R19" s="20" t="s">
        <v>327</v>
      </c>
      <c r="S19" s="18" t="n">
        <v>430.8735904</v>
      </c>
      <c r="T19" s="20" t="n">
        <v>5.99894357</v>
      </c>
    </row>
    <row r="20" spans="1:20">
      <c r="A20" s="15" t="s">
        <v>340</v>
      </c>
      <c r="B20" s="17" t="n">
        <v>3371</v>
      </c>
      <c r="C20" s="18">
        <f>(82.0/B20*100)</f>
        <v/>
      </c>
      <c r="D20" s="19" t="n">
        <v>3289</v>
      </c>
      <c r="E20" s="18" t="n">
        <v>458.9554291</v>
      </c>
      <c r="F20" s="20" t="n">
        <v>7.58200265</v>
      </c>
      <c r="G20" s="18" t="n">
        <v>467.73391111</v>
      </c>
      <c r="H20" s="20" t="n">
        <v>5.42075022</v>
      </c>
      <c r="I20" s="18" t="n">
        <v>429.55423092</v>
      </c>
      <c r="J20" s="20" t="n">
        <v>19.57115046</v>
      </c>
      <c r="K20" s="18" t="n">
        <v>496.80901233</v>
      </c>
      <c r="L20" s="20" t="n">
        <v>2.52872452</v>
      </c>
      <c r="M20" s="18" t="s">
        <v>327</v>
      </c>
      <c r="N20" s="20" t="s">
        <v>327</v>
      </c>
      <c r="O20" s="18" t="s">
        <v>327</v>
      </c>
      <c r="P20" s="20" t="s">
        <v>327</v>
      </c>
      <c r="Q20" s="18" t="s">
        <v>327</v>
      </c>
      <c r="R20" s="20" t="s">
        <v>327</v>
      </c>
      <c r="S20" s="18" t="n">
        <v>428.49970909</v>
      </c>
      <c r="T20" s="20" t="n">
        <v>5.90515608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452.410379</v>
      </c>
      <c r="F23" s="20" t="n">
        <v>5.87794565</v>
      </c>
      <c r="G23" s="18" t="n">
        <v>472.70390457</v>
      </c>
      <c r="H23" s="20" t="n">
        <v>4.39882329</v>
      </c>
      <c r="I23" s="18" t="n">
        <v>435.96079435</v>
      </c>
      <c r="J23" s="20" t="n">
        <v>7.79822197</v>
      </c>
      <c r="K23" s="18" t="n">
        <v>508.14563584</v>
      </c>
      <c r="L23" s="20" t="n">
        <v>2.99160477</v>
      </c>
      <c r="M23" s="18" t="s">
        <v>327</v>
      </c>
      <c r="N23" s="20" t="s">
        <v>327</v>
      </c>
      <c r="O23" s="18" t="s">
        <v>327</v>
      </c>
      <c r="P23" s="20" t="s">
        <v>327</v>
      </c>
      <c r="Q23" s="18" t="s">
        <v>327</v>
      </c>
      <c r="R23" s="20" t="s">
        <v>327</v>
      </c>
      <c r="S23" s="18" t="n">
        <v>443.16950774</v>
      </c>
      <c r="T23" s="20" t="n">
        <v>5.2591528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496.93376889</v>
      </c>
      <c r="F25" s="20" t="n">
        <v>5.39436686</v>
      </c>
      <c r="G25" s="18" t="n">
        <v>533.95841673</v>
      </c>
      <c r="H25" s="20" t="n">
        <v>3.8429433</v>
      </c>
      <c r="I25" s="18" t="n">
        <v>525.13271087</v>
      </c>
      <c r="J25" s="20" t="n">
        <v>6.75207128</v>
      </c>
      <c r="K25" s="18" t="n">
        <v>485.9823381</v>
      </c>
      <c r="L25" s="20" t="n">
        <v>5.14341804</v>
      </c>
      <c r="M25" s="18" t="s">
        <v>327</v>
      </c>
      <c r="N25" s="20" t="s">
        <v>327</v>
      </c>
      <c r="O25" s="18" t="s">
        <v>327</v>
      </c>
      <c r="P25" s="20" t="s">
        <v>327</v>
      </c>
      <c r="Q25" s="18" t="s">
        <v>327</v>
      </c>
      <c r="R25" s="20" t="s">
        <v>327</v>
      </c>
      <c r="S25" s="18" t="n">
        <v>481.24875437</v>
      </c>
      <c r="T25" s="20" t="n">
        <v>12.03133601</v>
      </c>
    </row>
    <row r="26" spans="1:20">
      <c r="A26" s="15" t="s">
        <v>346</v>
      </c>
      <c r="B26" s="17" t="n">
        <v>4869</v>
      </c>
      <c r="C26" s="18">
        <f>(202.0/B26*100)</f>
        <v/>
      </c>
      <c r="D26" s="19" t="n">
        <v>4667</v>
      </c>
      <c r="E26" s="18" t="n">
        <v>472.99951883</v>
      </c>
      <c r="F26" s="20" t="n">
        <v>4.24278951</v>
      </c>
      <c r="G26" s="18" t="n">
        <v>481.84331089</v>
      </c>
      <c r="H26" s="20" t="n">
        <v>2.80148844</v>
      </c>
      <c r="I26" s="18" t="n">
        <v>463.13724852</v>
      </c>
      <c r="J26" s="20" t="n">
        <v>8.58411594</v>
      </c>
      <c r="K26" s="18" t="n">
        <v>506.3844445</v>
      </c>
      <c r="L26" s="20" t="n">
        <v>2.55758959</v>
      </c>
      <c r="M26" s="18" t="s">
        <v>327</v>
      </c>
      <c r="N26" s="20" t="s">
        <v>327</v>
      </c>
      <c r="O26" s="18" t="s">
        <v>327</v>
      </c>
      <c r="P26" s="20" t="s">
        <v>327</v>
      </c>
      <c r="Q26" s="18" t="s">
        <v>327</v>
      </c>
      <c r="R26" s="20" t="s">
        <v>327</v>
      </c>
      <c r="S26" s="18" t="n">
        <v>459.85883027</v>
      </c>
      <c r="T26" s="20" t="n">
        <v>7.10894959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483.01798542</v>
      </c>
      <c r="F32" s="20" t="n">
        <v>4.32194344</v>
      </c>
      <c r="G32" s="18" t="n">
        <v>500.60999089</v>
      </c>
      <c r="H32" s="20" t="n">
        <v>3.51771165</v>
      </c>
      <c r="I32" s="18" t="n">
        <v>470.36375181</v>
      </c>
      <c r="J32" s="20" t="n">
        <v>6.31519311</v>
      </c>
      <c r="K32" s="18" t="n">
        <v>528.74119964</v>
      </c>
      <c r="L32" s="20" t="n">
        <v>3.3020191</v>
      </c>
      <c r="M32" s="18" t="s">
        <v>327</v>
      </c>
      <c r="N32" s="20" t="s">
        <v>327</v>
      </c>
      <c r="O32" s="18" t="s">
        <v>327</v>
      </c>
      <c r="P32" s="20" t="s">
        <v>327</v>
      </c>
      <c r="Q32" s="18" t="s">
        <v>327</v>
      </c>
      <c r="R32" s="20" t="s">
        <v>327</v>
      </c>
      <c r="S32" s="18" t="n">
        <v>458.41499134</v>
      </c>
      <c r="T32" s="20" t="n">
        <v>7.80602205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432.58263219</v>
      </c>
      <c r="F34" s="20" t="n">
        <v>4.99334925</v>
      </c>
      <c r="G34" s="18" t="n">
        <v>454.44770517</v>
      </c>
      <c r="H34" s="20" t="n">
        <v>3.19782428</v>
      </c>
      <c r="I34" s="18" t="n">
        <v>402.98617384</v>
      </c>
      <c r="J34" s="20" t="n">
        <v>7.14504468</v>
      </c>
      <c r="K34" s="18" t="n">
        <v>480.78045693</v>
      </c>
      <c r="L34" s="20" t="n">
        <v>3.6821129</v>
      </c>
      <c r="M34" s="18" t="s">
        <v>327</v>
      </c>
      <c r="N34" s="20" t="s">
        <v>327</v>
      </c>
      <c r="O34" s="18" t="n">
        <v>263.37193708</v>
      </c>
      <c r="P34" s="20" t="n">
        <v>13.61114927</v>
      </c>
      <c r="Q34" s="18" t="s">
        <v>327</v>
      </c>
      <c r="R34" s="20" t="s">
        <v>327</v>
      </c>
      <c r="S34" s="18" t="n">
        <v>429.44210323</v>
      </c>
      <c r="T34" s="20" t="n">
        <v>5.10155832</v>
      </c>
    </row>
    <row r="35" spans="1:20">
      <c r="A35" s="15" t="s">
        <v>355</v>
      </c>
      <c r="B35" s="17" t="n">
        <v>6406</v>
      </c>
      <c r="C35" s="18">
        <f>(132.0/B35*100)</f>
        <v/>
      </c>
      <c r="D35" s="19" t="n">
        <v>6274</v>
      </c>
      <c r="E35" s="18" t="n">
        <v>500.35570059</v>
      </c>
      <c r="F35" s="20" t="n">
        <v>3.84674915</v>
      </c>
      <c r="G35" s="18" t="n">
        <v>506.27275803</v>
      </c>
      <c r="H35" s="20" t="n">
        <v>3.42554787</v>
      </c>
      <c r="I35" s="18" t="n">
        <v>503.06753476</v>
      </c>
      <c r="J35" s="20" t="n">
        <v>7.00136128</v>
      </c>
      <c r="K35" s="18" t="n">
        <v>519.03767411</v>
      </c>
      <c r="L35" s="20" t="n">
        <v>3.225207</v>
      </c>
      <c r="M35" s="18" t="s">
        <v>327</v>
      </c>
      <c r="N35" s="20" t="s">
        <v>327</v>
      </c>
      <c r="O35" s="18" t="n">
        <v>337.32521215</v>
      </c>
      <c r="P35" s="20" t="n">
        <v>11.65794297</v>
      </c>
      <c r="Q35" s="18" t="s">
        <v>327</v>
      </c>
      <c r="R35" s="20" t="s">
        <v>327</v>
      </c>
      <c r="S35" s="18" t="n">
        <v>494.99025591</v>
      </c>
      <c r="T35" s="20" t="n">
        <v>3.93837495</v>
      </c>
    </row>
    <row r="36" spans="1:20">
      <c r="A36" s="15" t="s">
        <v>356</v>
      </c>
      <c r="B36" s="17" t="n">
        <v>6736</v>
      </c>
      <c r="C36" s="18">
        <f>(147.0/B36*100)</f>
        <v/>
      </c>
      <c r="D36" s="19" t="n">
        <v>6589</v>
      </c>
      <c r="E36" s="18" t="n">
        <v>485.28215392</v>
      </c>
      <c r="F36" s="20" t="n">
        <v>4.71595334</v>
      </c>
      <c r="G36" s="18" t="n">
        <v>482.03353066</v>
      </c>
      <c r="H36" s="20" t="n">
        <v>3.57278243</v>
      </c>
      <c r="I36" s="18" t="n">
        <v>475.41328281</v>
      </c>
      <c r="J36" s="20" t="n">
        <v>7.36087933</v>
      </c>
      <c r="K36" s="18" t="n">
        <v>512.10700208</v>
      </c>
      <c r="L36" s="20" t="n">
        <v>2.57434912</v>
      </c>
      <c r="M36" s="18" t="s">
        <v>327</v>
      </c>
      <c r="N36" s="20" t="s">
        <v>327</v>
      </c>
      <c r="O36" s="18" t="s">
        <v>327</v>
      </c>
      <c r="P36" s="20" t="s">
        <v>327</v>
      </c>
      <c r="Q36" s="18" t="s">
        <v>327</v>
      </c>
      <c r="R36" s="20" t="s">
        <v>327</v>
      </c>
      <c r="S36" s="18" t="n">
        <v>458.29957004</v>
      </c>
      <c r="T36" s="20" t="n">
        <v>4.72436629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475.98054672</v>
      </c>
      <c r="F40" s="20" t="n">
        <v>5.85952175</v>
      </c>
      <c r="G40" s="18" t="n">
        <v>497.41234558</v>
      </c>
      <c r="H40" s="20" t="n">
        <v>3.56244893</v>
      </c>
      <c r="I40" s="18" t="n">
        <v>481.31649005</v>
      </c>
      <c r="J40" s="20" t="n">
        <v>11.4664209</v>
      </c>
      <c r="K40" s="18" t="n">
        <v>522.14436755</v>
      </c>
      <c r="L40" s="20" t="n">
        <v>4.47726693</v>
      </c>
      <c r="M40" s="18" t="s">
        <v>327</v>
      </c>
      <c r="N40" s="20" t="s">
        <v>327</v>
      </c>
      <c r="O40" s="18" t="n">
        <v>493.18465857</v>
      </c>
      <c r="P40" s="20" t="n">
        <v>2.25147869</v>
      </c>
      <c r="Q40" s="18" t="s">
        <v>327</v>
      </c>
      <c r="R40" s="20" t="s">
        <v>327</v>
      </c>
      <c r="S40" s="18" t="n">
        <v>450.8947675</v>
      </c>
      <c r="T40" s="20" t="n">
        <v>5.90104453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429.75655908</v>
      </c>
      <c r="F47" s="20" t="n">
        <v>5.94908532</v>
      </c>
      <c r="G47" s="18" t="n">
        <v>459.10955691</v>
      </c>
      <c r="H47" s="20" t="n">
        <v>5.1711591</v>
      </c>
      <c r="I47" s="18" t="n">
        <v>421.21513998</v>
      </c>
      <c r="J47" s="20" t="n">
        <v>7.69485326</v>
      </c>
      <c r="K47" s="18" t="n">
        <v>426.41011189</v>
      </c>
      <c r="L47" s="20" t="n">
        <v>6.43418193</v>
      </c>
      <c r="M47" s="18" t="s">
        <v>327</v>
      </c>
      <c r="N47" s="20" t="s">
        <v>327</v>
      </c>
      <c r="O47" s="18" t="s">
        <v>327</v>
      </c>
      <c r="P47" s="20" t="s">
        <v>327</v>
      </c>
      <c r="Q47" s="18" t="s">
        <v>327</v>
      </c>
      <c r="R47" s="20" t="s">
        <v>327</v>
      </c>
      <c r="S47" s="18" t="n">
        <v>416.00113706</v>
      </c>
      <c r="T47" s="20" t="n">
        <v>6.4778456</v>
      </c>
    </row>
    <row r="48" spans="1:20">
      <c r="A48" s="15" t="s">
        <v>368</v>
      </c>
      <c r="B48" s="17" t="n">
        <v>9841</v>
      </c>
      <c r="C48" s="18">
        <f>(35.0/B48*100)</f>
        <v/>
      </c>
      <c r="D48" s="19" t="n">
        <v>9806</v>
      </c>
      <c r="E48" s="18" t="n">
        <v>465.63551364</v>
      </c>
      <c r="F48" s="20" t="n">
        <v>6.14931954</v>
      </c>
      <c r="G48" s="18" t="n">
        <v>497.32315228</v>
      </c>
      <c r="H48" s="20" t="n">
        <v>6.38293771</v>
      </c>
      <c r="I48" s="18" t="n">
        <v>467.94030116</v>
      </c>
      <c r="J48" s="20" t="n">
        <v>8.35282484</v>
      </c>
      <c r="K48" s="18" t="n">
        <v>521.8694313</v>
      </c>
      <c r="L48" s="20" t="n">
        <v>5.69610607</v>
      </c>
      <c r="M48" s="18" t="s">
        <v>327</v>
      </c>
      <c r="N48" s="20" t="s">
        <v>327</v>
      </c>
      <c r="O48" s="18" t="s">
        <v>327</v>
      </c>
      <c r="P48" s="20" t="s">
        <v>327</v>
      </c>
      <c r="Q48" s="18" t="s">
        <v>327</v>
      </c>
      <c r="R48" s="20" t="s">
        <v>327</v>
      </c>
      <c r="S48" s="18" t="n">
        <v>413.5047434</v>
      </c>
      <c r="T48" s="20" t="n">
        <v>11.27220723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476.21588013</v>
      </c>
      <c r="F52" s="20" t="n">
        <v>4.88628786</v>
      </c>
      <c r="G52" s="18" t="n">
        <v>479.73583468</v>
      </c>
      <c r="H52" s="20" t="n">
        <v>3.58125262</v>
      </c>
      <c r="I52" s="18" t="n">
        <v>443.87347051</v>
      </c>
      <c r="J52" s="20" t="n">
        <v>8.76400619</v>
      </c>
      <c r="K52" s="18" t="n">
        <v>506.28398073</v>
      </c>
      <c r="L52" s="20" t="n">
        <v>3.09360942</v>
      </c>
      <c r="M52" s="18" t="s">
        <v>327</v>
      </c>
      <c r="N52" s="20" t="s">
        <v>327</v>
      </c>
      <c r="O52" s="18" t="s">
        <v>327</v>
      </c>
      <c r="P52" s="20" t="s">
        <v>327</v>
      </c>
      <c r="Q52" s="18" t="s">
        <v>327</v>
      </c>
      <c r="R52" s="20" t="s">
        <v>327</v>
      </c>
      <c r="S52" s="18" t="n">
        <v>428.3388024</v>
      </c>
      <c r="T52" s="20" t="n">
        <v>5.75365865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514.95383172</v>
      </c>
      <c r="F56" s="20" t="n">
        <v>4.08064503</v>
      </c>
      <c r="G56" s="18" t="n">
        <v>526.94173203</v>
      </c>
      <c r="H56" s="20" t="n">
        <v>2.95251792</v>
      </c>
      <c r="I56" s="18" t="n">
        <v>508.08474825</v>
      </c>
      <c r="J56" s="20" t="n">
        <v>7.43096162</v>
      </c>
      <c r="K56" s="18" t="n">
        <v>535.36481635</v>
      </c>
      <c r="L56" s="20" t="n">
        <v>3.72578656</v>
      </c>
      <c r="M56" s="18" t="s">
        <v>327</v>
      </c>
      <c r="N56" s="20" t="s">
        <v>327</v>
      </c>
      <c r="O56" s="18" t="s">
        <v>327</v>
      </c>
      <c r="P56" s="20" t="s">
        <v>327</v>
      </c>
      <c r="Q56" s="18" t="s">
        <v>327</v>
      </c>
      <c r="R56" s="20" t="s">
        <v>327</v>
      </c>
      <c r="S56" s="18" t="n">
        <v>491.63395571</v>
      </c>
      <c r="T56" s="20" t="n">
        <v>11.14365098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459.17093379</v>
      </c>
      <c r="F61" s="20" t="n">
        <v>4.45399456</v>
      </c>
      <c r="G61" s="18" t="n">
        <v>465.04196414</v>
      </c>
      <c r="H61" s="20" t="n">
        <v>3.53317382</v>
      </c>
      <c r="I61" s="18" t="n">
        <v>429.70364541</v>
      </c>
      <c r="J61" s="20" t="n">
        <v>9.06952096</v>
      </c>
      <c r="K61" s="18" t="n">
        <v>495.62771314</v>
      </c>
      <c r="L61" s="20" t="n">
        <v>3.40652465</v>
      </c>
      <c r="M61" s="18" t="s">
        <v>327</v>
      </c>
      <c r="N61" s="20" t="s">
        <v>327</v>
      </c>
      <c r="O61" s="18" t="s">
        <v>327</v>
      </c>
      <c r="P61" s="20" t="s">
        <v>327</v>
      </c>
      <c r="Q61" s="18" t="s">
        <v>327</v>
      </c>
      <c r="R61" s="20" t="s">
        <v>327</v>
      </c>
      <c r="S61" s="18" t="n">
        <v>421.15754065</v>
      </c>
      <c r="T61" s="20" t="n">
        <v>6.62968503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366.12290213</v>
      </c>
      <c r="F67" s="20" t="n">
        <v>4.04887229</v>
      </c>
      <c r="G67" s="18" t="n">
        <v>406.80091906</v>
      </c>
      <c r="H67" s="20" t="n">
        <v>3.20959438</v>
      </c>
      <c r="I67" s="18" t="n">
        <v>400.94446514</v>
      </c>
      <c r="J67" s="20" t="n">
        <v>5.25937906</v>
      </c>
      <c r="K67" s="18" t="n">
        <v>427.73420105</v>
      </c>
      <c r="L67" s="20" t="n">
        <v>3.581054</v>
      </c>
      <c r="M67" s="18" t="s">
        <v>327</v>
      </c>
      <c r="N67" s="20" t="s">
        <v>327</v>
      </c>
      <c r="O67" s="18" t="s">
        <v>327</v>
      </c>
      <c r="P67" s="20" t="s">
        <v>327</v>
      </c>
      <c r="Q67" s="18" t="s">
        <v>327</v>
      </c>
      <c r="R67" s="20" t="s">
        <v>327</v>
      </c>
      <c r="S67" s="18" t="n">
        <v>362.31059125</v>
      </c>
      <c r="T67" s="20" t="n">
        <v>5.0628621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397.25377558</v>
      </c>
      <c r="F73" s="20" t="n">
        <v>3.62221872</v>
      </c>
      <c r="G73" s="18" t="n">
        <v>415.78191675</v>
      </c>
      <c r="H73" s="20" t="n">
        <v>4.2309294</v>
      </c>
      <c r="I73" s="18" t="n">
        <v>384.65264736</v>
      </c>
      <c r="J73" s="20" t="n">
        <v>6.46184772</v>
      </c>
      <c r="K73" s="18" t="n">
        <v>431.43068901</v>
      </c>
      <c r="L73" s="20" t="n">
        <v>4.46519527</v>
      </c>
      <c r="M73" s="18" t="s">
        <v>327</v>
      </c>
      <c r="N73" s="20" t="s">
        <v>327</v>
      </c>
      <c r="O73" s="18" t="s">
        <v>327</v>
      </c>
      <c r="P73" s="20" t="s">
        <v>327</v>
      </c>
      <c r="Q73" s="18" t="s">
        <v>327</v>
      </c>
      <c r="R73" s="20" t="s">
        <v>327</v>
      </c>
      <c r="S73" s="18" t="n">
        <v>378.28002202</v>
      </c>
      <c r="T73" s="20" t="n">
        <v>6.85519536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472.32916164</v>
      </c>
      <c r="F7" s="20" t="n">
        <v>4.62107657</v>
      </c>
      <c r="G7" s="18" t="n">
        <v>496.783265</v>
      </c>
      <c r="H7" s="20" t="n">
        <v>3.44258352</v>
      </c>
      <c r="I7" s="18" t="n">
        <v>495.4178423</v>
      </c>
      <c r="J7" s="20" t="n">
        <v>7.62427839</v>
      </c>
      <c r="K7" s="18" t="n">
        <v>523.98942075</v>
      </c>
      <c r="L7" s="20" t="n">
        <v>2.22084386</v>
      </c>
      <c r="M7" s="18" t="s">
        <v>327</v>
      </c>
      <c r="N7" s="20" t="s">
        <v>327</v>
      </c>
      <c r="O7" s="18" t="s">
        <v>327</v>
      </c>
      <c r="P7" s="20" t="s">
        <v>327</v>
      </c>
      <c r="Q7" s="18" t="s">
        <v>327</v>
      </c>
      <c r="R7" s="20" t="s">
        <v>327</v>
      </c>
      <c r="S7" s="18" t="n">
        <v>471.40317582</v>
      </c>
      <c r="T7" s="20" t="n">
        <v>5.14062844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463.55776322</v>
      </c>
      <c r="F9" s="20" t="n">
        <v>8.74519087</v>
      </c>
      <c r="G9" s="18" t="n">
        <v>490.28529433</v>
      </c>
      <c r="H9" s="20" t="n">
        <v>6.13125274</v>
      </c>
      <c r="I9" s="18" t="n">
        <v>476.57296255</v>
      </c>
      <c r="J9" s="20" t="n">
        <v>13.75864726</v>
      </c>
      <c r="K9" s="18" t="s">
        <v>327</v>
      </c>
      <c r="L9" s="20" t="s">
        <v>327</v>
      </c>
      <c r="M9" s="18" t="s">
        <v>327</v>
      </c>
      <c r="N9" s="20" t="s">
        <v>327</v>
      </c>
      <c r="O9" s="18" t="n">
        <v>347.7815185</v>
      </c>
      <c r="P9" s="20" t="n">
        <v>11.20716786</v>
      </c>
      <c r="Q9" s="18" t="s">
        <v>327</v>
      </c>
      <c r="R9" s="20" t="s">
        <v>327</v>
      </c>
      <c r="S9" s="18" t="n">
        <v>451.25104079</v>
      </c>
      <c r="T9" s="20" t="n">
        <v>6.67245263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455.63293468</v>
      </c>
      <c r="F13" s="20" t="n">
        <v>7.11547623</v>
      </c>
      <c r="G13" s="18" t="n">
        <v>460.842086</v>
      </c>
      <c r="H13" s="20" t="n">
        <v>7.03760694</v>
      </c>
      <c r="I13" s="18" t="n">
        <v>446.81187532</v>
      </c>
      <c r="J13" s="20" t="n">
        <v>16.59196707</v>
      </c>
      <c r="K13" s="18" t="n">
        <v>512.35628804</v>
      </c>
      <c r="L13" s="20" t="n">
        <v>2.67767212</v>
      </c>
      <c r="M13" s="18" t="s">
        <v>327</v>
      </c>
      <c r="N13" s="20" t="s">
        <v>327</v>
      </c>
      <c r="O13" s="18" t="n">
        <v>407.4699787</v>
      </c>
      <c r="P13" s="20" t="n">
        <v>6.79601306</v>
      </c>
      <c r="Q13" s="18" t="s">
        <v>327</v>
      </c>
      <c r="R13" s="20" t="s">
        <v>327</v>
      </c>
      <c r="S13" s="18" t="n">
        <v>456.0856216</v>
      </c>
      <c r="T13" s="20" t="n">
        <v>6.69217366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432.180075</v>
      </c>
      <c r="F18" s="20" t="n">
        <v>6.07526773</v>
      </c>
      <c r="G18" s="18" t="n">
        <v>482.24416913</v>
      </c>
      <c r="H18" s="20" t="n">
        <v>4.16860538</v>
      </c>
      <c r="I18" s="18" t="n">
        <v>496.18410774</v>
      </c>
      <c r="J18" s="20" t="n">
        <v>4.62211785</v>
      </c>
      <c r="K18" s="18" t="n">
        <v>461.13830893</v>
      </c>
      <c r="L18" s="20" t="n">
        <v>5.96143023</v>
      </c>
      <c r="M18" s="18" t="s">
        <v>327</v>
      </c>
      <c r="N18" s="20" t="s">
        <v>327</v>
      </c>
      <c r="O18" s="18" t="s">
        <v>327</v>
      </c>
      <c r="P18" s="20" t="s">
        <v>327</v>
      </c>
      <c r="Q18" s="18" t="s">
        <v>327</v>
      </c>
      <c r="R18" s="20" t="s">
        <v>327</v>
      </c>
      <c r="S18" s="18" t="n">
        <v>419.11953251</v>
      </c>
      <c r="T18" s="20" t="n">
        <v>7.88396644</v>
      </c>
    </row>
    <row r="19" spans="1:20">
      <c r="A19" s="15" t="s">
        <v>339</v>
      </c>
      <c r="B19" s="17" t="n">
        <v>5658</v>
      </c>
      <c r="C19" s="18">
        <f>(303.0/B19*100)</f>
        <v/>
      </c>
      <c r="D19" s="19" t="n">
        <v>5355</v>
      </c>
      <c r="E19" s="18" t="n">
        <v>437.61294333</v>
      </c>
      <c r="F19" s="20" t="n">
        <v>7.04898279</v>
      </c>
      <c r="G19" s="18" t="n">
        <v>460.07136521</v>
      </c>
      <c r="H19" s="20" t="n">
        <v>4.92303156</v>
      </c>
      <c r="I19" s="18" t="n">
        <v>457.34116499</v>
      </c>
      <c r="J19" s="20" t="n">
        <v>6.88162371</v>
      </c>
      <c r="K19" s="18" t="n">
        <v>484.89118366</v>
      </c>
      <c r="L19" s="20" t="n">
        <v>3.07450608</v>
      </c>
      <c r="M19" s="18" t="s">
        <v>327</v>
      </c>
      <c r="N19" s="20" t="s">
        <v>327</v>
      </c>
      <c r="O19" s="18" t="s">
        <v>327</v>
      </c>
      <c r="P19" s="20" t="s">
        <v>327</v>
      </c>
      <c r="Q19" s="18" t="s">
        <v>327</v>
      </c>
      <c r="R19" s="20" t="s">
        <v>327</v>
      </c>
      <c r="S19" s="18" t="n">
        <v>428.20059904</v>
      </c>
      <c r="T19" s="20" t="n">
        <v>6.2106217</v>
      </c>
    </row>
    <row r="20" spans="1:20">
      <c r="A20" s="15" t="s">
        <v>340</v>
      </c>
      <c r="B20" s="17" t="n">
        <v>3371</v>
      </c>
      <c r="C20" s="18">
        <f>(82.0/B20*100)</f>
        <v/>
      </c>
      <c r="D20" s="19" t="n">
        <v>3289</v>
      </c>
      <c r="E20" s="18" t="n">
        <v>449.62730984</v>
      </c>
      <c r="F20" s="20" t="n">
        <v>10.12840367</v>
      </c>
      <c r="G20" s="18" t="n">
        <v>471.86472533</v>
      </c>
      <c r="H20" s="20" t="n">
        <v>5.53315372</v>
      </c>
      <c r="I20" s="18" t="n">
        <v>452.24035207</v>
      </c>
      <c r="J20" s="20" t="n">
        <v>11.39654383</v>
      </c>
      <c r="K20" s="18" t="n">
        <v>496.80901233</v>
      </c>
      <c r="L20" s="20" t="n">
        <v>2.52872452</v>
      </c>
      <c r="M20" s="18" t="s">
        <v>327</v>
      </c>
      <c r="N20" s="20" t="s">
        <v>327</v>
      </c>
      <c r="O20" s="18" t="s">
        <v>327</v>
      </c>
      <c r="P20" s="20" t="s">
        <v>327</v>
      </c>
      <c r="Q20" s="18" t="s">
        <v>327</v>
      </c>
      <c r="R20" s="20" t="s">
        <v>327</v>
      </c>
      <c r="S20" s="18" t="n">
        <v>426.52370169</v>
      </c>
      <c r="T20" s="20" t="n">
        <v>5.98187258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436.25369807</v>
      </c>
      <c r="F23" s="20" t="n">
        <v>7.18127074</v>
      </c>
      <c r="G23" s="18" t="n">
        <v>469.29893914</v>
      </c>
      <c r="H23" s="20" t="n">
        <v>4.02931987</v>
      </c>
      <c r="I23" s="18" t="n">
        <v>478.01465999</v>
      </c>
      <c r="J23" s="20" t="n">
        <v>6.18905911</v>
      </c>
      <c r="K23" s="18" t="n">
        <v>508.14563584</v>
      </c>
      <c r="L23" s="20" t="n">
        <v>2.99160477</v>
      </c>
      <c r="M23" s="18" t="s">
        <v>327</v>
      </c>
      <c r="N23" s="20" t="s">
        <v>327</v>
      </c>
      <c r="O23" s="18" t="s">
        <v>327</v>
      </c>
      <c r="P23" s="20" t="s">
        <v>327</v>
      </c>
      <c r="Q23" s="18" t="s">
        <v>327</v>
      </c>
      <c r="R23" s="20" t="s">
        <v>327</v>
      </c>
      <c r="S23" s="18" t="n">
        <v>442.0363886</v>
      </c>
      <c r="T23" s="20" t="n">
        <v>5.46837121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510.25019894</v>
      </c>
      <c r="F25" s="20" t="n">
        <v>5.47007613</v>
      </c>
      <c r="G25" s="18" t="n">
        <v>529.3672457</v>
      </c>
      <c r="H25" s="20" t="n">
        <v>4.12477926</v>
      </c>
      <c r="I25" s="18" t="n">
        <v>540.92259936</v>
      </c>
      <c r="J25" s="20" t="n">
        <v>4.07262933</v>
      </c>
      <c r="K25" s="18" t="n">
        <v>485.9823381</v>
      </c>
      <c r="L25" s="20" t="n">
        <v>5.14341804</v>
      </c>
      <c r="M25" s="18" t="s">
        <v>327</v>
      </c>
      <c r="N25" s="20" t="s">
        <v>327</v>
      </c>
      <c r="O25" s="18" t="s">
        <v>327</v>
      </c>
      <c r="P25" s="20" t="s">
        <v>327</v>
      </c>
      <c r="Q25" s="18" t="s">
        <v>327</v>
      </c>
      <c r="R25" s="20" t="s">
        <v>327</v>
      </c>
      <c r="S25" s="18" t="n">
        <v>479.68511815</v>
      </c>
      <c r="T25" s="20" t="n">
        <v>12.69367917</v>
      </c>
    </row>
    <row r="26" spans="1:20">
      <c r="A26" s="15" t="s">
        <v>346</v>
      </c>
      <c r="B26" s="17" t="n">
        <v>4869</v>
      </c>
      <c r="C26" s="18">
        <f>(202.0/B26*100)</f>
        <v/>
      </c>
      <c r="D26" s="19" t="n">
        <v>4667</v>
      </c>
      <c r="E26" s="18" t="n">
        <v>458.04996073</v>
      </c>
      <c r="F26" s="20" t="n">
        <v>5.0330905</v>
      </c>
      <c r="G26" s="18" t="n">
        <v>481.87553267</v>
      </c>
      <c r="H26" s="20" t="n">
        <v>2.57171432</v>
      </c>
      <c r="I26" s="18" t="n">
        <v>487.95526059</v>
      </c>
      <c r="J26" s="20" t="n">
        <v>5.95356981</v>
      </c>
      <c r="K26" s="18" t="n">
        <v>506.3844445</v>
      </c>
      <c r="L26" s="20" t="n">
        <v>2.55758959</v>
      </c>
      <c r="M26" s="18" t="s">
        <v>327</v>
      </c>
      <c r="N26" s="20" t="s">
        <v>327</v>
      </c>
      <c r="O26" s="18" t="s">
        <v>327</v>
      </c>
      <c r="P26" s="20" t="s">
        <v>327</v>
      </c>
      <c r="Q26" s="18" t="s">
        <v>327</v>
      </c>
      <c r="R26" s="20" t="s">
        <v>327</v>
      </c>
      <c r="S26" s="18" t="n">
        <v>453.13359334</v>
      </c>
      <c r="T26" s="20" t="n">
        <v>7.65849276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478.03733765</v>
      </c>
      <c r="F32" s="20" t="n">
        <v>4.13096365</v>
      </c>
      <c r="G32" s="18" t="n">
        <v>497.26601816</v>
      </c>
      <c r="H32" s="20" t="n">
        <v>3.48654798</v>
      </c>
      <c r="I32" s="18" t="n">
        <v>502.79400749</v>
      </c>
      <c r="J32" s="20" t="n">
        <v>4.85592316</v>
      </c>
      <c r="K32" s="18" t="n">
        <v>528.74119964</v>
      </c>
      <c r="L32" s="20" t="n">
        <v>3.3020191</v>
      </c>
      <c r="M32" s="18" t="s">
        <v>327</v>
      </c>
      <c r="N32" s="20" t="s">
        <v>327</v>
      </c>
      <c r="O32" s="18" t="s">
        <v>327</v>
      </c>
      <c r="P32" s="20" t="s">
        <v>327</v>
      </c>
      <c r="Q32" s="18" t="s">
        <v>327</v>
      </c>
      <c r="R32" s="20" t="s">
        <v>327</v>
      </c>
      <c r="S32" s="18" t="n">
        <v>450.67722765</v>
      </c>
      <c r="T32" s="20" t="n">
        <v>8.82677498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427.45305783</v>
      </c>
      <c r="F34" s="20" t="n">
        <v>4.49661211</v>
      </c>
      <c r="G34" s="18" t="n">
        <v>452.78201977</v>
      </c>
      <c r="H34" s="20" t="n">
        <v>3.41388603</v>
      </c>
      <c r="I34" s="18" t="n">
        <v>443.56610018</v>
      </c>
      <c r="J34" s="20" t="n">
        <v>6.13427043</v>
      </c>
      <c r="K34" s="18" t="n">
        <v>480.78045693</v>
      </c>
      <c r="L34" s="20" t="n">
        <v>3.6821129</v>
      </c>
      <c r="M34" s="18" t="s">
        <v>327</v>
      </c>
      <c r="N34" s="20" t="s">
        <v>327</v>
      </c>
      <c r="O34" s="18" t="n">
        <v>263.37193708</v>
      </c>
      <c r="P34" s="20" t="n">
        <v>13.61114927</v>
      </c>
      <c r="Q34" s="18" t="s">
        <v>327</v>
      </c>
      <c r="R34" s="20" t="s">
        <v>327</v>
      </c>
      <c r="S34" s="18" t="n">
        <v>424.40306956</v>
      </c>
      <c r="T34" s="20" t="n">
        <v>5.66163696</v>
      </c>
    </row>
    <row r="35" spans="1:20">
      <c r="A35" s="15" t="s">
        <v>355</v>
      </c>
      <c r="B35" s="17" t="n">
        <v>6406</v>
      </c>
      <c r="C35" s="18">
        <f>(132.0/B35*100)</f>
        <v/>
      </c>
      <c r="D35" s="19" t="n">
        <v>6274</v>
      </c>
      <c r="E35" s="18" t="n">
        <v>499.63107948</v>
      </c>
      <c r="F35" s="20" t="n">
        <v>4.26918079</v>
      </c>
      <c r="G35" s="18" t="n">
        <v>508.65418167</v>
      </c>
      <c r="H35" s="20" t="n">
        <v>3.23104009</v>
      </c>
      <c r="I35" s="18" t="n">
        <v>496.19422355</v>
      </c>
      <c r="J35" s="20" t="n">
        <v>6.16175053</v>
      </c>
      <c r="K35" s="18" t="n">
        <v>519.03767411</v>
      </c>
      <c r="L35" s="20" t="n">
        <v>3.225207</v>
      </c>
      <c r="M35" s="18" t="s">
        <v>327</v>
      </c>
      <c r="N35" s="20" t="s">
        <v>327</v>
      </c>
      <c r="O35" s="18" t="n">
        <v>337.32521215</v>
      </c>
      <c r="P35" s="20" t="n">
        <v>11.65794297</v>
      </c>
      <c r="Q35" s="18" t="s">
        <v>327</v>
      </c>
      <c r="R35" s="20" t="s">
        <v>327</v>
      </c>
      <c r="S35" s="18" t="n">
        <v>495.18108008</v>
      </c>
      <c r="T35" s="20" t="n">
        <v>4.22398851</v>
      </c>
    </row>
    <row r="36" spans="1:20">
      <c r="A36" s="15" t="s">
        <v>356</v>
      </c>
      <c r="B36" s="17" t="n">
        <v>6736</v>
      </c>
      <c r="C36" s="18">
        <f>(147.0/B36*100)</f>
        <v/>
      </c>
      <c r="D36" s="19" t="n">
        <v>6589</v>
      </c>
      <c r="E36" s="18" t="n">
        <v>459.56100208</v>
      </c>
      <c r="F36" s="20" t="n">
        <v>5.7504699</v>
      </c>
      <c r="G36" s="18" t="n">
        <v>482.80993566</v>
      </c>
      <c r="H36" s="20" t="n">
        <v>3.32863658</v>
      </c>
      <c r="I36" s="18" t="n">
        <v>498.18143675</v>
      </c>
      <c r="J36" s="20" t="n">
        <v>4.74469123</v>
      </c>
      <c r="K36" s="18" t="n">
        <v>512.10700208</v>
      </c>
      <c r="L36" s="20" t="n">
        <v>2.57434912</v>
      </c>
      <c r="M36" s="18" t="s">
        <v>327</v>
      </c>
      <c r="N36" s="20" t="s">
        <v>327</v>
      </c>
      <c r="O36" s="18" t="s">
        <v>327</v>
      </c>
      <c r="P36" s="20" t="s">
        <v>327</v>
      </c>
      <c r="Q36" s="18" t="s">
        <v>327</v>
      </c>
      <c r="R36" s="20" t="s">
        <v>327</v>
      </c>
      <c r="S36" s="18" t="n">
        <v>455.62315108</v>
      </c>
      <c r="T36" s="20" t="n">
        <v>5.14736803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463.20649785</v>
      </c>
      <c r="F40" s="20" t="n">
        <v>5.45984803</v>
      </c>
      <c r="G40" s="18" t="n">
        <v>499.08080034</v>
      </c>
      <c r="H40" s="20" t="n">
        <v>3.4736769</v>
      </c>
      <c r="I40" s="18" t="n">
        <v>506.23770676</v>
      </c>
      <c r="J40" s="20" t="n">
        <v>9.04523966</v>
      </c>
      <c r="K40" s="18" t="n">
        <v>522.14436755</v>
      </c>
      <c r="L40" s="20" t="n">
        <v>4.47726693</v>
      </c>
      <c r="M40" s="18" t="s">
        <v>327</v>
      </c>
      <c r="N40" s="20" t="s">
        <v>327</v>
      </c>
      <c r="O40" s="18" t="n">
        <v>493.18465857</v>
      </c>
      <c r="P40" s="20" t="n">
        <v>2.25147869</v>
      </c>
      <c r="Q40" s="18" t="s">
        <v>327</v>
      </c>
      <c r="R40" s="20" t="s">
        <v>327</v>
      </c>
      <c r="S40" s="18" t="n">
        <v>447.56684077</v>
      </c>
      <c r="T40" s="20" t="n">
        <v>6.04520538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420.43848291</v>
      </c>
      <c r="F47" s="20" t="n">
        <v>6.33028084</v>
      </c>
      <c r="G47" s="18" t="n">
        <v>459.71983266</v>
      </c>
      <c r="H47" s="20" t="n">
        <v>5.34884065</v>
      </c>
      <c r="I47" s="18" t="n">
        <v>446.54618241</v>
      </c>
      <c r="J47" s="20" t="n">
        <v>7.69946324</v>
      </c>
      <c r="K47" s="18" t="n">
        <v>426.41011189</v>
      </c>
      <c r="L47" s="20" t="n">
        <v>6.43418193</v>
      </c>
      <c r="M47" s="18" t="s">
        <v>327</v>
      </c>
      <c r="N47" s="20" t="s">
        <v>327</v>
      </c>
      <c r="O47" s="18" t="s">
        <v>327</v>
      </c>
      <c r="P47" s="20" t="s">
        <v>327</v>
      </c>
      <c r="Q47" s="18" t="s">
        <v>327</v>
      </c>
      <c r="R47" s="20" t="s">
        <v>327</v>
      </c>
      <c r="S47" s="18" t="n">
        <v>414.39242661</v>
      </c>
      <c r="T47" s="20" t="n">
        <v>6.57308937</v>
      </c>
    </row>
    <row r="48" spans="1:20">
      <c r="A48" s="15" t="s">
        <v>368</v>
      </c>
      <c r="B48" s="17" t="n">
        <v>9841</v>
      </c>
      <c r="C48" s="18">
        <f>(35.0/B48*100)</f>
        <v/>
      </c>
      <c r="D48" s="19" t="n">
        <v>9806</v>
      </c>
      <c r="E48" s="18" t="n">
        <v>473.53801841</v>
      </c>
      <c r="F48" s="20" t="n">
        <v>5.53079118</v>
      </c>
      <c r="G48" s="18" t="n">
        <v>493.2706884</v>
      </c>
      <c r="H48" s="20" t="n">
        <v>5.95497039</v>
      </c>
      <c r="I48" s="18" t="n">
        <v>481.88927998</v>
      </c>
      <c r="J48" s="20" t="n">
        <v>10.79715505</v>
      </c>
      <c r="K48" s="18" t="n">
        <v>521.8694313</v>
      </c>
      <c r="L48" s="20" t="n">
        <v>5.69610607</v>
      </c>
      <c r="M48" s="18" t="s">
        <v>327</v>
      </c>
      <c r="N48" s="20" t="s">
        <v>327</v>
      </c>
      <c r="O48" s="18" t="s">
        <v>327</v>
      </c>
      <c r="P48" s="20" t="s">
        <v>327</v>
      </c>
      <c r="Q48" s="18" t="s">
        <v>327</v>
      </c>
      <c r="R48" s="20" t="s">
        <v>327</v>
      </c>
      <c r="S48" s="18" t="n">
        <v>398.76216594</v>
      </c>
      <c r="T48" s="20" t="n">
        <v>11.06684528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451.53743443</v>
      </c>
      <c r="F52" s="20" t="n">
        <v>4.54640863</v>
      </c>
      <c r="G52" s="18" t="n">
        <v>478.83282544</v>
      </c>
      <c r="H52" s="20" t="n">
        <v>3.57169365</v>
      </c>
      <c r="I52" s="18" t="n">
        <v>501.51211243</v>
      </c>
      <c r="J52" s="20" t="n">
        <v>6.030712</v>
      </c>
      <c r="K52" s="18" t="n">
        <v>506.28398073</v>
      </c>
      <c r="L52" s="20" t="n">
        <v>3.09360942</v>
      </c>
      <c r="M52" s="18" t="s">
        <v>327</v>
      </c>
      <c r="N52" s="20" t="s">
        <v>327</v>
      </c>
      <c r="O52" s="18" t="s">
        <v>327</v>
      </c>
      <c r="P52" s="20" t="s">
        <v>327</v>
      </c>
      <c r="Q52" s="18" t="s">
        <v>327</v>
      </c>
      <c r="R52" s="20" t="s">
        <v>327</v>
      </c>
      <c r="S52" s="18" t="n">
        <v>425.34471989</v>
      </c>
      <c r="T52" s="20" t="n">
        <v>5.90586954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513.22190552</v>
      </c>
      <c r="F56" s="20" t="n">
        <v>4.06902343</v>
      </c>
      <c r="G56" s="18" t="n">
        <v>523.76580461</v>
      </c>
      <c r="H56" s="20" t="n">
        <v>3.03145204</v>
      </c>
      <c r="I56" s="18" t="n">
        <v>538.03335036</v>
      </c>
      <c r="J56" s="20" t="n">
        <v>4.93026115</v>
      </c>
      <c r="K56" s="18" t="n">
        <v>535.36481635</v>
      </c>
      <c r="L56" s="20" t="n">
        <v>3.72578656</v>
      </c>
      <c r="M56" s="18" t="s">
        <v>327</v>
      </c>
      <c r="N56" s="20" t="s">
        <v>327</v>
      </c>
      <c r="O56" s="18" t="s">
        <v>327</v>
      </c>
      <c r="P56" s="20" t="s">
        <v>327</v>
      </c>
      <c r="Q56" s="18" t="s">
        <v>327</v>
      </c>
      <c r="R56" s="20" t="s">
        <v>327</v>
      </c>
      <c r="S56" s="18" t="n">
        <v>486.93236816</v>
      </c>
      <c r="T56" s="20" t="n">
        <v>11.31756667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456.4943863</v>
      </c>
      <c r="F61" s="20" t="n">
        <v>4.0421661</v>
      </c>
      <c r="G61" s="18" t="n">
        <v>464.99917614</v>
      </c>
      <c r="H61" s="20" t="n">
        <v>3.92817297</v>
      </c>
      <c r="I61" s="18" t="n">
        <v>447.2277218</v>
      </c>
      <c r="J61" s="20" t="n">
        <v>6.82698788</v>
      </c>
      <c r="K61" s="18" t="n">
        <v>495.62771314</v>
      </c>
      <c r="L61" s="20" t="n">
        <v>3.40652465</v>
      </c>
      <c r="M61" s="18" t="s">
        <v>327</v>
      </c>
      <c r="N61" s="20" t="s">
        <v>327</v>
      </c>
      <c r="O61" s="18" t="s">
        <v>327</v>
      </c>
      <c r="P61" s="20" t="s">
        <v>327</v>
      </c>
      <c r="Q61" s="18" t="s">
        <v>327</v>
      </c>
      <c r="R61" s="20" t="s">
        <v>327</v>
      </c>
      <c r="S61" s="18" t="n">
        <v>418.68126693</v>
      </c>
      <c r="T61" s="20" t="n">
        <v>6.93587168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368.4068232</v>
      </c>
      <c r="F67" s="20" t="n">
        <v>3.34699445</v>
      </c>
      <c r="G67" s="18" t="n">
        <v>417.33082671</v>
      </c>
      <c r="H67" s="20" t="n">
        <v>3.38413207</v>
      </c>
      <c r="I67" s="18" t="n">
        <v>411.65981988</v>
      </c>
      <c r="J67" s="20" t="n">
        <v>6.6329383</v>
      </c>
      <c r="K67" s="18" t="n">
        <v>427.73420105</v>
      </c>
      <c r="L67" s="20" t="n">
        <v>3.581054</v>
      </c>
      <c r="M67" s="18" t="s">
        <v>327</v>
      </c>
      <c r="N67" s="20" t="s">
        <v>327</v>
      </c>
      <c r="O67" s="18" t="s">
        <v>327</v>
      </c>
      <c r="P67" s="20" t="s">
        <v>327</v>
      </c>
      <c r="Q67" s="18" t="s">
        <v>327</v>
      </c>
      <c r="R67" s="20" t="s">
        <v>327</v>
      </c>
      <c r="S67" s="18" t="n">
        <v>345.92746966</v>
      </c>
      <c r="T67" s="20" t="n">
        <v>5.86146572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397.42596135</v>
      </c>
      <c r="F73" s="20" t="n">
        <v>3.38407707</v>
      </c>
      <c r="G73" s="18" t="n">
        <v>417.04095</v>
      </c>
      <c r="H73" s="20" t="n">
        <v>4.32965164</v>
      </c>
      <c r="I73" s="18" t="n">
        <v>380.2880027</v>
      </c>
      <c r="J73" s="20" t="n">
        <v>6.21166761</v>
      </c>
      <c r="K73" s="18" t="n">
        <v>431.43068901</v>
      </c>
      <c r="L73" s="20" t="n">
        <v>4.46519527</v>
      </c>
      <c r="M73" s="18" t="s">
        <v>327</v>
      </c>
      <c r="N73" s="20" t="s">
        <v>327</v>
      </c>
      <c r="O73" s="18" t="s">
        <v>327</v>
      </c>
      <c r="P73" s="20" t="s">
        <v>327</v>
      </c>
      <c r="Q73" s="18" t="s">
        <v>327</v>
      </c>
      <c r="R73" s="20" t="s">
        <v>327</v>
      </c>
      <c r="S73" s="18" t="n">
        <v>378.25383677</v>
      </c>
      <c r="T73" s="20" t="n">
        <v>5.99628975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479.90134402</v>
      </c>
      <c r="F7" s="20" t="n">
        <v>4.94915783</v>
      </c>
      <c r="G7" s="18" t="n">
        <v>491.63306082</v>
      </c>
      <c r="H7" s="20" t="n">
        <v>3.62168309</v>
      </c>
      <c r="I7" s="18" t="n">
        <v>506.71641946</v>
      </c>
      <c r="J7" s="20" t="n">
        <v>6.98349828</v>
      </c>
      <c r="K7" s="18" t="n">
        <v>523.98942075</v>
      </c>
      <c r="L7" s="20" t="n">
        <v>2.22084386</v>
      </c>
      <c r="M7" s="18" t="s">
        <v>327</v>
      </c>
      <c r="N7" s="20" t="s">
        <v>327</v>
      </c>
      <c r="O7" s="18" t="s">
        <v>327</v>
      </c>
      <c r="P7" s="20" t="s">
        <v>327</v>
      </c>
      <c r="Q7" s="18" t="s">
        <v>327</v>
      </c>
      <c r="R7" s="20" t="s">
        <v>327</v>
      </c>
      <c r="S7" s="18" t="n">
        <v>470.62690002</v>
      </c>
      <c r="T7" s="20" t="n">
        <v>5.10813534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(8065.0/B9*100)</f>
        <v/>
      </c>
      <c r="D9" s="19" t="n">
        <v>1586</v>
      </c>
      <c r="E9" s="18" t="n">
        <v>463.47062464</v>
      </c>
      <c r="F9" s="20" t="n">
        <v>9.10675361</v>
      </c>
      <c r="G9" s="18" t="n">
        <v>492.49524853</v>
      </c>
      <c r="H9" s="20" t="n">
        <v>5.8815003</v>
      </c>
      <c r="I9" s="18" t="n">
        <v>465.51319579</v>
      </c>
      <c r="J9" s="20" t="n">
        <v>15.06533576</v>
      </c>
      <c r="K9" s="18" t="s">
        <v>327</v>
      </c>
      <c r="L9" s="20" t="s">
        <v>327</v>
      </c>
      <c r="M9" s="18" t="s">
        <v>327</v>
      </c>
      <c r="N9" s="20" t="s">
        <v>327</v>
      </c>
      <c r="O9" s="18" t="n">
        <v>347.7815185</v>
      </c>
      <c r="P9" s="20" t="n">
        <v>11.20716786</v>
      </c>
      <c r="Q9" s="18" t="s">
        <v>327</v>
      </c>
      <c r="R9" s="20" t="s">
        <v>327</v>
      </c>
      <c r="S9" s="18" t="n">
        <v>452.52807243</v>
      </c>
      <c r="T9" s="20" t="n">
        <v>6.91609348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(203.0/B13*100)</f>
        <v/>
      </c>
      <c r="D13" s="19" t="n">
        <v>6958</v>
      </c>
      <c r="E13" s="18" t="n">
        <v>456.84271755</v>
      </c>
      <c r="F13" s="20" t="n">
        <v>8.397224319999999</v>
      </c>
      <c r="G13" s="18" t="n">
        <v>460.94364791</v>
      </c>
      <c r="H13" s="20" t="n">
        <v>6.85897441</v>
      </c>
      <c r="I13" s="18" t="n">
        <v>445.96990178</v>
      </c>
      <c r="J13" s="20" t="n">
        <v>14.2773472</v>
      </c>
      <c r="K13" s="18" t="n">
        <v>512.35628804</v>
      </c>
      <c r="L13" s="20" t="n">
        <v>2.67767212</v>
      </c>
      <c r="M13" s="18" t="s">
        <v>327</v>
      </c>
      <c r="N13" s="20" t="s">
        <v>327</v>
      </c>
      <c r="O13" s="18" t="n">
        <v>407.4699787</v>
      </c>
      <c r="P13" s="20" t="n">
        <v>6.79601306</v>
      </c>
      <c r="Q13" s="18" t="s">
        <v>327</v>
      </c>
      <c r="R13" s="20" t="s">
        <v>327</v>
      </c>
      <c r="S13" s="18" t="n">
        <v>454.72408516</v>
      </c>
      <c r="T13" s="20" t="n">
        <v>6.62968718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(61.0/B18*100)</f>
        <v/>
      </c>
      <c r="D18" s="19" t="n">
        <v>5471</v>
      </c>
      <c r="E18" s="18" t="n">
        <v>436.13554754</v>
      </c>
      <c r="F18" s="20" t="n">
        <v>5.55912472</v>
      </c>
      <c r="G18" s="18" t="n">
        <v>482.29679278</v>
      </c>
      <c r="H18" s="20" t="n">
        <v>4.13411658</v>
      </c>
      <c r="I18" s="18" t="n">
        <v>490.38095572</v>
      </c>
      <c r="J18" s="20" t="n">
        <v>5.05492758</v>
      </c>
      <c r="K18" s="18" t="n">
        <v>461.13830893</v>
      </c>
      <c r="L18" s="20" t="n">
        <v>5.96143023</v>
      </c>
      <c r="M18" s="18" t="s">
        <v>327</v>
      </c>
      <c r="N18" s="20" t="s">
        <v>327</v>
      </c>
      <c r="O18" s="18" t="s">
        <v>327</v>
      </c>
      <c r="P18" s="20" t="s">
        <v>327</v>
      </c>
      <c r="Q18" s="18" t="s">
        <v>327</v>
      </c>
      <c r="R18" s="20" t="s">
        <v>327</v>
      </c>
      <c r="S18" s="18" t="n">
        <v>422.52596527</v>
      </c>
      <c r="T18" s="20" t="n">
        <v>7.87692741</v>
      </c>
    </row>
    <row r="19" spans="1:20">
      <c r="A19" s="15" t="s">
        <v>339</v>
      </c>
      <c r="B19" s="17" t="n">
        <v>5658</v>
      </c>
      <c r="C19" s="18">
        <f>(303.0/B19*100)</f>
        <v/>
      </c>
      <c r="D19" s="19" t="n">
        <v>5355</v>
      </c>
      <c r="E19" s="18" t="n">
        <v>431.82242867</v>
      </c>
      <c r="F19" s="20" t="n">
        <v>8.468676309999999</v>
      </c>
      <c r="G19" s="18" t="n">
        <v>455.72660447</v>
      </c>
      <c r="H19" s="20" t="n">
        <v>4.56972228</v>
      </c>
      <c r="I19" s="18" t="n">
        <v>468.21576654</v>
      </c>
      <c r="J19" s="20" t="n">
        <v>6.02746507</v>
      </c>
      <c r="K19" s="18" t="n">
        <v>484.89118366</v>
      </c>
      <c r="L19" s="20" t="n">
        <v>3.07450608</v>
      </c>
      <c r="M19" s="18" t="s">
        <v>327</v>
      </c>
      <c r="N19" s="20" t="s">
        <v>327</v>
      </c>
      <c r="O19" s="18" t="s">
        <v>327</v>
      </c>
      <c r="P19" s="20" t="s">
        <v>327</v>
      </c>
      <c r="Q19" s="18" t="s">
        <v>327</v>
      </c>
      <c r="R19" s="20" t="s">
        <v>327</v>
      </c>
      <c r="S19" s="18" t="n">
        <v>428.24253329</v>
      </c>
      <c r="T19" s="20" t="n">
        <v>5.94975793</v>
      </c>
    </row>
    <row r="20" spans="1:20">
      <c r="A20" s="15" t="s">
        <v>340</v>
      </c>
      <c r="B20" s="17" t="n">
        <v>3371</v>
      </c>
      <c r="C20" s="18">
        <f>(82.0/B20*100)</f>
        <v/>
      </c>
      <c r="D20" s="19" t="n">
        <v>3289</v>
      </c>
      <c r="E20" s="18" t="n">
        <v>437.41084025</v>
      </c>
      <c r="F20" s="20" t="n">
        <v>10.31823926</v>
      </c>
      <c r="G20" s="18" t="n">
        <v>471.12501527</v>
      </c>
      <c r="H20" s="20" t="n">
        <v>5.2099351</v>
      </c>
      <c r="I20" s="18" t="n">
        <v>461.13467435</v>
      </c>
      <c r="J20" s="20" t="n">
        <v>11.49776673</v>
      </c>
      <c r="K20" s="18" t="n">
        <v>496.80901233</v>
      </c>
      <c r="L20" s="20" t="n">
        <v>2.52872452</v>
      </c>
      <c r="M20" s="18" t="s">
        <v>327</v>
      </c>
      <c r="N20" s="20" t="s">
        <v>327</v>
      </c>
      <c r="O20" s="18" t="s">
        <v>327</v>
      </c>
      <c r="P20" s="20" t="s">
        <v>327</v>
      </c>
      <c r="Q20" s="18" t="s">
        <v>327</v>
      </c>
      <c r="R20" s="20" t="s">
        <v>327</v>
      </c>
      <c r="S20" s="18" t="n">
        <v>428.39956195</v>
      </c>
      <c r="T20" s="20" t="n">
        <v>5.4873722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(705.0/B23*100)</f>
        <v/>
      </c>
      <c r="D23" s="19" t="n">
        <v>10878</v>
      </c>
      <c r="E23" s="18" t="n">
        <v>450.98127208</v>
      </c>
      <c r="F23" s="20" t="n">
        <v>6.32358966</v>
      </c>
      <c r="G23" s="18" t="n">
        <v>465.34716209</v>
      </c>
      <c r="H23" s="20" t="n">
        <v>4.05474816</v>
      </c>
      <c r="I23" s="18" t="n">
        <v>470.83838349</v>
      </c>
      <c r="J23" s="20" t="n">
        <v>7.18147044</v>
      </c>
      <c r="K23" s="18" t="n">
        <v>508.14563584</v>
      </c>
      <c r="L23" s="20" t="n">
        <v>2.99160477</v>
      </c>
      <c r="M23" s="18" t="s">
        <v>327</v>
      </c>
      <c r="N23" s="20" t="s">
        <v>327</v>
      </c>
      <c r="O23" s="18" t="s">
        <v>327</v>
      </c>
      <c r="P23" s="20" t="s">
        <v>327</v>
      </c>
      <c r="Q23" s="18" t="s">
        <v>327</v>
      </c>
      <c r="R23" s="20" t="s">
        <v>327</v>
      </c>
      <c r="S23" s="18" t="n">
        <v>443.75961128</v>
      </c>
      <c r="T23" s="20" t="n">
        <v>5.21164552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(37.0/B25*100)</f>
        <v/>
      </c>
      <c r="D25" s="19" t="n">
        <v>5544</v>
      </c>
      <c r="E25" s="18" t="n">
        <v>514.50315484</v>
      </c>
      <c r="F25" s="20" t="n">
        <v>6.58714569</v>
      </c>
      <c r="G25" s="18" t="n">
        <v>525.93539197</v>
      </c>
      <c r="H25" s="20" t="n">
        <v>3.88742082</v>
      </c>
      <c r="I25" s="18" t="n">
        <v>547.13387897</v>
      </c>
      <c r="J25" s="20" t="n">
        <v>4.42653062</v>
      </c>
      <c r="K25" s="18" t="n">
        <v>485.9823381</v>
      </c>
      <c r="L25" s="20" t="n">
        <v>5.14341804</v>
      </c>
      <c r="M25" s="18" t="s">
        <v>327</v>
      </c>
      <c r="N25" s="20" t="s">
        <v>327</v>
      </c>
      <c r="O25" s="18" t="s">
        <v>327</v>
      </c>
      <c r="P25" s="20" t="s">
        <v>327</v>
      </c>
      <c r="Q25" s="18" t="s">
        <v>327</v>
      </c>
      <c r="R25" s="20" t="s">
        <v>327</v>
      </c>
      <c r="S25" s="18" t="n">
        <v>481.76092207</v>
      </c>
      <c r="T25" s="20" t="n">
        <v>12.5740209</v>
      </c>
    </row>
    <row r="26" spans="1:20">
      <c r="A26" s="15" t="s">
        <v>346</v>
      </c>
      <c r="B26" s="17" t="n">
        <v>4869</v>
      </c>
      <c r="C26" s="18">
        <f>(202.0/B26*100)</f>
        <v/>
      </c>
      <c r="D26" s="19" t="n">
        <v>4667</v>
      </c>
      <c r="E26" s="18" t="n">
        <v>458.65410262</v>
      </c>
      <c r="F26" s="20" t="n">
        <v>4.53469411</v>
      </c>
      <c r="G26" s="18" t="n">
        <v>476.24347469</v>
      </c>
      <c r="H26" s="20" t="n">
        <v>2.68829392</v>
      </c>
      <c r="I26" s="18" t="n">
        <v>502.12605189</v>
      </c>
      <c r="J26" s="20" t="n">
        <v>5.1400468</v>
      </c>
      <c r="K26" s="18" t="n">
        <v>506.3844445</v>
      </c>
      <c r="L26" s="20" t="n">
        <v>2.55758959</v>
      </c>
      <c r="M26" s="18" t="s">
        <v>327</v>
      </c>
      <c r="N26" s="20" t="s">
        <v>327</v>
      </c>
      <c r="O26" s="18" t="s">
        <v>327</v>
      </c>
      <c r="P26" s="20" t="s">
        <v>327</v>
      </c>
      <c r="Q26" s="18" t="s">
        <v>327</v>
      </c>
      <c r="R26" s="20" t="s">
        <v>327</v>
      </c>
      <c r="S26" s="18" t="n">
        <v>453.77829392</v>
      </c>
      <c r="T26" s="20" t="n">
        <v>7.1253643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479.92335007</v>
      </c>
      <c r="F32" s="20" t="n">
        <v>4.5386796</v>
      </c>
      <c r="G32" s="18" t="n">
        <v>493.28756714</v>
      </c>
      <c r="H32" s="20" t="n">
        <v>3.59633239</v>
      </c>
      <c r="I32" s="18" t="n">
        <v>512.24061337</v>
      </c>
      <c r="J32" s="20" t="n">
        <v>5.11434135</v>
      </c>
      <c r="K32" s="18" t="n">
        <v>528.74119964</v>
      </c>
      <c r="L32" s="20" t="n">
        <v>3.3020191</v>
      </c>
      <c r="M32" s="18" t="s">
        <v>327</v>
      </c>
      <c r="N32" s="20" t="s">
        <v>327</v>
      </c>
      <c r="O32" s="18" t="s">
        <v>327</v>
      </c>
      <c r="P32" s="20" t="s">
        <v>327</v>
      </c>
      <c r="Q32" s="18" t="s">
        <v>327</v>
      </c>
      <c r="R32" s="20" t="s">
        <v>327</v>
      </c>
      <c r="S32" s="18" t="n">
        <v>446.50794956</v>
      </c>
      <c r="T32" s="20" t="n">
        <v>8.46226841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(153.0/B34*100)</f>
        <v/>
      </c>
      <c r="D34" s="19" t="n">
        <v>6197</v>
      </c>
      <c r="E34" s="18" t="n">
        <v>429.45682163</v>
      </c>
      <c r="F34" s="20" t="n">
        <v>4.57671207</v>
      </c>
      <c r="G34" s="18" t="n">
        <v>449.7997966</v>
      </c>
      <c r="H34" s="20" t="n">
        <v>3.26223141</v>
      </c>
      <c r="I34" s="18" t="n">
        <v>446.61437474</v>
      </c>
      <c r="J34" s="20" t="n">
        <v>5.7692443</v>
      </c>
      <c r="K34" s="18" t="n">
        <v>480.78045693</v>
      </c>
      <c r="L34" s="20" t="n">
        <v>3.6821129</v>
      </c>
      <c r="M34" s="18" t="s">
        <v>327</v>
      </c>
      <c r="N34" s="20" t="s">
        <v>327</v>
      </c>
      <c r="O34" s="18" t="n">
        <v>263.37193708</v>
      </c>
      <c r="P34" s="20" t="n">
        <v>13.61114927</v>
      </c>
      <c r="Q34" s="18" t="s">
        <v>327</v>
      </c>
      <c r="R34" s="20" t="s">
        <v>327</v>
      </c>
      <c r="S34" s="18" t="n">
        <v>426.30676909</v>
      </c>
      <c r="T34" s="20" t="n">
        <v>5.61534664</v>
      </c>
    </row>
    <row r="35" spans="1:20">
      <c r="A35" s="15" t="s">
        <v>355</v>
      </c>
      <c r="B35" s="17" t="n">
        <v>6406</v>
      </c>
      <c r="C35" s="18">
        <f>(132.0/B35*100)</f>
        <v/>
      </c>
      <c r="D35" s="19" t="n">
        <v>6274</v>
      </c>
      <c r="E35" s="18" t="n">
        <v>501.60377386</v>
      </c>
      <c r="F35" s="20" t="n">
        <v>3.85343827</v>
      </c>
      <c r="G35" s="18" t="n">
        <v>502.66426221</v>
      </c>
      <c r="H35" s="20" t="n">
        <v>3.31669418</v>
      </c>
      <c r="I35" s="18" t="n">
        <v>514.13280347</v>
      </c>
      <c r="J35" s="20" t="n">
        <v>5.60363253</v>
      </c>
      <c r="K35" s="18" t="n">
        <v>519.03767411</v>
      </c>
      <c r="L35" s="20" t="n">
        <v>3.225207</v>
      </c>
      <c r="M35" s="18" t="s">
        <v>327</v>
      </c>
      <c r="N35" s="20" t="s">
        <v>327</v>
      </c>
      <c r="O35" s="18" t="n">
        <v>337.32521215</v>
      </c>
      <c r="P35" s="20" t="n">
        <v>11.65794297</v>
      </c>
      <c r="Q35" s="18" t="s">
        <v>327</v>
      </c>
      <c r="R35" s="20" t="s">
        <v>327</v>
      </c>
      <c r="S35" s="18" t="n">
        <v>493.8049059</v>
      </c>
      <c r="T35" s="20" t="n">
        <v>4.30505294</v>
      </c>
    </row>
    <row r="36" spans="1:20">
      <c r="A36" s="15" t="s">
        <v>356</v>
      </c>
      <c r="B36" s="17" t="n">
        <v>6736</v>
      </c>
      <c r="C36" s="18">
        <f>(147.0/B36*100)</f>
        <v/>
      </c>
      <c r="D36" s="19" t="n">
        <v>6589</v>
      </c>
      <c r="E36" s="18" t="n">
        <v>469.55439956</v>
      </c>
      <c r="F36" s="20" t="n">
        <v>5.42592013</v>
      </c>
      <c r="G36" s="18" t="n">
        <v>481.08178309</v>
      </c>
      <c r="H36" s="20" t="n">
        <v>3.35779145</v>
      </c>
      <c r="I36" s="18" t="n">
        <v>495.87125212</v>
      </c>
      <c r="J36" s="20" t="n">
        <v>5.70929268</v>
      </c>
      <c r="K36" s="18" t="n">
        <v>512.10700208</v>
      </c>
      <c r="L36" s="20" t="n">
        <v>2.57434912</v>
      </c>
      <c r="M36" s="18" t="s">
        <v>327</v>
      </c>
      <c r="N36" s="20" t="s">
        <v>327</v>
      </c>
      <c r="O36" s="18" t="s">
        <v>327</v>
      </c>
      <c r="P36" s="20" t="s">
        <v>327</v>
      </c>
      <c r="Q36" s="18" t="s">
        <v>327</v>
      </c>
      <c r="R36" s="20" t="s">
        <v>327</v>
      </c>
      <c r="S36" s="18" t="n">
        <v>457.93299056</v>
      </c>
      <c r="T36" s="20" t="n">
        <v>4.86091185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(5830.0/B40*100)</f>
        <v/>
      </c>
      <c r="D40" s="19" t="n">
        <v>8327</v>
      </c>
      <c r="E40" s="18" t="n">
        <v>467.71430198</v>
      </c>
      <c r="F40" s="20" t="n">
        <v>5.53567013</v>
      </c>
      <c r="G40" s="18" t="n">
        <v>497.49098111</v>
      </c>
      <c r="H40" s="20" t="n">
        <v>3.6003086</v>
      </c>
      <c r="I40" s="18" t="n">
        <v>505.95449585</v>
      </c>
      <c r="J40" s="20" t="n">
        <v>9.68693289</v>
      </c>
      <c r="K40" s="18" t="n">
        <v>522.14436755</v>
      </c>
      <c r="L40" s="20" t="n">
        <v>4.47726693</v>
      </c>
      <c r="M40" s="18" t="s">
        <v>327</v>
      </c>
      <c r="N40" s="20" t="s">
        <v>327</v>
      </c>
      <c r="O40" s="18" t="n">
        <v>493.18465857</v>
      </c>
      <c r="P40" s="20" t="n">
        <v>2.25147869</v>
      </c>
      <c r="Q40" s="18" t="s">
        <v>327</v>
      </c>
      <c r="R40" s="20" t="s">
        <v>327</v>
      </c>
      <c r="S40" s="18" t="n">
        <v>448.09159202</v>
      </c>
      <c r="T40" s="20" t="n">
        <v>5.96706505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(296.0/B47*100)</f>
        <v/>
      </c>
      <c r="D47" s="19" t="n">
        <v>5632</v>
      </c>
      <c r="E47" s="18" t="n">
        <v>424.14068718</v>
      </c>
      <c r="F47" s="20" t="n">
        <v>6.55356055</v>
      </c>
      <c r="G47" s="18" t="n">
        <v>455.53002878</v>
      </c>
      <c r="H47" s="20" t="n">
        <v>5.52804656</v>
      </c>
      <c r="I47" s="18" t="n">
        <v>453.33737068</v>
      </c>
      <c r="J47" s="20" t="n">
        <v>6.69651775</v>
      </c>
      <c r="K47" s="18" t="n">
        <v>426.41011189</v>
      </c>
      <c r="L47" s="20" t="n">
        <v>6.43418193</v>
      </c>
      <c r="M47" s="18" t="s">
        <v>327</v>
      </c>
      <c r="N47" s="20" t="s">
        <v>327</v>
      </c>
      <c r="O47" s="18" t="s">
        <v>327</v>
      </c>
      <c r="P47" s="20" t="s">
        <v>327</v>
      </c>
      <c r="Q47" s="18" t="s">
        <v>327</v>
      </c>
      <c r="R47" s="20" t="s">
        <v>327</v>
      </c>
      <c r="S47" s="18" t="n">
        <v>412.78100407</v>
      </c>
      <c r="T47" s="20" t="n">
        <v>6.59664956</v>
      </c>
    </row>
    <row r="48" spans="1:20">
      <c r="A48" s="15" t="s">
        <v>368</v>
      </c>
      <c r="B48" s="17" t="n">
        <v>9841</v>
      </c>
      <c r="C48" s="18">
        <f>(35.0/B48*100)</f>
        <v/>
      </c>
      <c r="D48" s="19" t="n">
        <v>9806</v>
      </c>
      <c r="E48" s="18" t="n">
        <v>476.28561594</v>
      </c>
      <c r="F48" s="20" t="n">
        <v>5.09761981</v>
      </c>
      <c r="G48" s="18" t="n">
        <v>495.1346495</v>
      </c>
      <c r="H48" s="20" t="n">
        <v>6.51152822</v>
      </c>
      <c r="I48" s="18" t="n">
        <v>471.65959162</v>
      </c>
      <c r="J48" s="20" t="n">
        <v>12.5211311</v>
      </c>
      <c r="K48" s="18" t="n">
        <v>521.8694313</v>
      </c>
      <c r="L48" s="20" t="n">
        <v>5.69610607</v>
      </c>
      <c r="M48" s="18" t="s">
        <v>327</v>
      </c>
      <c r="N48" s="20" t="s">
        <v>327</v>
      </c>
      <c r="O48" s="18" t="s">
        <v>327</v>
      </c>
      <c r="P48" s="20" t="s">
        <v>327</v>
      </c>
      <c r="Q48" s="18" t="s">
        <v>327</v>
      </c>
      <c r="R48" s="20" t="s">
        <v>327</v>
      </c>
      <c r="S48" s="18" t="n">
        <v>398.88130885</v>
      </c>
      <c r="T48" s="20" t="n">
        <v>10.66520932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(165.0/B52*100)</f>
        <v/>
      </c>
      <c r="D52" s="19" t="n">
        <v>5644</v>
      </c>
      <c r="E52" s="18" t="n">
        <v>452.92115319</v>
      </c>
      <c r="F52" s="20" t="n">
        <v>4.99643363</v>
      </c>
      <c r="G52" s="18" t="n">
        <v>475.90943116</v>
      </c>
      <c r="H52" s="20" t="n">
        <v>3.6665584</v>
      </c>
      <c r="I52" s="18" t="n">
        <v>503.53283597</v>
      </c>
      <c r="J52" s="20" t="n">
        <v>5.71876054</v>
      </c>
      <c r="K52" s="18" t="n">
        <v>506.28398073</v>
      </c>
      <c r="L52" s="20" t="n">
        <v>3.09360942</v>
      </c>
      <c r="M52" s="18" t="s">
        <v>327</v>
      </c>
      <c r="N52" s="20" t="s">
        <v>327</v>
      </c>
      <c r="O52" s="18" t="s">
        <v>327</v>
      </c>
      <c r="P52" s="20" t="s">
        <v>327</v>
      </c>
      <c r="Q52" s="18" t="s">
        <v>327</v>
      </c>
      <c r="R52" s="20" t="s">
        <v>327</v>
      </c>
      <c r="S52" s="18" t="n">
        <v>424.88602988</v>
      </c>
      <c r="T52" s="20" t="n">
        <v>5.98232268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(97.0/B56*100)</f>
        <v/>
      </c>
      <c r="D56" s="19" t="n">
        <v>5262</v>
      </c>
      <c r="E56" s="18" t="n">
        <v>513.5344434</v>
      </c>
      <c r="F56" s="20" t="n">
        <v>4.20446947</v>
      </c>
      <c r="G56" s="18" t="n">
        <v>523.46161121</v>
      </c>
      <c r="H56" s="20" t="n">
        <v>3.25213971</v>
      </c>
      <c r="I56" s="18" t="n">
        <v>536.13669849</v>
      </c>
      <c r="J56" s="20" t="n">
        <v>4.59307935</v>
      </c>
      <c r="K56" s="18" t="n">
        <v>535.36481635</v>
      </c>
      <c r="L56" s="20" t="n">
        <v>3.72578656</v>
      </c>
      <c r="M56" s="18" t="s">
        <v>327</v>
      </c>
      <c r="N56" s="20" t="s">
        <v>327</v>
      </c>
      <c r="O56" s="18" t="s">
        <v>327</v>
      </c>
      <c r="P56" s="20" t="s">
        <v>327</v>
      </c>
      <c r="Q56" s="18" t="s">
        <v>327</v>
      </c>
      <c r="R56" s="20" t="s">
        <v>327</v>
      </c>
      <c r="S56" s="18" t="n">
        <v>489.41954724</v>
      </c>
      <c r="T56" s="20" t="n">
        <v>11.1650891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(345.0/B61*100)</f>
        <v/>
      </c>
      <c r="D61" s="19" t="n">
        <v>6180</v>
      </c>
      <c r="E61" s="18" t="n">
        <v>449.07044242</v>
      </c>
      <c r="F61" s="20" t="n">
        <v>4.1576918</v>
      </c>
      <c r="G61" s="18" t="n">
        <v>460.76829877</v>
      </c>
      <c r="H61" s="20" t="n">
        <v>4.27159454</v>
      </c>
      <c r="I61" s="18" t="n">
        <v>474.88771091</v>
      </c>
      <c r="J61" s="20" t="n">
        <v>5.57059433</v>
      </c>
      <c r="K61" s="18" t="n">
        <v>495.62771314</v>
      </c>
      <c r="L61" s="20" t="n">
        <v>3.40652465</v>
      </c>
      <c r="M61" s="18" t="s">
        <v>327</v>
      </c>
      <c r="N61" s="20" t="s">
        <v>327</v>
      </c>
      <c r="O61" s="18" t="s">
        <v>327</v>
      </c>
      <c r="P61" s="20" t="s">
        <v>327</v>
      </c>
      <c r="Q61" s="18" t="s">
        <v>327</v>
      </c>
      <c r="R61" s="20" t="s">
        <v>327</v>
      </c>
      <c r="S61" s="18" t="n">
        <v>418.64972162</v>
      </c>
      <c r="T61" s="20" t="n">
        <v>6.56111643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(449.0/B67*100)</f>
        <v/>
      </c>
      <c r="D67" s="19" t="n">
        <v>6522</v>
      </c>
      <c r="E67" s="18" t="n">
        <v>369.45441549</v>
      </c>
      <c r="F67" s="20" t="n">
        <v>3.23538976</v>
      </c>
      <c r="G67" s="18" t="n">
        <v>421.14940693</v>
      </c>
      <c r="H67" s="20" t="n">
        <v>3.75327966</v>
      </c>
      <c r="I67" s="18" t="n">
        <v>411.72965053</v>
      </c>
      <c r="J67" s="20" t="n">
        <v>6.74022034</v>
      </c>
      <c r="K67" s="18" t="n">
        <v>427.73420105</v>
      </c>
      <c r="L67" s="20" t="n">
        <v>3.581054</v>
      </c>
      <c r="M67" s="18" t="s">
        <v>327</v>
      </c>
      <c r="N67" s="20" t="s">
        <v>327</v>
      </c>
      <c r="O67" s="18" t="s">
        <v>327</v>
      </c>
      <c r="P67" s="20" t="s">
        <v>327</v>
      </c>
      <c r="Q67" s="18" t="s">
        <v>327</v>
      </c>
      <c r="R67" s="20" t="s">
        <v>327</v>
      </c>
      <c r="S67" s="18" t="n">
        <v>343.82273101</v>
      </c>
      <c r="T67" s="20" t="n">
        <v>5.53333432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(432.0/B73*100)</f>
        <v/>
      </c>
      <c r="D73" s="19" t="n">
        <v>7817</v>
      </c>
      <c r="E73" s="18" t="n">
        <v>397.612179</v>
      </c>
      <c r="F73" s="20" t="n">
        <v>3.2896312</v>
      </c>
      <c r="G73" s="18" t="n">
        <v>414.49507023</v>
      </c>
      <c r="H73" s="20" t="n">
        <v>4.42551505</v>
      </c>
      <c r="I73" s="18" t="n">
        <v>396.2568665</v>
      </c>
      <c r="J73" s="20" t="n">
        <v>5.74419677</v>
      </c>
      <c r="K73" s="18" t="n">
        <v>431.43068901</v>
      </c>
      <c r="L73" s="20" t="n">
        <v>4.46519527</v>
      </c>
      <c r="M73" s="18" t="s">
        <v>327</v>
      </c>
      <c r="N73" s="20" t="s">
        <v>327</v>
      </c>
      <c r="O73" s="18" t="s">
        <v>327</v>
      </c>
      <c r="P73" s="20" t="s">
        <v>327</v>
      </c>
      <c r="Q73" s="18" t="s">
        <v>327</v>
      </c>
      <c r="R73" s="20" t="s">
        <v>327</v>
      </c>
      <c r="S73" s="18" t="n">
        <v>370.78744574</v>
      </c>
      <c r="T73" s="20" t="n">
        <v>6.75018458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454.81630456</v>
      </c>
      <c r="F7" s="20" t="n">
        <v>4.6201707</v>
      </c>
      <c r="G7" s="18" t="n">
        <v>500.40408533</v>
      </c>
      <c r="H7" s="20" t="n">
        <v>3.48892582</v>
      </c>
      <c r="I7" s="18" t="n">
        <v>521.79609114</v>
      </c>
      <c r="J7" s="20" t="n">
        <v>7.15455579</v>
      </c>
      <c r="K7" s="18" t="n">
        <v>523.98942075</v>
      </c>
      <c r="L7" s="20" t="n">
        <v>2.22084386</v>
      </c>
      <c r="M7" s="18" t="s">
        <v>327</v>
      </c>
      <c r="N7" s="20" t="s">
        <v>327</v>
      </c>
      <c r="O7" s="18" t="s">
        <v>327</v>
      </c>
      <c r="P7" s="20" t="s">
        <v>327</v>
      </c>
      <c r="Q7" s="18" t="s">
        <v>327</v>
      </c>
      <c r="R7" s="20" t="s">
        <v>327</v>
      </c>
      <c r="S7" s="18" t="n">
        <v>477.53034081</v>
      </c>
      <c r="T7" s="20" t="n">
        <v>5.33069569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(8078.0/B9*100)</f>
        <v/>
      </c>
      <c r="D9" s="19" t="n">
        <v>1573</v>
      </c>
      <c r="E9" s="18" t="n">
        <v>432.60740612</v>
      </c>
      <c r="F9" s="20" t="n">
        <v>8.945937089999999</v>
      </c>
      <c r="G9" s="18" t="n">
        <v>490.1700744</v>
      </c>
      <c r="H9" s="20" t="n">
        <v>6.13180037</v>
      </c>
      <c r="I9" s="18" t="n">
        <v>500.21869963</v>
      </c>
      <c r="J9" s="20" t="n">
        <v>12.3669135</v>
      </c>
      <c r="K9" s="18" t="s">
        <v>327</v>
      </c>
      <c r="L9" s="20" t="s">
        <v>327</v>
      </c>
      <c r="M9" s="18" t="s">
        <v>327</v>
      </c>
      <c r="N9" s="20" t="s">
        <v>327</v>
      </c>
      <c r="O9" s="18" t="n">
        <v>347.7815185</v>
      </c>
      <c r="P9" s="20" t="n">
        <v>11.20716786</v>
      </c>
      <c r="Q9" s="18" t="s">
        <v>327</v>
      </c>
      <c r="R9" s="20" t="s">
        <v>327</v>
      </c>
      <c r="S9" s="18" t="n">
        <v>456.31598354</v>
      </c>
      <c r="T9" s="20" t="n">
        <v>6.44470999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(206.0/B13*100)</f>
        <v/>
      </c>
      <c r="D13" s="19" t="n">
        <v>6955</v>
      </c>
      <c r="E13" s="18" t="n">
        <v>438.91183365</v>
      </c>
      <c r="F13" s="20" t="n">
        <v>6.74181887</v>
      </c>
      <c r="G13" s="18" t="n">
        <v>463.09603302</v>
      </c>
      <c r="H13" s="20" t="n">
        <v>8.66066238</v>
      </c>
      <c r="I13" s="18" t="n">
        <v>488.08482867</v>
      </c>
      <c r="J13" s="20" t="n">
        <v>14.62216227</v>
      </c>
      <c r="K13" s="18" t="n">
        <v>512.35628804</v>
      </c>
      <c r="L13" s="20" t="n">
        <v>2.67767212</v>
      </c>
      <c r="M13" s="18" t="s">
        <v>327</v>
      </c>
      <c r="N13" s="20" t="s">
        <v>327</v>
      </c>
      <c r="O13" s="18" t="n">
        <v>407.4699787</v>
      </c>
      <c r="P13" s="20" t="n">
        <v>6.79601306</v>
      </c>
      <c r="Q13" s="18" t="s">
        <v>327</v>
      </c>
      <c r="R13" s="20" t="s">
        <v>327</v>
      </c>
      <c r="S13" s="18" t="n">
        <v>459.20674435</v>
      </c>
      <c r="T13" s="20" t="n">
        <v>6.95926031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(62.0/B18*100)</f>
        <v/>
      </c>
      <c r="D18" s="19" t="n">
        <v>5470</v>
      </c>
      <c r="E18" s="18" t="n">
        <v>405.5745393</v>
      </c>
      <c r="F18" s="20" t="n">
        <v>5.35279582</v>
      </c>
      <c r="G18" s="18" t="n">
        <v>488.93158647</v>
      </c>
      <c r="H18" s="20" t="n">
        <v>3.96606029</v>
      </c>
      <c r="I18" s="18" t="n">
        <v>500.33145574</v>
      </c>
      <c r="J18" s="20" t="n">
        <v>4.04977883</v>
      </c>
      <c r="K18" s="18" t="n">
        <v>461.13830893</v>
      </c>
      <c r="L18" s="20" t="n">
        <v>5.96143023</v>
      </c>
      <c r="M18" s="18" t="s">
        <v>327</v>
      </c>
      <c r="N18" s="20" t="s">
        <v>327</v>
      </c>
      <c r="O18" s="18" t="s">
        <v>327</v>
      </c>
      <c r="P18" s="20" t="s">
        <v>327</v>
      </c>
      <c r="Q18" s="18" t="s">
        <v>327</v>
      </c>
      <c r="R18" s="20" t="s">
        <v>327</v>
      </c>
      <c r="S18" s="18" t="n">
        <v>420.32534697</v>
      </c>
      <c r="T18" s="20" t="n">
        <v>9.786473239999999</v>
      </c>
    </row>
    <row r="19" spans="1:20">
      <c r="A19" s="15" t="s">
        <v>339</v>
      </c>
      <c r="B19" s="17" t="n">
        <v>5658</v>
      </c>
      <c r="C19" s="18">
        <f>(315.0/B19*100)</f>
        <v/>
      </c>
      <c r="D19" s="19" t="n">
        <v>5343</v>
      </c>
      <c r="E19" s="18" t="n">
        <v>402.45766863</v>
      </c>
      <c r="F19" s="20" t="n">
        <v>6.27764771</v>
      </c>
      <c r="G19" s="18" t="n">
        <v>461.54217268</v>
      </c>
      <c r="H19" s="20" t="n">
        <v>4.65621245</v>
      </c>
      <c r="I19" s="18" t="n">
        <v>493.74906625</v>
      </c>
      <c r="J19" s="20" t="n">
        <v>5.22795627</v>
      </c>
      <c r="K19" s="18" t="n">
        <v>484.89118366</v>
      </c>
      <c r="L19" s="20" t="n">
        <v>3.07450608</v>
      </c>
      <c r="M19" s="18" t="s">
        <v>327</v>
      </c>
      <c r="N19" s="20" t="s">
        <v>327</v>
      </c>
      <c r="O19" s="18" t="s">
        <v>327</v>
      </c>
      <c r="P19" s="20" t="s">
        <v>327</v>
      </c>
      <c r="Q19" s="18" t="s">
        <v>327</v>
      </c>
      <c r="R19" s="20" t="s">
        <v>327</v>
      </c>
      <c r="S19" s="18" t="n">
        <v>426.30540188</v>
      </c>
      <c r="T19" s="20" t="n">
        <v>6.96853938</v>
      </c>
    </row>
    <row r="20" spans="1:20">
      <c r="A20" s="15" t="s">
        <v>340</v>
      </c>
      <c r="B20" s="17" t="n">
        <v>3371</v>
      </c>
      <c r="C20" s="18">
        <f>(82.0/B20*100)</f>
        <v/>
      </c>
      <c r="D20" s="19" t="n">
        <v>3289</v>
      </c>
      <c r="E20" s="18" t="n">
        <v>423.24239084</v>
      </c>
      <c r="F20" s="20" t="n">
        <v>9.52674395</v>
      </c>
      <c r="G20" s="18" t="n">
        <v>472.95086636</v>
      </c>
      <c r="H20" s="20" t="n">
        <v>5.36117277</v>
      </c>
      <c r="I20" s="18" t="n">
        <v>468.95201378</v>
      </c>
      <c r="J20" s="20" t="n">
        <v>10.98305621</v>
      </c>
      <c r="K20" s="18" t="n">
        <v>496.80901233</v>
      </c>
      <c r="L20" s="20" t="n">
        <v>2.52872452</v>
      </c>
      <c r="M20" s="18" t="s">
        <v>327</v>
      </c>
      <c r="N20" s="20" t="s">
        <v>327</v>
      </c>
      <c r="O20" s="18" t="s">
        <v>327</v>
      </c>
      <c r="P20" s="20" t="s">
        <v>327</v>
      </c>
      <c r="Q20" s="18" t="s">
        <v>327</v>
      </c>
      <c r="R20" s="20" t="s">
        <v>327</v>
      </c>
      <c r="S20" s="18" t="n">
        <v>428.69088655</v>
      </c>
      <c r="T20" s="20" t="n">
        <v>6.79831431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(714.0/B23*100)</f>
        <v/>
      </c>
      <c r="D23" s="19" t="n">
        <v>10869</v>
      </c>
      <c r="E23" s="18" t="n">
        <v>418.94043876</v>
      </c>
      <c r="F23" s="20" t="n">
        <v>5.39760836</v>
      </c>
      <c r="G23" s="18" t="n">
        <v>470.87587703</v>
      </c>
      <c r="H23" s="20" t="n">
        <v>4.67047548</v>
      </c>
      <c r="I23" s="18" t="n">
        <v>506.69981256</v>
      </c>
      <c r="J23" s="20" t="n">
        <v>5.53619526</v>
      </c>
      <c r="K23" s="18" t="n">
        <v>508.14563584</v>
      </c>
      <c r="L23" s="20" t="n">
        <v>2.99160477</v>
      </c>
      <c r="M23" s="18" t="s">
        <v>327</v>
      </c>
      <c r="N23" s="20" t="s">
        <v>327</v>
      </c>
      <c r="O23" s="18" t="s">
        <v>327</v>
      </c>
      <c r="P23" s="20" t="s">
        <v>327</v>
      </c>
      <c r="Q23" s="18" t="s">
        <v>327</v>
      </c>
      <c r="R23" s="20" t="s">
        <v>327</v>
      </c>
      <c r="S23" s="18" t="n">
        <v>440.32073987</v>
      </c>
      <c r="T23" s="20" t="n">
        <v>5.82839651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(38.0/B25*100)</f>
        <v/>
      </c>
      <c r="D25" s="19" t="n">
        <v>5543</v>
      </c>
      <c r="E25" s="18" t="n">
        <v>499.53618323</v>
      </c>
      <c r="F25" s="20" t="n">
        <v>5.88607481</v>
      </c>
      <c r="G25" s="18" t="n">
        <v>529.15601592</v>
      </c>
      <c r="H25" s="20" t="n">
        <v>3.97265945</v>
      </c>
      <c r="I25" s="18" t="n">
        <v>546.9767306799999</v>
      </c>
      <c r="J25" s="20" t="n">
        <v>3.96796489</v>
      </c>
      <c r="K25" s="18" t="n">
        <v>485.9823381</v>
      </c>
      <c r="L25" s="20" t="n">
        <v>5.14341804</v>
      </c>
      <c r="M25" s="18" t="s">
        <v>327</v>
      </c>
      <c r="N25" s="20" t="s">
        <v>327</v>
      </c>
      <c r="O25" s="18" t="s">
        <v>327</v>
      </c>
      <c r="P25" s="20" t="s">
        <v>327</v>
      </c>
      <c r="Q25" s="18" t="s">
        <v>327</v>
      </c>
      <c r="R25" s="20" t="s">
        <v>327</v>
      </c>
      <c r="S25" s="18" t="n">
        <v>478.66373146</v>
      </c>
      <c r="T25" s="20" t="n">
        <v>13.23376953</v>
      </c>
    </row>
    <row r="26" spans="1:20">
      <c r="A26" s="15" t="s">
        <v>346</v>
      </c>
      <c r="B26" s="17" t="n">
        <v>4869</v>
      </c>
      <c r="C26" s="18">
        <f>(204.0/B26*100)</f>
        <v/>
      </c>
      <c r="D26" s="19" t="n">
        <v>4665</v>
      </c>
      <c r="E26" s="18" t="n">
        <v>453.64744079</v>
      </c>
      <c r="F26" s="20" t="n">
        <v>3.89300617</v>
      </c>
      <c r="G26" s="18" t="n">
        <v>484.97044467</v>
      </c>
      <c r="H26" s="20" t="n">
        <v>2.72528048</v>
      </c>
      <c r="I26" s="18" t="n">
        <v>486.71300848</v>
      </c>
      <c r="J26" s="20" t="n">
        <v>7.16254547</v>
      </c>
      <c r="K26" s="18" t="n">
        <v>506.3844445</v>
      </c>
      <c r="L26" s="20" t="n">
        <v>2.55758959</v>
      </c>
      <c r="M26" s="18" t="s">
        <v>327</v>
      </c>
      <c r="N26" s="20" t="s">
        <v>327</v>
      </c>
      <c r="O26" s="18" t="s">
        <v>327</v>
      </c>
      <c r="P26" s="20" t="s">
        <v>327</v>
      </c>
      <c r="Q26" s="18" t="s">
        <v>327</v>
      </c>
      <c r="R26" s="20" t="s">
        <v>327</v>
      </c>
      <c r="S26" s="18" t="n">
        <v>450.4865439</v>
      </c>
      <c r="T26" s="20" t="n">
        <v>7.92054166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458.206784</v>
      </c>
      <c r="F32" s="20" t="n">
        <v>4.13445147</v>
      </c>
      <c r="G32" s="18" t="n">
        <v>503.56214498</v>
      </c>
      <c r="H32" s="20" t="n">
        <v>3.63895956</v>
      </c>
      <c r="I32" s="18" t="n">
        <v>509.17465827</v>
      </c>
      <c r="J32" s="20" t="n">
        <v>5.17840017</v>
      </c>
      <c r="K32" s="18" t="n">
        <v>528.74119964</v>
      </c>
      <c r="L32" s="20" t="n">
        <v>3.3020191</v>
      </c>
      <c r="M32" s="18" t="s">
        <v>327</v>
      </c>
      <c r="N32" s="20" t="s">
        <v>327</v>
      </c>
      <c r="O32" s="18" t="s">
        <v>327</v>
      </c>
      <c r="P32" s="20" t="s">
        <v>327</v>
      </c>
      <c r="Q32" s="18" t="s">
        <v>327</v>
      </c>
      <c r="R32" s="20" t="s">
        <v>327</v>
      </c>
      <c r="S32" s="18" t="n">
        <v>452.28386355</v>
      </c>
      <c r="T32" s="20" t="n">
        <v>9.929603480000001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(154.0/B34*100)</f>
        <v/>
      </c>
      <c r="D34" s="19" t="n">
        <v>6196</v>
      </c>
      <c r="E34" s="18" t="n">
        <v>403.31792426</v>
      </c>
      <c r="F34" s="20" t="n">
        <v>3.45623433</v>
      </c>
      <c r="G34" s="18" t="n">
        <v>460.86966135</v>
      </c>
      <c r="H34" s="20" t="n">
        <v>3.77986008</v>
      </c>
      <c r="I34" s="18" t="n">
        <v>469.53219947</v>
      </c>
      <c r="J34" s="20" t="n">
        <v>6.22759542</v>
      </c>
      <c r="K34" s="18" t="n">
        <v>480.78045693</v>
      </c>
      <c r="L34" s="20" t="n">
        <v>3.6821129</v>
      </c>
      <c r="M34" s="18" t="s">
        <v>327</v>
      </c>
      <c r="N34" s="20" t="s">
        <v>327</v>
      </c>
      <c r="O34" s="18" t="n">
        <v>263.37193708</v>
      </c>
      <c r="P34" s="20" t="n">
        <v>13.61114927</v>
      </c>
      <c r="Q34" s="18" t="s">
        <v>327</v>
      </c>
      <c r="R34" s="20" t="s">
        <v>327</v>
      </c>
      <c r="S34" s="18" t="n">
        <v>431.94819907</v>
      </c>
      <c r="T34" s="20" t="n">
        <v>5.89390095</v>
      </c>
    </row>
    <row r="35" spans="1:20">
      <c r="A35" s="15" t="s">
        <v>355</v>
      </c>
      <c r="B35" s="17" t="n">
        <v>6406</v>
      </c>
      <c r="C35" s="18">
        <f>(142.0/B35*100)</f>
        <v/>
      </c>
      <c r="D35" s="19" t="n">
        <v>6264</v>
      </c>
      <c r="E35" s="18" t="n">
        <v>475.71597789</v>
      </c>
      <c r="F35" s="20" t="n">
        <v>4.05386367</v>
      </c>
      <c r="G35" s="18" t="n">
        <v>510.81698807</v>
      </c>
      <c r="H35" s="20" t="n">
        <v>3.30266144</v>
      </c>
      <c r="I35" s="18" t="n">
        <v>518.6502071899999</v>
      </c>
      <c r="J35" s="20" t="n">
        <v>5.30895633</v>
      </c>
      <c r="K35" s="18" t="n">
        <v>519.03767411</v>
      </c>
      <c r="L35" s="20" t="n">
        <v>3.225207</v>
      </c>
      <c r="M35" s="18" t="s">
        <v>327</v>
      </c>
      <c r="N35" s="20" t="s">
        <v>327</v>
      </c>
      <c r="O35" s="18" t="n">
        <v>337.32521215</v>
      </c>
      <c r="P35" s="20" t="n">
        <v>11.65794297</v>
      </c>
      <c r="Q35" s="18" t="s">
        <v>327</v>
      </c>
      <c r="R35" s="20" t="s">
        <v>327</v>
      </c>
      <c r="S35" s="18" t="n">
        <v>498.80910408</v>
      </c>
      <c r="T35" s="20" t="n">
        <v>4.54314452</v>
      </c>
    </row>
    <row r="36" spans="1:20">
      <c r="A36" s="15" t="s">
        <v>356</v>
      </c>
      <c r="B36" s="17" t="n">
        <v>6736</v>
      </c>
      <c r="C36" s="18">
        <f>(152.0/B36*100)</f>
        <v/>
      </c>
      <c r="D36" s="19" t="n">
        <v>6584</v>
      </c>
      <c r="E36" s="18" t="n">
        <v>430.93044429</v>
      </c>
      <c r="F36" s="20" t="n">
        <v>6.21325407</v>
      </c>
      <c r="G36" s="18" t="n">
        <v>479.71129692</v>
      </c>
      <c r="H36" s="20" t="n">
        <v>3.30754675</v>
      </c>
      <c r="I36" s="18" t="n">
        <v>504.54967764</v>
      </c>
      <c r="J36" s="20" t="n">
        <v>4.309349</v>
      </c>
      <c r="K36" s="18" t="n">
        <v>512.10700208</v>
      </c>
      <c r="L36" s="20" t="n">
        <v>2.57434912</v>
      </c>
      <c r="M36" s="18" t="s">
        <v>327</v>
      </c>
      <c r="N36" s="20" t="s">
        <v>327</v>
      </c>
      <c r="O36" s="18" t="s">
        <v>327</v>
      </c>
      <c r="P36" s="20" t="s">
        <v>327</v>
      </c>
      <c r="Q36" s="18" t="s">
        <v>327</v>
      </c>
      <c r="R36" s="20" t="s">
        <v>327</v>
      </c>
      <c r="S36" s="18" t="n">
        <v>461.22244832</v>
      </c>
      <c r="T36" s="20" t="n">
        <v>4.75359084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(5832.0/B40*100)</f>
        <v/>
      </c>
      <c r="D40" s="19" t="n">
        <v>8325</v>
      </c>
      <c r="E40" s="18" t="n">
        <v>446.32334979</v>
      </c>
      <c r="F40" s="20" t="n">
        <v>4.98648662</v>
      </c>
      <c r="G40" s="18" t="n">
        <v>502.35781998</v>
      </c>
      <c r="H40" s="20" t="n">
        <v>3.399564</v>
      </c>
      <c r="I40" s="18" t="n">
        <v>500.63476423</v>
      </c>
      <c r="J40" s="20" t="n">
        <v>8.50538517</v>
      </c>
      <c r="K40" s="18" t="n">
        <v>522.14436755</v>
      </c>
      <c r="L40" s="20" t="n">
        <v>4.47726693</v>
      </c>
      <c r="M40" s="18" t="s">
        <v>327</v>
      </c>
      <c r="N40" s="20" t="s">
        <v>327</v>
      </c>
      <c r="O40" s="18" t="n">
        <v>493.18465857</v>
      </c>
      <c r="P40" s="20" t="n">
        <v>2.25147869</v>
      </c>
      <c r="Q40" s="18" t="s">
        <v>327</v>
      </c>
      <c r="R40" s="20" t="s">
        <v>327</v>
      </c>
      <c r="S40" s="18" t="n">
        <v>454.86828578</v>
      </c>
      <c r="T40" s="20" t="n">
        <v>7.44785168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(313.0/B47*100)</f>
        <v/>
      </c>
      <c r="D47" s="19" t="n">
        <v>5615</v>
      </c>
      <c r="E47" s="18" t="n">
        <v>409.17842079</v>
      </c>
      <c r="F47" s="20" t="n">
        <v>5.50584459</v>
      </c>
      <c r="G47" s="18" t="n">
        <v>471.22442089</v>
      </c>
      <c r="H47" s="20" t="n">
        <v>5.2516576</v>
      </c>
      <c r="I47" s="18" t="n">
        <v>459.54757977</v>
      </c>
      <c r="J47" s="20" t="n">
        <v>8.791599659999999</v>
      </c>
      <c r="K47" s="18" t="n">
        <v>426.41011189</v>
      </c>
      <c r="L47" s="20" t="n">
        <v>6.43418193</v>
      </c>
      <c r="M47" s="18" t="s">
        <v>327</v>
      </c>
      <c r="N47" s="20" t="s">
        <v>327</v>
      </c>
      <c r="O47" s="18" t="s">
        <v>327</v>
      </c>
      <c r="P47" s="20" t="s">
        <v>327</v>
      </c>
      <c r="Q47" s="18" t="s">
        <v>327</v>
      </c>
      <c r="R47" s="20" t="s">
        <v>327</v>
      </c>
      <c r="S47" s="18" t="n">
        <v>413.0547029</v>
      </c>
      <c r="T47" s="20" t="n">
        <v>6.97158428</v>
      </c>
    </row>
    <row r="48" spans="1:20">
      <c r="A48" s="15" t="s">
        <v>368</v>
      </c>
      <c r="B48" s="17" t="n">
        <v>9841</v>
      </c>
      <c r="C48" s="18">
        <f>(35.0/B48*100)</f>
        <v/>
      </c>
      <c r="D48" s="19" t="n">
        <v>9806</v>
      </c>
      <c r="E48" s="18" t="n">
        <v>461.49566039</v>
      </c>
      <c r="F48" s="20" t="n">
        <v>5.53551563</v>
      </c>
      <c r="G48" s="18" t="n">
        <v>495.4065185</v>
      </c>
      <c r="H48" s="20" t="n">
        <v>6.14889802</v>
      </c>
      <c r="I48" s="18" t="n">
        <v>495.48153534</v>
      </c>
      <c r="J48" s="20" t="n">
        <v>9.013622140000001</v>
      </c>
      <c r="K48" s="18" t="n">
        <v>521.8694313</v>
      </c>
      <c r="L48" s="20" t="n">
        <v>5.69610607</v>
      </c>
      <c r="M48" s="18" t="s">
        <v>327</v>
      </c>
      <c r="N48" s="20" t="s">
        <v>327</v>
      </c>
      <c r="O48" s="18" t="s">
        <v>327</v>
      </c>
      <c r="P48" s="20" t="s">
        <v>327</v>
      </c>
      <c r="Q48" s="18" t="s">
        <v>327</v>
      </c>
      <c r="R48" s="20" t="s">
        <v>327</v>
      </c>
      <c r="S48" s="18" t="n">
        <v>419.6898409</v>
      </c>
      <c r="T48" s="20" t="n">
        <v>13.16819465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(167.0/B52*100)</f>
        <v/>
      </c>
      <c r="D52" s="19" t="n">
        <v>5642</v>
      </c>
      <c r="E52" s="18" t="n">
        <v>429.91360147</v>
      </c>
      <c r="F52" s="20" t="n">
        <v>4.24555616</v>
      </c>
      <c r="G52" s="18" t="n">
        <v>477.86607586</v>
      </c>
      <c r="H52" s="20" t="n">
        <v>3.88178576</v>
      </c>
      <c r="I52" s="18" t="n">
        <v>514.42480793</v>
      </c>
      <c r="J52" s="20" t="n">
        <v>5.05612571</v>
      </c>
      <c r="K52" s="18" t="n">
        <v>506.28398073</v>
      </c>
      <c r="L52" s="20" t="n">
        <v>3.09360942</v>
      </c>
      <c r="M52" s="18" t="s">
        <v>327</v>
      </c>
      <c r="N52" s="20" t="s">
        <v>327</v>
      </c>
      <c r="O52" s="18" t="s">
        <v>327</v>
      </c>
      <c r="P52" s="20" t="s">
        <v>327</v>
      </c>
      <c r="Q52" s="18" t="s">
        <v>327</v>
      </c>
      <c r="R52" s="20" t="s">
        <v>327</v>
      </c>
      <c r="S52" s="18" t="n">
        <v>431.94021916</v>
      </c>
      <c r="T52" s="20" t="n">
        <v>6.83298513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(98.0/B56*100)</f>
        <v/>
      </c>
      <c r="D56" s="19" t="n">
        <v>5261</v>
      </c>
      <c r="E56" s="18" t="n">
        <v>511.03911733</v>
      </c>
      <c r="F56" s="20" t="n">
        <v>3.59614029</v>
      </c>
      <c r="G56" s="18" t="n">
        <v>524.75419543</v>
      </c>
      <c r="H56" s="20" t="n">
        <v>3.21927646</v>
      </c>
      <c r="I56" s="18" t="n">
        <v>535.03617611</v>
      </c>
      <c r="J56" s="20" t="n">
        <v>5.98677972</v>
      </c>
      <c r="K56" s="18" t="n">
        <v>535.36481635</v>
      </c>
      <c r="L56" s="20" t="n">
        <v>3.72578656</v>
      </c>
      <c r="M56" s="18" t="s">
        <v>327</v>
      </c>
      <c r="N56" s="20" t="s">
        <v>327</v>
      </c>
      <c r="O56" s="18" t="s">
        <v>327</v>
      </c>
      <c r="P56" s="20" t="s">
        <v>327</v>
      </c>
      <c r="Q56" s="18" t="s">
        <v>327</v>
      </c>
      <c r="R56" s="20" t="s">
        <v>327</v>
      </c>
      <c r="S56" s="18" t="n">
        <v>501.66478654</v>
      </c>
      <c r="T56" s="20" t="n">
        <v>12.00924588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(349.0/B61*100)</f>
        <v/>
      </c>
      <c r="D61" s="19" t="n">
        <v>6176</v>
      </c>
      <c r="E61" s="18" t="n">
        <v>427.98257768</v>
      </c>
      <c r="F61" s="20" t="n">
        <v>3.58990675</v>
      </c>
      <c r="G61" s="18" t="n">
        <v>473.68201442</v>
      </c>
      <c r="H61" s="20" t="n">
        <v>3.72126431</v>
      </c>
      <c r="I61" s="18" t="n">
        <v>489.9141706</v>
      </c>
      <c r="J61" s="20" t="n">
        <v>5.92933582</v>
      </c>
      <c r="K61" s="18" t="n">
        <v>495.62771314</v>
      </c>
      <c r="L61" s="20" t="n">
        <v>3.40652465</v>
      </c>
      <c r="M61" s="18" t="s">
        <v>327</v>
      </c>
      <c r="N61" s="20" t="s">
        <v>327</v>
      </c>
      <c r="O61" s="18" t="s">
        <v>327</v>
      </c>
      <c r="P61" s="20" t="s">
        <v>327</v>
      </c>
      <c r="Q61" s="18" t="s">
        <v>327</v>
      </c>
      <c r="R61" s="20" t="s">
        <v>327</v>
      </c>
      <c r="S61" s="18" t="n">
        <v>412.94959859</v>
      </c>
      <c r="T61" s="20" t="n">
        <v>7.37316657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(537.0/B67*100)</f>
        <v/>
      </c>
      <c r="D67" s="19" t="n">
        <v>6434</v>
      </c>
      <c r="E67" s="18" t="n">
        <v>359.81599626</v>
      </c>
      <c r="F67" s="20" t="n">
        <v>3.2716625</v>
      </c>
      <c r="G67" s="18" t="n">
        <v>434.57478773</v>
      </c>
      <c r="H67" s="20" t="n">
        <v>3.71272421</v>
      </c>
      <c r="I67" s="18" t="n">
        <v>413.05983254</v>
      </c>
      <c r="J67" s="20" t="n">
        <v>8.093843659999999</v>
      </c>
      <c r="K67" s="18" t="n">
        <v>427.73420105</v>
      </c>
      <c r="L67" s="20" t="n">
        <v>3.581054</v>
      </c>
      <c r="M67" s="18" t="s">
        <v>327</v>
      </c>
      <c r="N67" s="20" t="s">
        <v>327</v>
      </c>
      <c r="O67" s="18" t="s">
        <v>327</v>
      </c>
      <c r="P67" s="20" t="s">
        <v>327</v>
      </c>
      <c r="Q67" s="18" t="s">
        <v>327</v>
      </c>
      <c r="R67" s="20" t="s">
        <v>327</v>
      </c>
      <c r="S67" s="18" t="n">
        <v>350.6854937</v>
      </c>
      <c r="T67" s="20" t="n">
        <v>9.14200112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(440.0/B73*100)</f>
        <v/>
      </c>
      <c r="D73" s="19" t="n">
        <v>7809</v>
      </c>
      <c r="E73" s="18" t="n">
        <v>395.471682</v>
      </c>
      <c r="F73" s="20" t="n">
        <v>3.26325629</v>
      </c>
      <c r="G73" s="18" t="n">
        <v>415.50215134</v>
      </c>
      <c r="H73" s="20" t="n">
        <v>4.7267707</v>
      </c>
      <c r="I73" s="18" t="n">
        <v>401.9210601</v>
      </c>
      <c r="J73" s="20" t="n">
        <v>6.01571785</v>
      </c>
      <c r="K73" s="18" t="n">
        <v>431.43068901</v>
      </c>
      <c r="L73" s="20" t="n">
        <v>4.46519527</v>
      </c>
      <c r="M73" s="18" t="s">
        <v>327</v>
      </c>
      <c r="N73" s="20" t="s">
        <v>327</v>
      </c>
      <c r="O73" s="18" t="s">
        <v>327</v>
      </c>
      <c r="P73" s="20" t="s">
        <v>327</v>
      </c>
      <c r="Q73" s="18" t="s">
        <v>327</v>
      </c>
      <c r="R73" s="20" t="s">
        <v>327</v>
      </c>
      <c r="S73" s="18" t="n">
        <v>375.23340643</v>
      </c>
      <c r="T73" s="20" t="n">
        <v>7.74570239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458.4088316</v>
      </c>
      <c r="F7" s="20" t="n">
        <v>4.53843544</v>
      </c>
      <c r="G7" s="18" t="n">
        <v>497.75550194</v>
      </c>
      <c r="H7" s="20" t="n">
        <v>3.50557863</v>
      </c>
      <c r="I7" s="18" t="n">
        <v>517.17982352</v>
      </c>
      <c r="J7" s="20" t="n">
        <v>6.95523245</v>
      </c>
      <c r="K7" s="18" t="n">
        <v>523.98942075</v>
      </c>
      <c r="L7" s="20" t="n">
        <v>2.22084386</v>
      </c>
      <c r="M7" s="18" t="s">
        <v>327</v>
      </c>
      <c r="N7" s="20" t="s">
        <v>327</v>
      </c>
      <c r="O7" s="18" t="s">
        <v>327</v>
      </c>
      <c r="P7" s="20" t="s">
        <v>327</v>
      </c>
      <c r="Q7" s="18" t="s">
        <v>327</v>
      </c>
      <c r="R7" s="20" t="s">
        <v>327</v>
      </c>
      <c r="S7" s="18" t="n">
        <v>475.99713495</v>
      </c>
      <c r="T7" s="20" t="n">
        <v>5.26938819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(8078.0/B9*100)</f>
        <v/>
      </c>
      <c r="D9" s="19" t="n">
        <v>1573</v>
      </c>
      <c r="E9" s="18" t="n">
        <v>431.35463899</v>
      </c>
      <c r="F9" s="20" t="n">
        <v>10.16697221</v>
      </c>
      <c r="G9" s="18" t="n">
        <v>481.05880941</v>
      </c>
      <c r="H9" s="20" t="n">
        <v>6.46667241</v>
      </c>
      <c r="I9" s="18" t="n">
        <v>508.47374108</v>
      </c>
      <c r="J9" s="20" t="n">
        <v>10.31751024</v>
      </c>
      <c r="K9" s="18" t="s">
        <v>327</v>
      </c>
      <c r="L9" s="20" t="s">
        <v>327</v>
      </c>
      <c r="M9" s="18" t="s">
        <v>327</v>
      </c>
      <c r="N9" s="20" t="s">
        <v>327</v>
      </c>
      <c r="O9" s="18" t="n">
        <v>347.7815185</v>
      </c>
      <c r="P9" s="20" t="n">
        <v>11.20716786</v>
      </c>
      <c r="Q9" s="18" t="s">
        <v>327</v>
      </c>
      <c r="R9" s="20" t="s">
        <v>327</v>
      </c>
      <c r="S9" s="18" t="n">
        <v>455.77423064</v>
      </c>
      <c r="T9" s="20" t="n">
        <v>6.65907657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(206.0/B13*100)</f>
        <v/>
      </c>
      <c r="D13" s="19" t="n">
        <v>6955</v>
      </c>
      <c r="E13" s="18" t="n">
        <v>447.98000299</v>
      </c>
      <c r="F13" s="20" t="n">
        <v>6.74111099</v>
      </c>
      <c r="G13" s="18" t="n">
        <v>456.47620718</v>
      </c>
      <c r="H13" s="20" t="n">
        <v>7.67320252</v>
      </c>
      <c r="I13" s="18" t="n">
        <v>484.49005157</v>
      </c>
      <c r="J13" s="20" t="n">
        <v>13.85680406</v>
      </c>
      <c r="K13" s="18" t="n">
        <v>512.35628804</v>
      </c>
      <c r="L13" s="20" t="n">
        <v>2.67767212</v>
      </c>
      <c r="M13" s="18" t="s">
        <v>327</v>
      </c>
      <c r="N13" s="20" t="s">
        <v>327</v>
      </c>
      <c r="O13" s="18" t="n">
        <v>407.4699787</v>
      </c>
      <c r="P13" s="20" t="n">
        <v>6.79601306</v>
      </c>
      <c r="Q13" s="18" t="s">
        <v>327</v>
      </c>
      <c r="R13" s="20" t="s">
        <v>327</v>
      </c>
      <c r="S13" s="18" t="n">
        <v>457.88389303</v>
      </c>
      <c r="T13" s="20" t="n">
        <v>6.77154188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(62.0/B18*100)</f>
        <v/>
      </c>
      <c r="D18" s="19" t="n">
        <v>5470</v>
      </c>
      <c r="E18" s="18" t="n">
        <v>409.31000474</v>
      </c>
      <c r="F18" s="20" t="n">
        <v>5.15167402</v>
      </c>
      <c r="G18" s="18" t="n">
        <v>480.36415237</v>
      </c>
      <c r="H18" s="20" t="n">
        <v>4.14490569</v>
      </c>
      <c r="I18" s="18" t="n">
        <v>502.89863419</v>
      </c>
      <c r="J18" s="20" t="n">
        <v>3.99503449</v>
      </c>
      <c r="K18" s="18" t="n">
        <v>461.13830893</v>
      </c>
      <c r="L18" s="20" t="n">
        <v>5.96143023</v>
      </c>
      <c r="M18" s="18" t="s">
        <v>327</v>
      </c>
      <c r="N18" s="20" t="s">
        <v>327</v>
      </c>
      <c r="O18" s="18" t="s">
        <v>327</v>
      </c>
      <c r="P18" s="20" t="s">
        <v>327</v>
      </c>
      <c r="Q18" s="18" t="s">
        <v>327</v>
      </c>
      <c r="R18" s="20" t="s">
        <v>327</v>
      </c>
      <c r="S18" s="18" t="n">
        <v>414.89318861</v>
      </c>
      <c r="T18" s="20" t="n">
        <v>9.33459826</v>
      </c>
    </row>
    <row r="19" spans="1:20">
      <c r="A19" s="15" t="s">
        <v>339</v>
      </c>
      <c r="B19" s="17" t="n">
        <v>5658</v>
      </c>
      <c r="C19" s="18">
        <f>(315.0/B19*100)</f>
        <v/>
      </c>
      <c r="D19" s="19" t="n">
        <v>5343</v>
      </c>
      <c r="E19" s="18" t="n">
        <v>410.82550341</v>
      </c>
      <c r="F19" s="20" t="n">
        <v>7.36936816</v>
      </c>
      <c r="G19" s="18" t="n">
        <v>451.55281082</v>
      </c>
      <c r="H19" s="20" t="n">
        <v>4.73780203</v>
      </c>
      <c r="I19" s="18" t="n">
        <v>491.19159733</v>
      </c>
      <c r="J19" s="20" t="n">
        <v>5.51655602</v>
      </c>
      <c r="K19" s="18" t="n">
        <v>484.89118366</v>
      </c>
      <c r="L19" s="20" t="n">
        <v>3.07450608</v>
      </c>
      <c r="M19" s="18" t="s">
        <v>327</v>
      </c>
      <c r="N19" s="20" t="s">
        <v>327</v>
      </c>
      <c r="O19" s="18" t="s">
        <v>327</v>
      </c>
      <c r="P19" s="20" t="s">
        <v>327</v>
      </c>
      <c r="Q19" s="18" t="s">
        <v>327</v>
      </c>
      <c r="R19" s="20" t="s">
        <v>327</v>
      </c>
      <c r="S19" s="18" t="n">
        <v>425.65836694</v>
      </c>
      <c r="T19" s="20" t="n">
        <v>7.22787161</v>
      </c>
    </row>
    <row r="20" spans="1:20">
      <c r="A20" s="15" t="s">
        <v>340</v>
      </c>
      <c r="B20" s="17" t="n">
        <v>3371</v>
      </c>
      <c r="C20" s="18">
        <f>(82.0/B20*100)</f>
        <v/>
      </c>
      <c r="D20" s="19" t="n">
        <v>3289</v>
      </c>
      <c r="E20" s="18" t="n">
        <v>431.72267094</v>
      </c>
      <c r="F20" s="20" t="n">
        <v>9.810492699999999</v>
      </c>
      <c r="G20" s="18" t="n">
        <v>471.51490531</v>
      </c>
      <c r="H20" s="20" t="n">
        <v>5.09121472</v>
      </c>
      <c r="I20" s="18" t="n">
        <v>455.3901962</v>
      </c>
      <c r="J20" s="20" t="n">
        <v>12.05704577</v>
      </c>
      <c r="K20" s="18" t="n">
        <v>496.80901233</v>
      </c>
      <c r="L20" s="20" t="n">
        <v>2.52872452</v>
      </c>
      <c r="M20" s="18" t="s">
        <v>327</v>
      </c>
      <c r="N20" s="20" t="s">
        <v>327</v>
      </c>
      <c r="O20" s="18" t="s">
        <v>327</v>
      </c>
      <c r="P20" s="20" t="s">
        <v>327</v>
      </c>
      <c r="Q20" s="18" t="s">
        <v>327</v>
      </c>
      <c r="R20" s="20" t="s">
        <v>327</v>
      </c>
      <c r="S20" s="18" t="n">
        <v>429.487761</v>
      </c>
      <c r="T20" s="20" t="n">
        <v>6.62458456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(714.0/B23*100)</f>
        <v/>
      </c>
      <c r="D23" s="19" t="n">
        <v>10869</v>
      </c>
      <c r="E23" s="18" t="n">
        <v>419.77983923</v>
      </c>
      <c r="F23" s="20" t="n">
        <v>6.21961302</v>
      </c>
      <c r="G23" s="18" t="n">
        <v>464.87839239</v>
      </c>
      <c r="H23" s="20" t="n">
        <v>4.16006495</v>
      </c>
      <c r="I23" s="18" t="n">
        <v>501.28210832</v>
      </c>
      <c r="J23" s="20" t="n">
        <v>6.06283305</v>
      </c>
      <c r="K23" s="18" t="n">
        <v>508.14563584</v>
      </c>
      <c r="L23" s="20" t="n">
        <v>2.99160477</v>
      </c>
      <c r="M23" s="18" t="s">
        <v>327</v>
      </c>
      <c r="N23" s="20" t="s">
        <v>327</v>
      </c>
      <c r="O23" s="18" t="s">
        <v>327</v>
      </c>
      <c r="P23" s="20" t="s">
        <v>327</v>
      </c>
      <c r="Q23" s="18" t="s">
        <v>327</v>
      </c>
      <c r="R23" s="20" t="s">
        <v>327</v>
      </c>
      <c r="S23" s="18" t="n">
        <v>439.44941151</v>
      </c>
      <c r="T23" s="20" t="n">
        <v>5.75854729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(38.0/B25*100)</f>
        <v/>
      </c>
      <c r="D25" s="19" t="n">
        <v>5543</v>
      </c>
      <c r="E25" s="18" t="n">
        <v>486.84571504</v>
      </c>
      <c r="F25" s="20" t="n">
        <v>7.12095966</v>
      </c>
      <c r="G25" s="18" t="n">
        <v>530.34563608</v>
      </c>
      <c r="H25" s="20" t="n">
        <v>3.82457064</v>
      </c>
      <c r="I25" s="18" t="n">
        <v>545.67006814</v>
      </c>
      <c r="J25" s="20" t="n">
        <v>5.13298941</v>
      </c>
      <c r="K25" s="18" t="n">
        <v>485.9823381</v>
      </c>
      <c r="L25" s="20" t="n">
        <v>5.14341804</v>
      </c>
      <c r="M25" s="18" t="s">
        <v>327</v>
      </c>
      <c r="N25" s="20" t="s">
        <v>327</v>
      </c>
      <c r="O25" s="18" t="s">
        <v>327</v>
      </c>
      <c r="P25" s="20" t="s">
        <v>327</v>
      </c>
      <c r="Q25" s="18" t="s">
        <v>327</v>
      </c>
      <c r="R25" s="20" t="s">
        <v>327</v>
      </c>
      <c r="S25" s="18" t="n">
        <v>478.73817222</v>
      </c>
      <c r="T25" s="20" t="n">
        <v>12.78964442</v>
      </c>
    </row>
    <row r="26" spans="1:20">
      <c r="A26" s="15" t="s">
        <v>346</v>
      </c>
      <c r="B26" s="17" t="n">
        <v>4869</v>
      </c>
      <c r="C26" s="18">
        <f>(204.0/B26*100)</f>
        <v/>
      </c>
      <c r="D26" s="19" t="n">
        <v>4665</v>
      </c>
      <c r="E26" s="18" t="n">
        <v>453.54429558</v>
      </c>
      <c r="F26" s="20" t="n">
        <v>4.95423276</v>
      </c>
      <c r="G26" s="18" t="n">
        <v>482.18524318</v>
      </c>
      <c r="H26" s="20" t="n">
        <v>2.6718769</v>
      </c>
      <c r="I26" s="18" t="n">
        <v>491.83105563</v>
      </c>
      <c r="J26" s="20" t="n">
        <v>6.5104441</v>
      </c>
      <c r="K26" s="18" t="n">
        <v>506.3844445</v>
      </c>
      <c r="L26" s="20" t="n">
        <v>2.55758959</v>
      </c>
      <c r="M26" s="18" t="s">
        <v>327</v>
      </c>
      <c r="N26" s="20" t="s">
        <v>327</v>
      </c>
      <c r="O26" s="18" t="s">
        <v>327</v>
      </c>
      <c r="P26" s="20" t="s">
        <v>327</v>
      </c>
      <c r="Q26" s="18" t="s">
        <v>327</v>
      </c>
      <c r="R26" s="20" t="s">
        <v>327</v>
      </c>
      <c r="S26" s="18" t="n">
        <v>450.64031653</v>
      </c>
      <c r="T26" s="20" t="n">
        <v>7.57632921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467.39266113</v>
      </c>
      <c r="F32" s="20" t="n">
        <v>5.00606013</v>
      </c>
      <c r="G32" s="18" t="n">
        <v>495.92928973</v>
      </c>
      <c r="H32" s="20" t="n">
        <v>3.63142042</v>
      </c>
      <c r="I32" s="18" t="n">
        <v>510.67592861</v>
      </c>
      <c r="J32" s="20" t="n">
        <v>5.33494588</v>
      </c>
      <c r="K32" s="18" t="n">
        <v>528.74119964</v>
      </c>
      <c r="L32" s="20" t="n">
        <v>3.3020191</v>
      </c>
      <c r="M32" s="18" t="s">
        <v>327</v>
      </c>
      <c r="N32" s="20" t="s">
        <v>327</v>
      </c>
      <c r="O32" s="18" t="s">
        <v>327</v>
      </c>
      <c r="P32" s="20" t="s">
        <v>327</v>
      </c>
      <c r="Q32" s="18" t="s">
        <v>327</v>
      </c>
      <c r="R32" s="20" t="s">
        <v>327</v>
      </c>
      <c r="S32" s="18" t="n">
        <v>451.56220693</v>
      </c>
      <c r="T32" s="20" t="n">
        <v>8.48087452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(154.0/B34*100)</f>
        <v/>
      </c>
      <c r="D34" s="19" t="n">
        <v>6196</v>
      </c>
      <c r="E34" s="18" t="n">
        <v>409.60822196</v>
      </c>
      <c r="F34" s="20" t="n">
        <v>4.11640293</v>
      </c>
      <c r="G34" s="18" t="n">
        <v>452.51085886</v>
      </c>
      <c r="H34" s="20" t="n">
        <v>3.54516238</v>
      </c>
      <c r="I34" s="18" t="n">
        <v>471.60239607</v>
      </c>
      <c r="J34" s="20" t="n">
        <v>5.79856556</v>
      </c>
      <c r="K34" s="18" t="n">
        <v>480.78045693</v>
      </c>
      <c r="L34" s="20" t="n">
        <v>3.6821129</v>
      </c>
      <c r="M34" s="18" t="s">
        <v>327</v>
      </c>
      <c r="N34" s="20" t="s">
        <v>327</v>
      </c>
      <c r="O34" s="18" t="n">
        <v>263.37193708</v>
      </c>
      <c r="P34" s="20" t="n">
        <v>13.61114927</v>
      </c>
      <c r="Q34" s="18" t="s">
        <v>327</v>
      </c>
      <c r="R34" s="20" t="s">
        <v>327</v>
      </c>
      <c r="S34" s="18" t="n">
        <v>422.81403968</v>
      </c>
      <c r="T34" s="20" t="n">
        <v>5.9507795</v>
      </c>
    </row>
    <row r="35" spans="1:20">
      <c r="A35" s="15" t="s">
        <v>355</v>
      </c>
      <c r="B35" s="17" t="n">
        <v>6406</v>
      </c>
      <c r="C35" s="18">
        <f>(142.0/B35*100)</f>
        <v/>
      </c>
      <c r="D35" s="19" t="n">
        <v>6264</v>
      </c>
      <c r="E35" s="18" t="n">
        <v>477.16066232</v>
      </c>
      <c r="F35" s="20" t="n">
        <v>4.59403512</v>
      </c>
      <c r="G35" s="18" t="n">
        <v>508.55674936</v>
      </c>
      <c r="H35" s="20" t="n">
        <v>3.20728462</v>
      </c>
      <c r="I35" s="18" t="n">
        <v>518.13918571</v>
      </c>
      <c r="J35" s="20" t="n">
        <v>5.41551901</v>
      </c>
      <c r="K35" s="18" t="n">
        <v>519.03767411</v>
      </c>
      <c r="L35" s="20" t="n">
        <v>3.225207</v>
      </c>
      <c r="M35" s="18" t="s">
        <v>327</v>
      </c>
      <c r="N35" s="20" t="s">
        <v>327</v>
      </c>
      <c r="O35" s="18" t="n">
        <v>337.32521215</v>
      </c>
      <c r="P35" s="20" t="n">
        <v>11.65794297</v>
      </c>
      <c r="Q35" s="18" t="s">
        <v>327</v>
      </c>
      <c r="R35" s="20" t="s">
        <v>327</v>
      </c>
      <c r="S35" s="18" t="n">
        <v>497.04266107</v>
      </c>
      <c r="T35" s="20" t="n">
        <v>4.42607725</v>
      </c>
    </row>
    <row r="36" spans="1:20">
      <c r="A36" s="15" t="s">
        <v>356</v>
      </c>
      <c r="B36" s="17" t="n">
        <v>6736</v>
      </c>
      <c r="C36" s="18">
        <f>(152.0/B36*100)</f>
        <v/>
      </c>
      <c r="D36" s="19" t="n">
        <v>6584</v>
      </c>
      <c r="E36" s="18" t="n">
        <v>432.60962437</v>
      </c>
      <c r="F36" s="20" t="n">
        <v>6.59922522</v>
      </c>
      <c r="G36" s="18" t="n">
        <v>476.75838319</v>
      </c>
      <c r="H36" s="20" t="n">
        <v>3.16836076</v>
      </c>
      <c r="I36" s="18" t="n">
        <v>505.0932151</v>
      </c>
      <c r="J36" s="20" t="n">
        <v>4.44672672</v>
      </c>
      <c r="K36" s="18" t="n">
        <v>512.10700208</v>
      </c>
      <c r="L36" s="20" t="n">
        <v>2.57434912</v>
      </c>
      <c r="M36" s="18" t="s">
        <v>327</v>
      </c>
      <c r="N36" s="20" t="s">
        <v>327</v>
      </c>
      <c r="O36" s="18" t="s">
        <v>327</v>
      </c>
      <c r="P36" s="20" t="s">
        <v>327</v>
      </c>
      <c r="Q36" s="18" t="s">
        <v>327</v>
      </c>
      <c r="R36" s="20" t="s">
        <v>327</v>
      </c>
      <c r="S36" s="18" t="n">
        <v>459.11662624</v>
      </c>
      <c r="T36" s="20" t="n">
        <v>4.39732564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(5832.0/B40*100)</f>
        <v/>
      </c>
      <c r="D40" s="19" t="n">
        <v>8325</v>
      </c>
      <c r="E40" s="18" t="n">
        <v>445.00539407</v>
      </c>
      <c r="F40" s="20" t="n">
        <v>4.85709563</v>
      </c>
      <c r="G40" s="18" t="n">
        <v>501.14104068</v>
      </c>
      <c r="H40" s="20" t="n">
        <v>3.61320595</v>
      </c>
      <c r="I40" s="18" t="n">
        <v>499.2239218</v>
      </c>
      <c r="J40" s="20" t="n">
        <v>9.024421670000001</v>
      </c>
      <c r="K40" s="18" t="n">
        <v>522.14436755</v>
      </c>
      <c r="L40" s="20" t="n">
        <v>4.47726693</v>
      </c>
      <c r="M40" s="18" t="s">
        <v>327</v>
      </c>
      <c r="N40" s="20" t="s">
        <v>327</v>
      </c>
      <c r="O40" s="18" t="n">
        <v>493.18465857</v>
      </c>
      <c r="P40" s="20" t="n">
        <v>2.25147869</v>
      </c>
      <c r="Q40" s="18" t="s">
        <v>327</v>
      </c>
      <c r="R40" s="20" t="s">
        <v>327</v>
      </c>
      <c r="S40" s="18" t="n">
        <v>450.66234568</v>
      </c>
      <c r="T40" s="20" t="n">
        <v>7.14848365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(313.0/B47*100)</f>
        <v/>
      </c>
      <c r="D47" s="19" t="n">
        <v>5615</v>
      </c>
      <c r="E47" s="18" t="n">
        <v>410.69726104</v>
      </c>
      <c r="F47" s="20" t="n">
        <v>6.04447789</v>
      </c>
      <c r="G47" s="18" t="n">
        <v>457.20048581</v>
      </c>
      <c r="H47" s="20" t="n">
        <v>5.36716735</v>
      </c>
      <c r="I47" s="18" t="n">
        <v>471.03350066</v>
      </c>
      <c r="J47" s="20" t="n">
        <v>8.14416389</v>
      </c>
      <c r="K47" s="18" t="n">
        <v>426.41011189</v>
      </c>
      <c r="L47" s="20" t="n">
        <v>6.43418193</v>
      </c>
      <c r="M47" s="18" t="s">
        <v>327</v>
      </c>
      <c r="N47" s="20" t="s">
        <v>327</v>
      </c>
      <c r="O47" s="18" t="s">
        <v>327</v>
      </c>
      <c r="P47" s="20" t="s">
        <v>327</v>
      </c>
      <c r="Q47" s="18" t="s">
        <v>327</v>
      </c>
      <c r="R47" s="20" t="s">
        <v>327</v>
      </c>
      <c r="S47" s="18" t="n">
        <v>408.98812975</v>
      </c>
      <c r="T47" s="20" t="n">
        <v>6.58631665</v>
      </c>
    </row>
    <row r="48" spans="1:20">
      <c r="A48" s="15" t="s">
        <v>368</v>
      </c>
      <c r="B48" s="17" t="n">
        <v>9841</v>
      </c>
      <c r="C48" s="18">
        <f>(35.0/B48*100)</f>
        <v/>
      </c>
      <c r="D48" s="19" t="n">
        <v>9806</v>
      </c>
      <c r="E48" s="18" t="n">
        <v>469.48322752</v>
      </c>
      <c r="F48" s="20" t="n">
        <v>4.84730664</v>
      </c>
      <c r="G48" s="18" t="n">
        <v>491.06796478</v>
      </c>
      <c r="H48" s="20" t="n">
        <v>5.94082115</v>
      </c>
      <c r="I48" s="18" t="n">
        <v>483.29073652</v>
      </c>
      <c r="J48" s="20" t="n">
        <v>10.36891726</v>
      </c>
      <c r="K48" s="18" t="n">
        <v>521.8694313</v>
      </c>
      <c r="L48" s="20" t="n">
        <v>5.69610607</v>
      </c>
      <c r="M48" s="18" t="s">
        <v>327</v>
      </c>
      <c r="N48" s="20" t="s">
        <v>327</v>
      </c>
      <c r="O48" s="18" t="s">
        <v>327</v>
      </c>
      <c r="P48" s="20" t="s">
        <v>327</v>
      </c>
      <c r="Q48" s="18" t="s">
        <v>327</v>
      </c>
      <c r="R48" s="20" t="s">
        <v>327</v>
      </c>
      <c r="S48" s="18" t="n">
        <v>413.33207422</v>
      </c>
      <c r="T48" s="20" t="n">
        <v>13.40493565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(167.0/B52*100)</f>
        <v/>
      </c>
      <c r="D52" s="19" t="n">
        <v>5642</v>
      </c>
      <c r="E52" s="18" t="n">
        <v>432.34237963</v>
      </c>
      <c r="F52" s="20" t="n">
        <v>4.56951875</v>
      </c>
      <c r="G52" s="18" t="n">
        <v>474.05933237</v>
      </c>
      <c r="H52" s="20" t="n">
        <v>3.93602855</v>
      </c>
      <c r="I52" s="18" t="n">
        <v>510.82356733</v>
      </c>
      <c r="J52" s="20" t="n">
        <v>4.8643295</v>
      </c>
      <c r="K52" s="18" t="n">
        <v>506.28398073</v>
      </c>
      <c r="L52" s="20" t="n">
        <v>3.09360942</v>
      </c>
      <c r="M52" s="18" t="s">
        <v>327</v>
      </c>
      <c r="N52" s="20" t="s">
        <v>327</v>
      </c>
      <c r="O52" s="18" t="s">
        <v>327</v>
      </c>
      <c r="P52" s="20" t="s">
        <v>327</v>
      </c>
      <c r="Q52" s="18" t="s">
        <v>327</v>
      </c>
      <c r="R52" s="20" t="s">
        <v>327</v>
      </c>
      <c r="S52" s="18" t="n">
        <v>430.55419605</v>
      </c>
      <c r="T52" s="20" t="n">
        <v>6.71040329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(98.0/B56*100)</f>
        <v/>
      </c>
      <c r="D56" s="19" t="n">
        <v>5261</v>
      </c>
      <c r="E56" s="18" t="n">
        <v>508.12569172</v>
      </c>
      <c r="F56" s="20" t="n">
        <v>4.13835142</v>
      </c>
      <c r="G56" s="18" t="n">
        <v>525.00360856</v>
      </c>
      <c r="H56" s="20" t="n">
        <v>2.88413513</v>
      </c>
      <c r="I56" s="18" t="n">
        <v>538.0577638</v>
      </c>
      <c r="J56" s="20" t="n">
        <v>5.6467449</v>
      </c>
      <c r="K56" s="18" t="n">
        <v>535.36481635</v>
      </c>
      <c r="L56" s="20" t="n">
        <v>3.72578656</v>
      </c>
      <c r="M56" s="18" t="s">
        <v>327</v>
      </c>
      <c r="N56" s="20" t="s">
        <v>327</v>
      </c>
      <c r="O56" s="18" t="s">
        <v>327</v>
      </c>
      <c r="P56" s="20" t="s">
        <v>327</v>
      </c>
      <c r="Q56" s="18" t="s">
        <v>327</v>
      </c>
      <c r="R56" s="20" t="s">
        <v>327</v>
      </c>
      <c r="S56" s="18" t="n">
        <v>500.84591507</v>
      </c>
      <c r="T56" s="20" t="n">
        <v>12.00318504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(349.0/B61*100)</f>
        <v/>
      </c>
      <c r="D61" s="19" t="n">
        <v>6176</v>
      </c>
      <c r="E61" s="18" t="n">
        <v>435.15553044</v>
      </c>
      <c r="F61" s="20" t="n">
        <v>3.58274301</v>
      </c>
      <c r="G61" s="18" t="n">
        <v>462.65764973</v>
      </c>
      <c r="H61" s="20" t="n">
        <v>3.77100963</v>
      </c>
      <c r="I61" s="18" t="n">
        <v>493.23700196</v>
      </c>
      <c r="J61" s="20" t="n">
        <v>6.12019347</v>
      </c>
      <c r="K61" s="18" t="n">
        <v>495.62771314</v>
      </c>
      <c r="L61" s="20" t="n">
        <v>3.40652465</v>
      </c>
      <c r="M61" s="18" t="s">
        <v>327</v>
      </c>
      <c r="N61" s="20" t="s">
        <v>327</v>
      </c>
      <c r="O61" s="18" t="s">
        <v>327</v>
      </c>
      <c r="P61" s="20" t="s">
        <v>327</v>
      </c>
      <c r="Q61" s="18" t="s">
        <v>327</v>
      </c>
      <c r="R61" s="20" t="s">
        <v>327</v>
      </c>
      <c r="S61" s="18" t="n">
        <v>413.61291489</v>
      </c>
      <c r="T61" s="20" t="n">
        <v>7.01360364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(537.0/B67*100)</f>
        <v/>
      </c>
      <c r="D67" s="19" t="n">
        <v>6434</v>
      </c>
      <c r="E67" s="18" t="n">
        <v>365.79685864</v>
      </c>
      <c r="F67" s="20" t="n">
        <v>3.4650498</v>
      </c>
      <c r="G67" s="18" t="n">
        <v>411.5614451</v>
      </c>
      <c r="H67" s="20" t="n">
        <v>3.58189014</v>
      </c>
      <c r="I67" s="18" t="n">
        <v>412.68166817</v>
      </c>
      <c r="J67" s="20" t="n">
        <v>7.21385802</v>
      </c>
      <c r="K67" s="18" t="n">
        <v>427.73420105</v>
      </c>
      <c r="L67" s="20" t="n">
        <v>3.581054</v>
      </c>
      <c r="M67" s="18" t="s">
        <v>327</v>
      </c>
      <c r="N67" s="20" t="s">
        <v>327</v>
      </c>
      <c r="O67" s="18" t="s">
        <v>327</v>
      </c>
      <c r="P67" s="20" t="s">
        <v>327</v>
      </c>
      <c r="Q67" s="18" t="s">
        <v>327</v>
      </c>
      <c r="R67" s="20" t="s">
        <v>327</v>
      </c>
      <c r="S67" s="18" t="n">
        <v>350.84785651</v>
      </c>
      <c r="T67" s="20" t="n">
        <v>6.75714138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(440.0/B73*100)</f>
        <v/>
      </c>
      <c r="D73" s="19" t="n">
        <v>7809</v>
      </c>
      <c r="E73" s="18" t="n">
        <v>397.58234552</v>
      </c>
      <c r="F73" s="20" t="n">
        <v>3.67804132</v>
      </c>
      <c r="G73" s="18" t="n">
        <v>414.70298543</v>
      </c>
      <c r="H73" s="20" t="n">
        <v>4.21661032</v>
      </c>
      <c r="I73" s="18" t="n">
        <v>393.96451274</v>
      </c>
      <c r="J73" s="20" t="n">
        <v>6.16273843</v>
      </c>
      <c r="K73" s="18" t="n">
        <v>431.43068901</v>
      </c>
      <c r="L73" s="20" t="n">
        <v>4.46519527</v>
      </c>
      <c r="M73" s="18" t="s">
        <v>327</v>
      </c>
      <c r="N73" s="20" t="s">
        <v>327</v>
      </c>
      <c r="O73" s="18" t="s">
        <v>327</v>
      </c>
      <c r="P73" s="20" t="s">
        <v>327</v>
      </c>
      <c r="Q73" s="18" t="s">
        <v>327</v>
      </c>
      <c r="R73" s="20" t="s">
        <v>327</v>
      </c>
      <c r="S73" s="18" t="n">
        <v>374.71619456</v>
      </c>
      <c r="T73" s="20" t="n">
        <v>7.76212401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455.4735578</v>
      </c>
      <c r="F7" s="20" t="n">
        <v>4.44625491</v>
      </c>
      <c r="G7" s="18" t="n">
        <v>497.45287114</v>
      </c>
      <c r="H7" s="20" t="n">
        <v>3.71445918</v>
      </c>
      <c r="I7" s="18" t="n">
        <v>519.23085356</v>
      </c>
      <c r="J7" s="20" t="n">
        <v>6.48289331</v>
      </c>
      <c r="K7" s="18" t="n">
        <v>523.98942075</v>
      </c>
      <c r="L7" s="20" t="n">
        <v>2.22084386</v>
      </c>
      <c r="M7" s="18" t="s">
        <v>327</v>
      </c>
      <c r="N7" s="20" t="s">
        <v>327</v>
      </c>
      <c r="O7" s="18" t="s">
        <v>327</v>
      </c>
      <c r="P7" s="20" t="s">
        <v>327</v>
      </c>
      <c r="Q7" s="18" t="s">
        <v>327</v>
      </c>
      <c r="R7" s="20" t="s">
        <v>327</v>
      </c>
      <c r="S7" s="18" t="n">
        <v>476.07107666</v>
      </c>
      <c r="T7" s="20" t="n">
        <v>5.35890265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(8078.0/B9*100)</f>
        <v/>
      </c>
      <c r="D9" s="19" t="n">
        <v>1573</v>
      </c>
      <c r="E9" s="18" t="n">
        <v>437.37030655</v>
      </c>
      <c r="F9" s="20" t="n">
        <v>9.56707389</v>
      </c>
      <c r="G9" s="18" t="n">
        <v>485.60516955</v>
      </c>
      <c r="H9" s="20" t="n">
        <v>5.84579928</v>
      </c>
      <c r="I9" s="18" t="n">
        <v>492.86259192</v>
      </c>
      <c r="J9" s="20" t="n">
        <v>10.33649745</v>
      </c>
      <c r="K9" s="18" t="s">
        <v>327</v>
      </c>
      <c r="L9" s="20" t="s">
        <v>327</v>
      </c>
      <c r="M9" s="18" t="s">
        <v>327</v>
      </c>
      <c r="N9" s="20" t="s">
        <v>327</v>
      </c>
      <c r="O9" s="18" t="n">
        <v>347.7815185</v>
      </c>
      <c r="P9" s="20" t="n">
        <v>11.20716786</v>
      </c>
      <c r="Q9" s="18" t="s">
        <v>327</v>
      </c>
      <c r="R9" s="20" t="s">
        <v>327</v>
      </c>
      <c r="S9" s="18" t="n">
        <v>454.96195218</v>
      </c>
      <c r="T9" s="20" t="n">
        <v>6.82738211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(206.0/B13*100)</f>
        <v/>
      </c>
      <c r="D13" s="19" t="n">
        <v>6955</v>
      </c>
      <c r="E13" s="18" t="n">
        <v>447.46264636</v>
      </c>
      <c r="F13" s="20" t="n">
        <v>6.48614392</v>
      </c>
      <c r="G13" s="18" t="n">
        <v>458.75960339</v>
      </c>
      <c r="H13" s="20" t="n">
        <v>7.91771847</v>
      </c>
      <c r="I13" s="18" t="n">
        <v>468.48125172</v>
      </c>
      <c r="J13" s="20" t="n">
        <v>14.02254535</v>
      </c>
      <c r="K13" s="18" t="n">
        <v>512.35628804</v>
      </c>
      <c r="L13" s="20" t="n">
        <v>2.67767212</v>
      </c>
      <c r="M13" s="18" t="s">
        <v>327</v>
      </c>
      <c r="N13" s="20" t="s">
        <v>327</v>
      </c>
      <c r="O13" s="18" t="n">
        <v>407.4699787</v>
      </c>
      <c r="P13" s="20" t="n">
        <v>6.79601306</v>
      </c>
      <c r="Q13" s="18" t="s">
        <v>327</v>
      </c>
      <c r="R13" s="20" t="s">
        <v>327</v>
      </c>
      <c r="S13" s="18" t="n">
        <v>458.77257653</v>
      </c>
      <c r="T13" s="20" t="n">
        <v>7.00131191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(62.0/B18*100)</f>
        <v/>
      </c>
      <c r="D18" s="19" t="n">
        <v>5470</v>
      </c>
      <c r="E18" s="18" t="n">
        <v>410.53008646</v>
      </c>
      <c r="F18" s="20" t="n">
        <v>5.68035696</v>
      </c>
      <c r="G18" s="18" t="n">
        <v>483.90571057</v>
      </c>
      <c r="H18" s="20" t="n">
        <v>3.95436879</v>
      </c>
      <c r="I18" s="18" t="n">
        <v>494.79631819</v>
      </c>
      <c r="J18" s="20" t="n">
        <v>3.93825237</v>
      </c>
      <c r="K18" s="18" t="n">
        <v>461.13830893</v>
      </c>
      <c r="L18" s="20" t="n">
        <v>5.96143023</v>
      </c>
      <c r="M18" s="18" t="s">
        <v>327</v>
      </c>
      <c r="N18" s="20" t="s">
        <v>327</v>
      </c>
      <c r="O18" s="18" t="s">
        <v>327</v>
      </c>
      <c r="P18" s="20" t="s">
        <v>327</v>
      </c>
      <c r="Q18" s="18" t="s">
        <v>327</v>
      </c>
      <c r="R18" s="20" t="s">
        <v>327</v>
      </c>
      <c r="S18" s="18" t="n">
        <v>418.27155877</v>
      </c>
      <c r="T18" s="20" t="n">
        <v>8.61371653</v>
      </c>
    </row>
    <row r="19" spans="1:20">
      <c r="A19" s="15" t="s">
        <v>339</v>
      </c>
      <c r="B19" s="17" t="n">
        <v>5658</v>
      </c>
      <c r="C19" s="18">
        <f>(315.0/B19*100)</f>
        <v/>
      </c>
      <c r="D19" s="19" t="n">
        <v>5343</v>
      </c>
      <c r="E19" s="18" t="n">
        <v>407.29115673</v>
      </c>
      <c r="F19" s="20" t="n">
        <v>7.20808255</v>
      </c>
      <c r="G19" s="18" t="n">
        <v>454.53542154</v>
      </c>
      <c r="H19" s="20" t="n">
        <v>4.73261683</v>
      </c>
      <c r="I19" s="18" t="n">
        <v>486.22225756</v>
      </c>
      <c r="J19" s="20" t="n">
        <v>5.40801866</v>
      </c>
      <c r="K19" s="18" t="n">
        <v>484.89118366</v>
      </c>
      <c r="L19" s="20" t="n">
        <v>3.07450608</v>
      </c>
      <c r="M19" s="18" t="s">
        <v>327</v>
      </c>
      <c r="N19" s="20" t="s">
        <v>327</v>
      </c>
      <c r="O19" s="18" t="s">
        <v>327</v>
      </c>
      <c r="P19" s="20" t="s">
        <v>327</v>
      </c>
      <c r="Q19" s="18" t="s">
        <v>327</v>
      </c>
      <c r="R19" s="20" t="s">
        <v>327</v>
      </c>
      <c r="S19" s="18" t="n">
        <v>425.01122076</v>
      </c>
      <c r="T19" s="20" t="n">
        <v>6.72976241</v>
      </c>
    </row>
    <row r="20" spans="1:20">
      <c r="A20" s="15" t="s">
        <v>340</v>
      </c>
      <c r="B20" s="17" t="n">
        <v>3371</v>
      </c>
      <c r="C20" s="18">
        <f>(82.0/B20*100)</f>
        <v/>
      </c>
      <c r="D20" s="19" t="n">
        <v>3289</v>
      </c>
      <c r="E20" s="18" t="n">
        <v>424.52803594</v>
      </c>
      <c r="F20" s="20" t="n">
        <v>9.99113313</v>
      </c>
      <c r="G20" s="18" t="n">
        <v>472.99584134</v>
      </c>
      <c r="H20" s="20" t="n">
        <v>5.41509569</v>
      </c>
      <c r="I20" s="18" t="n">
        <v>458.27896274</v>
      </c>
      <c r="J20" s="20" t="n">
        <v>11.37762987</v>
      </c>
      <c r="K20" s="18" t="n">
        <v>496.80901233</v>
      </c>
      <c r="L20" s="20" t="n">
        <v>2.52872452</v>
      </c>
      <c r="M20" s="18" t="s">
        <v>327</v>
      </c>
      <c r="N20" s="20" t="s">
        <v>327</v>
      </c>
      <c r="O20" s="18" t="s">
        <v>327</v>
      </c>
      <c r="P20" s="20" t="s">
        <v>327</v>
      </c>
      <c r="Q20" s="18" t="s">
        <v>327</v>
      </c>
      <c r="R20" s="20" t="s">
        <v>327</v>
      </c>
      <c r="S20" s="18" t="n">
        <v>430.19537979</v>
      </c>
      <c r="T20" s="20" t="n">
        <v>7.01609061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(714.0/B23*100)</f>
        <v/>
      </c>
      <c r="D23" s="19" t="n">
        <v>10869</v>
      </c>
      <c r="E23" s="18" t="n">
        <v>422.9380682</v>
      </c>
      <c r="F23" s="20" t="n">
        <v>5.83931147</v>
      </c>
      <c r="G23" s="18" t="n">
        <v>462.42031617</v>
      </c>
      <c r="H23" s="20" t="n">
        <v>4.66640046</v>
      </c>
      <c r="I23" s="18" t="n">
        <v>497.73493869</v>
      </c>
      <c r="J23" s="20" t="n">
        <v>5.68633656</v>
      </c>
      <c r="K23" s="18" t="n">
        <v>508.14563584</v>
      </c>
      <c r="L23" s="20" t="n">
        <v>2.99160477</v>
      </c>
      <c r="M23" s="18" t="s">
        <v>327</v>
      </c>
      <c r="N23" s="20" t="s">
        <v>327</v>
      </c>
      <c r="O23" s="18" t="s">
        <v>327</v>
      </c>
      <c r="P23" s="20" t="s">
        <v>327</v>
      </c>
      <c r="Q23" s="18" t="s">
        <v>327</v>
      </c>
      <c r="R23" s="20" t="s">
        <v>327</v>
      </c>
      <c r="S23" s="18" t="n">
        <v>441.7413751</v>
      </c>
      <c r="T23" s="20" t="n">
        <v>6.01510025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(38.0/B25*100)</f>
        <v/>
      </c>
      <c r="D25" s="19" t="n">
        <v>5543</v>
      </c>
      <c r="E25" s="18" t="n">
        <v>496.6728216</v>
      </c>
      <c r="F25" s="20" t="n">
        <v>5.47477113</v>
      </c>
      <c r="G25" s="18" t="n">
        <v>529.95526585</v>
      </c>
      <c r="H25" s="20" t="n">
        <v>4.02905655</v>
      </c>
      <c r="I25" s="18" t="n">
        <v>545.979465</v>
      </c>
      <c r="J25" s="20" t="n">
        <v>4.15297533</v>
      </c>
      <c r="K25" s="18" t="n">
        <v>485.9823381</v>
      </c>
      <c r="L25" s="20" t="n">
        <v>5.14341804</v>
      </c>
      <c r="M25" s="18" t="s">
        <v>327</v>
      </c>
      <c r="N25" s="20" t="s">
        <v>327</v>
      </c>
      <c r="O25" s="18" t="s">
        <v>327</v>
      </c>
      <c r="P25" s="20" t="s">
        <v>327</v>
      </c>
      <c r="Q25" s="18" t="s">
        <v>327</v>
      </c>
      <c r="R25" s="20" t="s">
        <v>327</v>
      </c>
      <c r="S25" s="18" t="n">
        <v>477.77263888</v>
      </c>
      <c r="T25" s="20" t="n">
        <v>13.0090546</v>
      </c>
    </row>
    <row r="26" spans="1:20">
      <c r="A26" s="15" t="s">
        <v>346</v>
      </c>
      <c r="B26" s="17" t="n">
        <v>4869</v>
      </c>
      <c r="C26" s="18">
        <f>(204.0/B26*100)</f>
        <v/>
      </c>
      <c r="D26" s="19" t="n">
        <v>4665</v>
      </c>
      <c r="E26" s="18" t="n">
        <v>454.89994618</v>
      </c>
      <c r="F26" s="20" t="n">
        <v>5.08968551</v>
      </c>
      <c r="G26" s="18" t="n">
        <v>481.17330966</v>
      </c>
      <c r="H26" s="20" t="n">
        <v>2.46621309</v>
      </c>
      <c r="I26" s="18" t="n">
        <v>492.28057936</v>
      </c>
      <c r="J26" s="20" t="n">
        <v>5.91373652</v>
      </c>
      <c r="K26" s="18" t="n">
        <v>506.3844445</v>
      </c>
      <c r="L26" s="20" t="n">
        <v>2.55758959</v>
      </c>
      <c r="M26" s="18" t="s">
        <v>327</v>
      </c>
      <c r="N26" s="20" t="s">
        <v>327</v>
      </c>
      <c r="O26" s="18" t="s">
        <v>327</v>
      </c>
      <c r="P26" s="20" t="s">
        <v>327</v>
      </c>
      <c r="Q26" s="18" t="s">
        <v>327</v>
      </c>
      <c r="R26" s="20" t="s">
        <v>327</v>
      </c>
      <c r="S26" s="18" t="n">
        <v>449.49862865</v>
      </c>
      <c r="T26" s="20" t="n">
        <v>7.49800855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459.35767118</v>
      </c>
      <c r="F32" s="20" t="n">
        <v>4.31108672</v>
      </c>
      <c r="G32" s="18" t="n">
        <v>501.24902889</v>
      </c>
      <c r="H32" s="20" t="n">
        <v>3.51664812</v>
      </c>
      <c r="I32" s="18" t="n">
        <v>502.83828706</v>
      </c>
      <c r="J32" s="20" t="n">
        <v>4.99801306</v>
      </c>
      <c r="K32" s="18" t="n">
        <v>528.74119964</v>
      </c>
      <c r="L32" s="20" t="n">
        <v>3.3020191</v>
      </c>
      <c r="M32" s="18" t="s">
        <v>327</v>
      </c>
      <c r="N32" s="20" t="s">
        <v>327</v>
      </c>
      <c r="O32" s="18" t="s">
        <v>327</v>
      </c>
      <c r="P32" s="20" t="s">
        <v>327</v>
      </c>
      <c r="Q32" s="18" t="s">
        <v>327</v>
      </c>
      <c r="R32" s="20" t="s">
        <v>327</v>
      </c>
      <c r="S32" s="18" t="n">
        <v>451.36588237</v>
      </c>
      <c r="T32" s="20" t="n">
        <v>9.11784911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(154.0/B34*100)</f>
        <v/>
      </c>
      <c r="D34" s="19" t="n">
        <v>6196</v>
      </c>
      <c r="E34" s="18" t="n">
        <v>405.62498542</v>
      </c>
      <c r="F34" s="20" t="n">
        <v>4.02076463</v>
      </c>
      <c r="G34" s="18" t="n">
        <v>455.77471553</v>
      </c>
      <c r="H34" s="20" t="n">
        <v>3.49062451</v>
      </c>
      <c r="I34" s="18" t="n">
        <v>458.29774424</v>
      </c>
      <c r="J34" s="20" t="n">
        <v>6.15119897</v>
      </c>
      <c r="K34" s="18" t="n">
        <v>480.78045693</v>
      </c>
      <c r="L34" s="20" t="n">
        <v>3.6821129</v>
      </c>
      <c r="M34" s="18" t="s">
        <v>327</v>
      </c>
      <c r="N34" s="20" t="s">
        <v>327</v>
      </c>
      <c r="O34" s="18" t="n">
        <v>263.37193708</v>
      </c>
      <c r="P34" s="20" t="n">
        <v>13.61114927</v>
      </c>
      <c r="Q34" s="18" t="s">
        <v>327</v>
      </c>
      <c r="R34" s="20" t="s">
        <v>327</v>
      </c>
      <c r="S34" s="18" t="n">
        <v>427.64298042</v>
      </c>
      <c r="T34" s="20" t="n">
        <v>6.17259096</v>
      </c>
    </row>
    <row r="35" spans="1:20">
      <c r="A35" s="15" t="s">
        <v>355</v>
      </c>
      <c r="B35" s="17" t="n">
        <v>6406</v>
      </c>
      <c r="C35" s="18">
        <f>(142.0/B35*100)</f>
        <v/>
      </c>
      <c r="D35" s="19" t="n">
        <v>6264</v>
      </c>
      <c r="E35" s="18" t="n">
        <v>479.04187298</v>
      </c>
      <c r="F35" s="20" t="n">
        <v>4.41588089</v>
      </c>
      <c r="G35" s="18" t="n">
        <v>510.13101227</v>
      </c>
      <c r="H35" s="20" t="n">
        <v>3.40182351</v>
      </c>
      <c r="I35" s="18" t="n">
        <v>512.40190782</v>
      </c>
      <c r="J35" s="20" t="n">
        <v>5.02148184</v>
      </c>
      <c r="K35" s="18" t="n">
        <v>519.03767411</v>
      </c>
      <c r="L35" s="20" t="n">
        <v>3.225207</v>
      </c>
      <c r="M35" s="18" t="s">
        <v>327</v>
      </c>
      <c r="N35" s="20" t="s">
        <v>327</v>
      </c>
      <c r="O35" s="18" t="n">
        <v>337.32521215</v>
      </c>
      <c r="P35" s="20" t="n">
        <v>11.65794297</v>
      </c>
      <c r="Q35" s="18" t="s">
        <v>327</v>
      </c>
      <c r="R35" s="20" t="s">
        <v>327</v>
      </c>
      <c r="S35" s="18" t="n">
        <v>496.90204377</v>
      </c>
      <c r="T35" s="20" t="n">
        <v>4.44639709</v>
      </c>
    </row>
    <row r="36" spans="1:20">
      <c r="A36" s="15" t="s">
        <v>356</v>
      </c>
      <c r="B36" s="17" t="n">
        <v>6736</v>
      </c>
      <c r="C36" s="18">
        <f>(152.0/B36*100)</f>
        <v/>
      </c>
      <c r="D36" s="19" t="n">
        <v>6584</v>
      </c>
      <c r="E36" s="18" t="n">
        <v>432.05841355</v>
      </c>
      <c r="F36" s="20" t="n">
        <v>6.49972254</v>
      </c>
      <c r="G36" s="18" t="n">
        <v>482.36408095</v>
      </c>
      <c r="H36" s="20" t="n">
        <v>3.1408778</v>
      </c>
      <c r="I36" s="18" t="n">
        <v>499.00516668</v>
      </c>
      <c r="J36" s="20" t="n">
        <v>4.6632019</v>
      </c>
      <c r="K36" s="18" t="n">
        <v>512.10700208</v>
      </c>
      <c r="L36" s="20" t="n">
        <v>2.57434912</v>
      </c>
      <c r="M36" s="18" t="s">
        <v>327</v>
      </c>
      <c r="N36" s="20" t="s">
        <v>327</v>
      </c>
      <c r="O36" s="18" t="s">
        <v>327</v>
      </c>
      <c r="P36" s="20" t="s">
        <v>327</v>
      </c>
      <c r="Q36" s="18" t="s">
        <v>327</v>
      </c>
      <c r="R36" s="20" t="s">
        <v>327</v>
      </c>
      <c r="S36" s="18" t="n">
        <v>460.9138025</v>
      </c>
      <c r="T36" s="20" t="n">
        <v>4.54106646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(5832.0/B40*100)</f>
        <v/>
      </c>
      <c r="D40" s="19" t="n">
        <v>8325</v>
      </c>
      <c r="E40" s="18" t="n">
        <v>446.02635355</v>
      </c>
      <c r="F40" s="20" t="n">
        <v>5.48426997</v>
      </c>
      <c r="G40" s="18" t="n">
        <v>496.87843999</v>
      </c>
      <c r="H40" s="20" t="n">
        <v>3.6109326</v>
      </c>
      <c r="I40" s="18" t="n">
        <v>511.80535588</v>
      </c>
      <c r="J40" s="20" t="n">
        <v>7.75076837</v>
      </c>
      <c r="K40" s="18" t="n">
        <v>522.14436755</v>
      </c>
      <c r="L40" s="20" t="n">
        <v>4.47726693</v>
      </c>
      <c r="M40" s="18" t="s">
        <v>327</v>
      </c>
      <c r="N40" s="20" t="s">
        <v>327</v>
      </c>
      <c r="O40" s="18" t="n">
        <v>493.18465857</v>
      </c>
      <c r="P40" s="20" t="n">
        <v>2.25147869</v>
      </c>
      <c r="Q40" s="18" t="s">
        <v>327</v>
      </c>
      <c r="R40" s="20" t="s">
        <v>327</v>
      </c>
      <c r="S40" s="18" t="n">
        <v>451.43187016</v>
      </c>
      <c r="T40" s="20" t="n">
        <v>7.22278535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(313.0/B47*100)</f>
        <v/>
      </c>
      <c r="D47" s="19" t="n">
        <v>5615</v>
      </c>
      <c r="E47" s="18" t="n">
        <v>411.7560582</v>
      </c>
      <c r="F47" s="20" t="n">
        <v>5.74032521</v>
      </c>
      <c r="G47" s="18" t="n">
        <v>461.49125818</v>
      </c>
      <c r="H47" s="20" t="n">
        <v>5.24891522</v>
      </c>
      <c r="I47" s="18" t="n">
        <v>461.15105343</v>
      </c>
      <c r="J47" s="20" t="n">
        <v>8.081390389999999</v>
      </c>
      <c r="K47" s="18" t="n">
        <v>426.41011189</v>
      </c>
      <c r="L47" s="20" t="n">
        <v>6.43418193</v>
      </c>
      <c r="M47" s="18" t="s">
        <v>327</v>
      </c>
      <c r="N47" s="20" t="s">
        <v>327</v>
      </c>
      <c r="O47" s="18" t="s">
        <v>327</v>
      </c>
      <c r="P47" s="20" t="s">
        <v>327</v>
      </c>
      <c r="Q47" s="18" t="s">
        <v>327</v>
      </c>
      <c r="R47" s="20" t="s">
        <v>327</v>
      </c>
      <c r="S47" s="18" t="n">
        <v>409.58437101</v>
      </c>
      <c r="T47" s="20" t="n">
        <v>6.60501627</v>
      </c>
    </row>
    <row r="48" spans="1:20">
      <c r="A48" s="15" t="s">
        <v>368</v>
      </c>
      <c r="B48" s="17" t="n">
        <v>9841</v>
      </c>
      <c r="C48" s="18">
        <f>(35.0/B48*100)</f>
        <v/>
      </c>
      <c r="D48" s="19" t="n">
        <v>9806</v>
      </c>
      <c r="E48" s="18" t="n">
        <v>470.53316318</v>
      </c>
      <c r="F48" s="20" t="n">
        <v>5.33063658</v>
      </c>
      <c r="G48" s="18" t="n">
        <v>484.9097851</v>
      </c>
      <c r="H48" s="20" t="n">
        <v>5.67958259</v>
      </c>
      <c r="I48" s="18" t="n">
        <v>496.11316589</v>
      </c>
      <c r="J48" s="20" t="n">
        <v>10.21594834</v>
      </c>
      <c r="K48" s="18" t="n">
        <v>521.8694313</v>
      </c>
      <c r="L48" s="20" t="n">
        <v>5.69610607</v>
      </c>
      <c r="M48" s="18" t="s">
        <v>327</v>
      </c>
      <c r="N48" s="20" t="s">
        <v>327</v>
      </c>
      <c r="O48" s="18" t="s">
        <v>327</v>
      </c>
      <c r="P48" s="20" t="s">
        <v>327</v>
      </c>
      <c r="Q48" s="18" t="s">
        <v>327</v>
      </c>
      <c r="R48" s="20" t="s">
        <v>327</v>
      </c>
      <c r="S48" s="18" t="n">
        <v>412.5004718</v>
      </c>
      <c r="T48" s="20" t="n">
        <v>12.01385499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(167.0/B52*100)</f>
        <v/>
      </c>
      <c r="D52" s="19" t="n">
        <v>5642</v>
      </c>
      <c r="E52" s="18" t="n">
        <v>432.5374574</v>
      </c>
      <c r="F52" s="20" t="n">
        <v>4.39051971</v>
      </c>
      <c r="G52" s="18" t="n">
        <v>473.71566837</v>
      </c>
      <c r="H52" s="20" t="n">
        <v>3.96872529</v>
      </c>
      <c r="I52" s="18" t="n">
        <v>507.6866186</v>
      </c>
      <c r="J52" s="20" t="n">
        <v>5.0661831</v>
      </c>
      <c r="K52" s="18" t="n">
        <v>506.28398073</v>
      </c>
      <c r="L52" s="20" t="n">
        <v>3.09360942</v>
      </c>
      <c r="M52" s="18" t="s">
        <v>327</v>
      </c>
      <c r="N52" s="20" t="s">
        <v>327</v>
      </c>
      <c r="O52" s="18" t="s">
        <v>327</v>
      </c>
      <c r="P52" s="20" t="s">
        <v>327</v>
      </c>
      <c r="Q52" s="18" t="s">
        <v>327</v>
      </c>
      <c r="R52" s="20" t="s">
        <v>327</v>
      </c>
      <c r="S52" s="18" t="n">
        <v>429.70712289</v>
      </c>
      <c r="T52" s="20" t="n">
        <v>6.84527373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(98.0/B56*100)</f>
        <v/>
      </c>
      <c r="D56" s="19" t="n">
        <v>5261</v>
      </c>
      <c r="E56" s="18" t="n">
        <v>509.24725421</v>
      </c>
      <c r="F56" s="20" t="n">
        <v>3.82644793</v>
      </c>
      <c r="G56" s="18" t="n">
        <v>524.0079532</v>
      </c>
      <c r="H56" s="20" t="n">
        <v>3.19829562</v>
      </c>
      <c r="I56" s="18" t="n">
        <v>538.71502301</v>
      </c>
      <c r="J56" s="20" t="n">
        <v>5.40092292</v>
      </c>
      <c r="K56" s="18" t="n">
        <v>535.36481635</v>
      </c>
      <c r="L56" s="20" t="n">
        <v>3.72578656</v>
      </c>
      <c r="M56" s="18" t="s">
        <v>327</v>
      </c>
      <c r="N56" s="20" t="s">
        <v>327</v>
      </c>
      <c r="O56" s="18" t="s">
        <v>327</v>
      </c>
      <c r="P56" s="20" t="s">
        <v>327</v>
      </c>
      <c r="Q56" s="18" t="s">
        <v>327</v>
      </c>
      <c r="R56" s="20" t="s">
        <v>327</v>
      </c>
      <c r="S56" s="18" t="n">
        <v>504.72456295</v>
      </c>
      <c r="T56" s="20" t="n">
        <v>11.65023722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(349.0/B61*100)</f>
        <v/>
      </c>
      <c r="D61" s="19" t="n">
        <v>6176</v>
      </c>
      <c r="E61" s="18" t="n">
        <v>432.00494169</v>
      </c>
      <c r="F61" s="20" t="n">
        <v>3.62320103</v>
      </c>
      <c r="G61" s="18" t="n">
        <v>466.21835432</v>
      </c>
      <c r="H61" s="20" t="n">
        <v>3.5913555</v>
      </c>
      <c r="I61" s="18" t="n">
        <v>483.49837317</v>
      </c>
      <c r="J61" s="20" t="n">
        <v>5.74174839</v>
      </c>
      <c r="K61" s="18" t="n">
        <v>495.62771314</v>
      </c>
      <c r="L61" s="20" t="n">
        <v>3.40652465</v>
      </c>
      <c r="M61" s="18" t="s">
        <v>327</v>
      </c>
      <c r="N61" s="20" t="s">
        <v>327</v>
      </c>
      <c r="O61" s="18" t="s">
        <v>327</v>
      </c>
      <c r="P61" s="20" t="s">
        <v>327</v>
      </c>
      <c r="Q61" s="18" t="s">
        <v>327</v>
      </c>
      <c r="R61" s="20" t="s">
        <v>327</v>
      </c>
      <c r="S61" s="18" t="n">
        <v>414.53963966</v>
      </c>
      <c r="T61" s="20" t="n">
        <v>7.43380859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(537.0/B67*100)</f>
        <v/>
      </c>
      <c r="D67" s="19" t="n">
        <v>6434</v>
      </c>
      <c r="E67" s="18" t="n">
        <v>361.28102233</v>
      </c>
      <c r="F67" s="20" t="n">
        <v>3.19069712</v>
      </c>
      <c r="G67" s="18" t="n">
        <v>426.68611211</v>
      </c>
      <c r="H67" s="20" t="n">
        <v>3.85119549</v>
      </c>
      <c r="I67" s="18" t="n">
        <v>428.33795151</v>
      </c>
      <c r="J67" s="20" t="n">
        <v>7.69312064</v>
      </c>
      <c r="K67" s="18" t="n">
        <v>427.73420105</v>
      </c>
      <c r="L67" s="20" t="n">
        <v>3.581054</v>
      </c>
      <c r="M67" s="18" t="s">
        <v>327</v>
      </c>
      <c r="N67" s="20" t="s">
        <v>327</v>
      </c>
      <c r="O67" s="18" t="s">
        <v>327</v>
      </c>
      <c r="P67" s="20" t="s">
        <v>327</v>
      </c>
      <c r="Q67" s="18" t="s">
        <v>327</v>
      </c>
      <c r="R67" s="20" t="s">
        <v>327</v>
      </c>
      <c r="S67" s="18" t="n">
        <v>340.98504077</v>
      </c>
      <c r="T67" s="20" t="n">
        <v>7.14512534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(440.0/B73*100)</f>
        <v/>
      </c>
      <c r="D73" s="19" t="n">
        <v>7809</v>
      </c>
      <c r="E73" s="18" t="n">
        <v>397.47818031</v>
      </c>
      <c r="F73" s="20" t="n">
        <v>3.38937427</v>
      </c>
      <c r="G73" s="18" t="n">
        <v>416.90877429</v>
      </c>
      <c r="H73" s="20" t="n">
        <v>4.39350736</v>
      </c>
      <c r="I73" s="18" t="n">
        <v>389.32344656</v>
      </c>
      <c r="J73" s="20" t="n">
        <v>5.63404354</v>
      </c>
      <c r="K73" s="18" t="n">
        <v>431.43068901</v>
      </c>
      <c r="L73" s="20" t="n">
        <v>4.46519527</v>
      </c>
      <c r="M73" s="18" t="s">
        <v>327</v>
      </c>
      <c r="N73" s="20" t="s">
        <v>327</v>
      </c>
      <c r="O73" s="18" t="s">
        <v>327</v>
      </c>
      <c r="P73" s="20" t="s">
        <v>327</v>
      </c>
      <c r="Q73" s="18" t="s">
        <v>327</v>
      </c>
      <c r="R73" s="20" t="s">
        <v>327</v>
      </c>
      <c r="S73" s="18" t="n">
        <v>376.05306339</v>
      </c>
      <c r="T73" s="20" t="n">
        <v>8.27023743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457.73107418</v>
      </c>
      <c r="F7" s="20" t="n">
        <v>4.32775524</v>
      </c>
      <c r="G7" s="18" t="n">
        <v>494.447299</v>
      </c>
      <c r="H7" s="20" t="n">
        <v>3.70500808</v>
      </c>
      <c r="I7" s="18" t="n">
        <v>528.7792009</v>
      </c>
      <c r="J7" s="20" t="n">
        <v>6.27404244</v>
      </c>
      <c r="K7" s="18" t="n">
        <v>523.98942075</v>
      </c>
      <c r="L7" s="20" t="n">
        <v>2.22084386</v>
      </c>
      <c r="M7" s="18" t="s">
        <v>327</v>
      </c>
      <c r="N7" s="20" t="s">
        <v>327</v>
      </c>
      <c r="O7" s="18" t="s">
        <v>327</v>
      </c>
      <c r="P7" s="20" t="s">
        <v>327</v>
      </c>
      <c r="Q7" s="18" t="s">
        <v>327</v>
      </c>
      <c r="R7" s="20" t="s">
        <v>327</v>
      </c>
      <c r="S7" s="18" t="n">
        <v>473.36713918</v>
      </c>
      <c r="T7" s="20" t="n">
        <v>5.29226348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(8078.0/B9*100)</f>
        <v/>
      </c>
      <c r="D9" s="19" t="n">
        <v>1573</v>
      </c>
      <c r="E9" s="18" t="n">
        <v>435.60821684</v>
      </c>
      <c r="F9" s="20" t="n">
        <v>8.72877263</v>
      </c>
      <c r="G9" s="18" t="n">
        <v>478.44313936</v>
      </c>
      <c r="H9" s="20" t="n">
        <v>7.09071718</v>
      </c>
      <c r="I9" s="18" t="n">
        <v>505.75943863</v>
      </c>
      <c r="J9" s="20" t="n">
        <v>9.330487850000001</v>
      </c>
      <c r="K9" s="18" t="s">
        <v>327</v>
      </c>
      <c r="L9" s="20" t="s">
        <v>327</v>
      </c>
      <c r="M9" s="18" t="s">
        <v>327</v>
      </c>
      <c r="N9" s="20" t="s">
        <v>327</v>
      </c>
      <c r="O9" s="18" t="n">
        <v>347.7815185</v>
      </c>
      <c r="P9" s="20" t="n">
        <v>11.20716786</v>
      </c>
      <c r="Q9" s="18" t="s">
        <v>327</v>
      </c>
      <c r="R9" s="20" t="s">
        <v>327</v>
      </c>
      <c r="S9" s="18" t="n">
        <v>455.35381486</v>
      </c>
      <c r="T9" s="20" t="n">
        <v>6.8772981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(206.0/B13*100)</f>
        <v/>
      </c>
      <c r="D13" s="19" t="n">
        <v>6955</v>
      </c>
      <c r="E13" s="18" t="n">
        <v>445.90132121</v>
      </c>
      <c r="F13" s="20" t="n">
        <v>7.34455992</v>
      </c>
      <c r="G13" s="18" t="n">
        <v>456.24597598</v>
      </c>
      <c r="H13" s="20" t="n">
        <v>8.020424719999999</v>
      </c>
      <c r="I13" s="18" t="n">
        <v>475.3268594</v>
      </c>
      <c r="J13" s="20" t="n">
        <v>10.73551273</v>
      </c>
      <c r="K13" s="18" t="n">
        <v>512.35628804</v>
      </c>
      <c r="L13" s="20" t="n">
        <v>2.67767212</v>
      </c>
      <c r="M13" s="18" t="s">
        <v>327</v>
      </c>
      <c r="N13" s="20" t="s">
        <v>327</v>
      </c>
      <c r="O13" s="18" t="n">
        <v>407.4699787</v>
      </c>
      <c r="P13" s="20" t="n">
        <v>6.79601306</v>
      </c>
      <c r="Q13" s="18" t="s">
        <v>327</v>
      </c>
      <c r="R13" s="20" t="s">
        <v>327</v>
      </c>
      <c r="S13" s="18" t="n">
        <v>458.03364172</v>
      </c>
      <c r="T13" s="20" t="n">
        <v>6.71556294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(62.0/B18*100)</f>
        <v/>
      </c>
      <c r="D18" s="19" t="n">
        <v>5470</v>
      </c>
      <c r="E18" s="18" t="n">
        <v>408.04932039</v>
      </c>
      <c r="F18" s="20" t="n">
        <v>5.27179412</v>
      </c>
      <c r="G18" s="18" t="n">
        <v>475.28790311</v>
      </c>
      <c r="H18" s="20" t="n">
        <v>4.30456106</v>
      </c>
      <c r="I18" s="18" t="n">
        <v>502.2854435</v>
      </c>
      <c r="J18" s="20" t="n">
        <v>3.67103268</v>
      </c>
      <c r="K18" s="18" t="n">
        <v>461.13830893</v>
      </c>
      <c r="L18" s="20" t="n">
        <v>5.96143023</v>
      </c>
      <c r="M18" s="18" t="s">
        <v>327</v>
      </c>
      <c r="N18" s="20" t="s">
        <v>327</v>
      </c>
      <c r="O18" s="18" t="s">
        <v>327</v>
      </c>
      <c r="P18" s="20" t="s">
        <v>327</v>
      </c>
      <c r="Q18" s="18" t="s">
        <v>327</v>
      </c>
      <c r="R18" s="20" t="s">
        <v>327</v>
      </c>
      <c r="S18" s="18" t="n">
        <v>416.88933369</v>
      </c>
      <c r="T18" s="20" t="n">
        <v>9.09618699</v>
      </c>
    </row>
    <row r="19" spans="1:20">
      <c r="A19" s="15" t="s">
        <v>339</v>
      </c>
      <c r="B19" s="17" t="n">
        <v>5658</v>
      </c>
      <c r="C19" s="18">
        <f>(315.0/B19*100)</f>
        <v/>
      </c>
      <c r="D19" s="19" t="n">
        <v>5343</v>
      </c>
      <c r="E19" s="18" t="n">
        <v>413.52472988</v>
      </c>
      <c r="F19" s="20" t="n">
        <v>6.75992747</v>
      </c>
      <c r="G19" s="18" t="n">
        <v>454.46387646</v>
      </c>
      <c r="H19" s="20" t="n">
        <v>4.83560002</v>
      </c>
      <c r="I19" s="18" t="n">
        <v>483.86004477</v>
      </c>
      <c r="J19" s="20" t="n">
        <v>6.57544225</v>
      </c>
      <c r="K19" s="18" t="n">
        <v>484.89118366</v>
      </c>
      <c r="L19" s="20" t="n">
        <v>3.07450608</v>
      </c>
      <c r="M19" s="18" t="s">
        <v>327</v>
      </c>
      <c r="N19" s="20" t="s">
        <v>327</v>
      </c>
      <c r="O19" s="18" t="s">
        <v>327</v>
      </c>
      <c r="P19" s="20" t="s">
        <v>327</v>
      </c>
      <c r="Q19" s="18" t="s">
        <v>327</v>
      </c>
      <c r="R19" s="20" t="s">
        <v>327</v>
      </c>
      <c r="S19" s="18" t="n">
        <v>423.45406675</v>
      </c>
      <c r="T19" s="20" t="n">
        <v>6.70197197</v>
      </c>
    </row>
    <row r="20" spans="1:20">
      <c r="A20" s="15" t="s">
        <v>340</v>
      </c>
      <c r="B20" s="17" t="n">
        <v>3371</v>
      </c>
      <c r="C20" s="18">
        <f>(82.0/B20*100)</f>
        <v/>
      </c>
      <c r="D20" s="19" t="n">
        <v>3289</v>
      </c>
      <c r="E20" s="18" t="n">
        <v>422.69830255</v>
      </c>
      <c r="F20" s="20" t="n">
        <v>9.86857487</v>
      </c>
      <c r="G20" s="18" t="n">
        <v>466.3876346</v>
      </c>
      <c r="H20" s="20" t="n">
        <v>5.07372013</v>
      </c>
      <c r="I20" s="18" t="n">
        <v>479.00045611</v>
      </c>
      <c r="J20" s="20" t="n">
        <v>9.051502210000001</v>
      </c>
      <c r="K20" s="18" t="n">
        <v>496.80901233</v>
      </c>
      <c r="L20" s="20" t="n">
        <v>2.52872452</v>
      </c>
      <c r="M20" s="18" t="s">
        <v>327</v>
      </c>
      <c r="N20" s="20" t="s">
        <v>327</v>
      </c>
      <c r="O20" s="18" t="s">
        <v>327</v>
      </c>
      <c r="P20" s="20" t="s">
        <v>327</v>
      </c>
      <c r="Q20" s="18" t="s">
        <v>327</v>
      </c>
      <c r="R20" s="20" t="s">
        <v>327</v>
      </c>
      <c r="S20" s="18" t="n">
        <v>430.23077682</v>
      </c>
      <c r="T20" s="20" t="n">
        <v>6.6932243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(714.0/B23*100)</f>
        <v/>
      </c>
      <c r="D23" s="19" t="n">
        <v>10869</v>
      </c>
      <c r="E23" s="18" t="n">
        <v>421.73239671</v>
      </c>
      <c r="F23" s="20" t="n">
        <v>5.91311909</v>
      </c>
      <c r="G23" s="18" t="n">
        <v>462.11928305</v>
      </c>
      <c r="H23" s="20" t="n">
        <v>5.04397133</v>
      </c>
      <c r="I23" s="18" t="n">
        <v>500.17143347</v>
      </c>
      <c r="J23" s="20" t="n">
        <v>4.87494773</v>
      </c>
      <c r="K23" s="18" t="n">
        <v>508.14563584</v>
      </c>
      <c r="L23" s="20" t="n">
        <v>2.99160477</v>
      </c>
      <c r="M23" s="18" t="s">
        <v>327</v>
      </c>
      <c r="N23" s="20" t="s">
        <v>327</v>
      </c>
      <c r="O23" s="18" t="s">
        <v>327</v>
      </c>
      <c r="P23" s="20" t="s">
        <v>327</v>
      </c>
      <c r="Q23" s="18" t="s">
        <v>327</v>
      </c>
      <c r="R23" s="20" t="s">
        <v>327</v>
      </c>
      <c r="S23" s="18" t="n">
        <v>439.70714003</v>
      </c>
      <c r="T23" s="20" t="n">
        <v>5.92867107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(38.0/B25*100)</f>
        <v/>
      </c>
      <c r="D25" s="19" t="n">
        <v>5543</v>
      </c>
      <c r="E25" s="18" t="n">
        <v>507.07240649</v>
      </c>
      <c r="F25" s="20" t="n">
        <v>5.06598539</v>
      </c>
      <c r="G25" s="18" t="n">
        <v>526.6213090799999</v>
      </c>
      <c r="H25" s="20" t="n">
        <v>4.12724646</v>
      </c>
      <c r="I25" s="18" t="n">
        <v>548.27392124</v>
      </c>
      <c r="J25" s="20" t="n">
        <v>4.05825553</v>
      </c>
      <c r="K25" s="18" t="n">
        <v>485.9823381</v>
      </c>
      <c r="L25" s="20" t="n">
        <v>5.14341804</v>
      </c>
      <c r="M25" s="18" t="s">
        <v>327</v>
      </c>
      <c r="N25" s="20" t="s">
        <v>327</v>
      </c>
      <c r="O25" s="18" t="s">
        <v>327</v>
      </c>
      <c r="P25" s="20" t="s">
        <v>327</v>
      </c>
      <c r="Q25" s="18" t="s">
        <v>327</v>
      </c>
      <c r="R25" s="20" t="s">
        <v>327</v>
      </c>
      <c r="S25" s="18" t="n">
        <v>479.46200631</v>
      </c>
      <c r="T25" s="20" t="n">
        <v>12.91853856</v>
      </c>
    </row>
    <row r="26" spans="1:20">
      <c r="A26" s="15" t="s">
        <v>346</v>
      </c>
      <c r="B26" s="17" t="n">
        <v>4869</v>
      </c>
      <c r="C26" s="18">
        <f>(204.0/B26*100)</f>
        <v/>
      </c>
      <c r="D26" s="19" t="n">
        <v>4665</v>
      </c>
      <c r="E26" s="18" t="n">
        <v>452.01740125</v>
      </c>
      <c r="F26" s="20" t="n">
        <v>4.77048689</v>
      </c>
      <c r="G26" s="18" t="n">
        <v>482.52136774</v>
      </c>
      <c r="H26" s="20" t="n">
        <v>2.53500246</v>
      </c>
      <c r="I26" s="18" t="n">
        <v>493.11528341</v>
      </c>
      <c r="J26" s="20" t="n">
        <v>5.74044438</v>
      </c>
      <c r="K26" s="18" t="n">
        <v>506.3844445</v>
      </c>
      <c r="L26" s="20" t="n">
        <v>2.55758959</v>
      </c>
      <c r="M26" s="18" t="s">
        <v>327</v>
      </c>
      <c r="N26" s="20" t="s">
        <v>327</v>
      </c>
      <c r="O26" s="18" t="s">
        <v>327</v>
      </c>
      <c r="P26" s="20" t="s">
        <v>327</v>
      </c>
      <c r="Q26" s="18" t="s">
        <v>327</v>
      </c>
      <c r="R26" s="20" t="s">
        <v>327</v>
      </c>
      <c r="S26" s="18" t="n">
        <v>448.37985666</v>
      </c>
      <c r="T26" s="20" t="n">
        <v>7.56913302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463.17249875</v>
      </c>
      <c r="F32" s="20" t="n">
        <v>4.52868165</v>
      </c>
      <c r="G32" s="18" t="n">
        <v>499.85893505</v>
      </c>
      <c r="H32" s="20" t="n">
        <v>3.42906191</v>
      </c>
      <c r="I32" s="18" t="n">
        <v>504.58740845</v>
      </c>
      <c r="J32" s="20" t="n">
        <v>4.86891039</v>
      </c>
      <c r="K32" s="18" t="n">
        <v>528.74119964</v>
      </c>
      <c r="L32" s="20" t="n">
        <v>3.3020191</v>
      </c>
      <c r="M32" s="18" t="s">
        <v>327</v>
      </c>
      <c r="N32" s="20" t="s">
        <v>327</v>
      </c>
      <c r="O32" s="18" t="s">
        <v>327</v>
      </c>
      <c r="P32" s="20" t="s">
        <v>327</v>
      </c>
      <c r="Q32" s="18" t="s">
        <v>327</v>
      </c>
      <c r="R32" s="20" t="s">
        <v>327</v>
      </c>
      <c r="S32" s="18" t="n">
        <v>447.07112186</v>
      </c>
      <c r="T32" s="20" t="n">
        <v>9.44589378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(154.0/B34*100)</f>
        <v/>
      </c>
      <c r="D34" s="19" t="n">
        <v>6196</v>
      </c>
      <c r="E34" s="18" t="n">
        <v>407.86811259</v>
      </c>
      <c r="F34" s="20" t="n">
        <v>3.92796673</v>
      </c>
      <c r="G34" s="18" t="n">
        <v>453.60343506</v>
      </c>
      <c r="H34" s="20" t="n">
        <v>3.35626792</v>
      </c>
      <c r="I34" s="18" t="n">
        <v>464.07268232</v>
      </c>
      <c r="J34" s="20" t="n">
        <v>5.96705357</v>
      </c>
      <c r="K34" s="18" t="n">
        <v>480.78045693</v>
      </c>
      <c r="L34" s="20" t="n">
        <v>3.6821129</v>
      </c>
      <c r="M34" s="18" t="s">
        <v>327</v>
      </c>
      <c r="N34" s="20" t="s">
        <v>327</v>
      </c>
      <c r="O34" s="18" t="n">
        <v>263.37193708</v>
      </c>
      <c r="P34" s="20" t="n">
        <v>13.61114927</v>
      </c>
      <c r="Q34" s="18" t="s">
        <v>327</v>
      </c>
      <c r="R34" s="20" t="s">
        <v>327</v>
      </c>
      <c r="S34" s="18" t="n">
        <v>425.9146966</v>
      </c>
      <c r="T34" s="20" t="n">
        <v>5.74803785</v>
      </c>
    </row>
    <row r="35" spans="1:20">
      <c r="A35" s="15" t="s">
        <v>355</v>
      </c>
      <c r="B35" s="17" t="n">
        <v>6406</v>
      </c>
      <c r="C35" s="18">
        <f>(142.0/B35*100)</f>
        <v/>
      </c>
      <c r="D35" s="19" t="n">
        <v>6264</v>
      </c>
      <c r="E35" s="18" t="n">
        <v>477.54871483</v>
      </c>
      <c r="F35" s="20" t="n">
        <v>4.22707065</v>
      </c>
      <c r="G35" s="18" t="n">
        <v>504.60845373</v>
      </c>
      <c r="H35" s="20" t="n">
        <v>3.38877039</v>
      </c>
      <c r="I35" s="18" t="n">
        <v>525.24238387</v>
      </c>
      <c r="J35" s="20" t="n">
        <v>4.72222256</v>
      </c>
      <c r="K35" s="18" t="n">
        <v>519.03767411</v>
      </c>
      <c r="L35" s="20" t="n">
        <v>3.225207</v>
      </c>
      <c r="M35" s="18" t="s">
        <v>327</v>
      </c>
      <c r="N35" s="20" t="s">
        <v>327</v>
      </c>
      <c r="O35" s="18" t="n">
        <v>337.32521215</v>
      </c>
      <c r="P35" s="20" t="n">
        <v>11.65794297</v>
      </c>
      <c r="Q35" s="18" t="s">
        <v>327</v>
      </c>
      <c r="R35" s="20" t="s">
        <v>327</v>
      </c>
      <c r="S35" s="18" t="n">
        <v>496.44268392</v>
      </c>
      <c r="T35" s="20" t="n">
        <v>4.38468605</v>
      </c>
    </row>
    <row r="36" spans="1:20">
      <c r="A36" s="15" t="s">
        <v>356</v>
      </c>
      <c r="B36" s="17" t="n">
        <v>6736</v>
      </c>
      <c r="C36" s="18">
        <f>(152.0/B36*100)</f>
        <v/>
      </c>
      <c r="D36" s="19" t="n">
        <v>6584</v>
      </c>
      <c r="E36" s="18" t="n">
        <v>431.96352431</v>
      </c>
      <c r="F36" s="20" t="n">
        <v>6.35469211</v>
      </c>
      <c r="G36" s="18" t="n">
        <v>476.35099382</v>
      </c>
      <c r="H36" s="20" t="n">
        <v>3.31748053</v>
      </c>
      <c r="I36" s="18" t="n">
        <v>503.00128897</v>
      </c>
      <c r="J36" s="20" t="n">
        <v>4.42526111</v>
      </c>
      <c r="K36" s="18" t="n">
        <v>512.10700208</v>
      </c>
      <c r="L36" s="20" t="n">
        <v>2.57434912</v>
      </c>
      <c r="M36" s="18" t="s">
        <v>327</v>
      </c>
      <c r="N36" s="20" t="s">
        <v>327</v>
      </c>
      <c r="O36" s="18" t="s">
        <v>327</v>
      </c>
      <c r="P36" s="20" t="s">
        <v>327</v>
      </c>
      <c r="Q36" s="18" t="s">
        <v>327</v>
      </c>
      <c r="R36" s="20" t="s">
        <v>327</v>
      </c>
      <c r="S36" s="18" t="n">
        <v>460.37484301</v>
      </c>
      <c r="T36" s="20" t="n">
        <v>4.65862281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(5832.0/B40*100)</f>
        <v/>
      </c>
      <c r="D40" s="19" t="n">
        <v>8325</v>
      </c>
      <c r="E40" s="18" t="n">
        <v>446.42862738</v>
      </c>
      <c r="F40" s="20" t="n">
        <v>5.11022011</v>
      </c>
      <c r="G40" s="18" t="n">
        <v>495.91556398</v>
      </c>
      <c r="H40" s="20" t="n">
        <v>3.57133712</v>
      </c>
      <c r="I40" s="18" t="n">
        <v>516.79846242</v>
      </c>
      <c r="J40" s="20" t="n">
        <v>7.84079769</v>
      </c>
      <c r="K40" s="18" t="n">
        <v>522.14436755</v>
      </c>
      <c r="L40" s="20" t="n">
        <v>4.47726693</v>
      </c>
      <c r="M40" s="18" t="s">
        <v>327</v>
      </c>
      <c r="N40" s="20" t="s">
        <v>327</v>
      </c>
      <c r="O40" s="18" t="n">
        <v>493.18465857</v>
      </c>
      <c r="P40" s="20" t="n">
        <v>2.25147869</v>
      </c>
      <c r="Q40" s="18" t="s">
        <v>327</v>
      </c>
      <c r="R40" s="20" t="s">
        <v>327</v>
      </c>
      <c r="S40" s="18" t="n">
        <v>451.27275237</v>
      </c>
      <c r="T40" s="20" t="n">
        <v>6.81385213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(313.0/B47*100)</f>
        <v/>
      </c>
      <c r="D47" s="19" t="n">
        <v>5615</v>
      </c>
      <c r="E47" s="18" t="n">
        <v>417.00750894</v>
      </c>
      <c r="F47" s="20" t="n">
        <v>5.93247467</v>
      </c>
      <c r="G47" s="18" t="n">
        <v>456.76027164</v>
      </c>
      <c r="H47" s="20" t="n">
        <v>5.32602007</v>
      </c>
      <c r="I47" s="18" t="n">
        <v>466.80177306</v>
      </c>
      <c r="J47" s="20" t="n">
        <v>8.551655090000001</v>
      </c>
      <c r="K47" s="18" t="n">
        <v>426.41011189</v>
      </c>
      <c r="L47" s="20" t="n">
        <v>6.43418193</v>
      </c>
      <c r="M47" s="18" t="s">
        <v>327</v>
      </c>
      <c r="N47" s="20" t="s">
        <v>327</v>
      </c>
      <c r="O47" s="18" t="s">
        <v>327</v>
      </c>
      <c r="P47" s="20" t="s">
        <v>327</v>
      </c>
      <c r="Q47" s="18" t="s">
        <v>327</v>
      </c>
      <c r="R47" s="20" t="s">
        <v>327</v>
      </c>
      <c r="S47" s="18" t="n">
        <v>408.16652286</v>
      </c>
      <c r="T47" s="20" t="n">
        <v>6.7592102</v>
      </c>
    </row>
    <row r="48" spans="1:20">
      <c r="A48" s="15" t="s">
        <v>368</v>
      </c>
      <c r="B48" s="17" t="n">
        <v>9841</v>
      </c>
      <c r="C48" s="18">
        <f>(35.0/B48*100)</f>
        <v/>
      </c>
      <c r="D48" s="19" t="n">
        <v>9806</v>
      </c>
      <c r="E48" s="18" t="n">
        <v>468.64997513</v>
      </c>
      <c r="F48" s="20" t="n">
        <v>4.97250568</v>
      </c>
      <c r="G48" s="18" t="n">
        <v>491.88049927</v>
      </c>
      <c r="H48" s="20" t="n">
        <v>5.88011736</v>
      </c>
      <c r="I48" s="18" t="n">
        <v>486.49847609</v>
      </c>
      <c r="J48" s="20" t="n">
        <v>10.22454232</v>
      </c>
      <c r="K48" s="18" t="n">
        <v>521.8694313</v>
      </c>
      <c r="L48" s="20" t="n">
        <v>5.69610607</v>
      </c>
      <c r="M48" s="18" t="s">
        <v>327</v>
      </c>
      <c r="N48" s="20" t="s">
        <v>327</v>
      </c>
      <c r="O48" s="18" t="s">
        <v>327</v>
      </c>
      <c r="P48" s="20" t="s">
        <v>327</v>
      </c>
      <c r="Q48" s="18" t="s">
        <v>327</v>
      </c>
      <c r="R48" s="20" t="s">
        <v>327</v>
      </c>
      <c r="S48" s="18" t="n">
        <v>412.04095228</v>
      </c>
      <c r="T48" s="20" t="n">
        <v>11.9490032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(167.0/B52*100)</f>
        <v/>
      </c>
      <c r="D52" s="19" t="n">
        <v>5642</v>
      </c>
      <c r="E52" s="18" t="n">
        <v>431.61527764</v>
      </c>
      <c r="F52" s="20" t="n">
        <v>4.32082681</v>
      </c>
      <c r="G52" s="18" t="n">
        <v>467.49157547</v>
      </c>
      <c r="H52" s="20" t="n">
        <v>3.85632905</v>
      </c>
      <c r="I52" s="18" t="n">
        <v>515.21921003</v>
      </c>
      <c r="J52" s="20" t="n">
        <v>4.53914086</v>
      </c>
      <c r="K52" s="18" t="n">
        <v>506.28398073</v>
      </c>
      <c r="L52" s="20" t="n">
        <v>3.09360942</v>
      </c>
      <c r="M52" s="18" t="s">
        <v>327</v>
      </c>
      <c r="N52" s="20" t="s">
        <v>327</v>
      </c>
      <c r="O52" s="18" t="s">
        <v>327</v>
      </c>
      <c r="P52" s="20" t="s">
        <v>327</v>
      </c>
      <c r="Q52" s="18" t="s">
        <v>327</v>
      </c>
      <c r="R52" s="20" t="s">
        <v>327</v>
      </c>
      <c r="S52" s="18" t="n">
        <v>427.66149069</v>
      </c>
      <c r="T52" s="20" t="n">
        <v>6.4906601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(98.0/B56*100)</f>
        <v/>
      </c>
      <c r="D56" s="19" t="n">
        <v>5261</v>
      </c>
      <c r="E56" s="18" t="n">
        <v>509.02845484</v>
      </c>
      <c r="F56" s="20" t="n">
        <v>3.64313228</v>
      </c>
      <c r="G56" s="18" t="n">
        <v>521.42420722</v>
      </c>
      <c r="H56" s="20" t="n">
        <v>3.24542225</v>
      </c>
      <c r="I56" s="18" t="n">
        <v>545.6435696</v>
      </c>
      <c r="J56" s="20" t="n">
        <v>5.23752173</v>
      </c>
      <c r="K56" s="18" t="n">
        <v>535.36481635</v>
      </c>
      <c r="L56" s="20" t="n">
        <v>3.72578656</v>
      </c>
      <c r="M56" s="18" t="s">
        <v>327</v>
      </c>
      <c r="N56" s="20" t="s">
        <v>327</v>
      </c>
      <c r="O56" s="18" t="s">
        <v>327</v>
      </c>
      <c r="P56" s="20" t="s">
        <v>327</v>
      </c>
      <c r="Q56" s="18" t="s">
        <v>327</v>
      </c>
      <c r="R56" s="20" t="s">
        <v>327</v>
      </c>
      <c r="S56" s="18" t="n">
        <v>500.727427</v>
      </c>
      <c r="T56" s="20" t="n">
        <v>11.84460584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(349.0/B61*100)</f>
        <v/>
      </c>
      <c r="D61" s="19" t="n">
        <v>6176</v>
      </c>
      <c r="E61" s="18" t="n">
        <v>436.45610223</v>
      </c>
      <c r="F61" s="20" t="n">
        <v>4.31726437</v>
      </c>
      <c r="G61" s="18" t="n">
        <v>465.15658092</v>
      </c>
      <c r="H61" s="20" t="n">
        <v>4.07362423</v>
      </c>
      <c r="I61" s="18" t="n">
        <v>480.50594209</v>
      </c>
      <c r="J61" s="20" t="n">
        <v>5.26640576</v>
      </c>
      <c r="K61" s="18" t="n">
        <v>495.62771314</v>
      </c>
      <c r="L61" s="20" t="n">
        <v>3.40652465</v>
      </c>
      <c r="M61" s="18" t="s">
        <v>327</v>
      </c>
      <c r="N61" s="20" t="s">
        <v>327</v>
      </c>
      <c r="O61" s="18" t="s">
        <v>327</v>
      </c>
      <c r="P61" s="20" t="s">
        <v>327</v>
      </c>
      <c r="Q61" s="18" t="s">
        <v>327</v>
      </c>
      <c r="R61" s="20" t="s">
        <v>327</v>
      </c>
      <c r="S61" s="18" t="n">
        <v>414.35331695</v>
      </c>
      <c r="T61" s="20" t="n">
        <v>7.39324005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(537.0/B67*100)</f>
        <v/>
      </c>
      <c r="D67" s="19" t="n">
        <v>6434</v>
      </c>
      <c r="E67" s="18" t="n">
        <v>362.64626766</v>
      </c>
      <c r="F67" s="20" t="n">
        <v>3.25123999</v>
      </c>
      <c r="G67" s="18" t="n">
        <v>419.00656496</v>
      </c>
      <c r="H67" s="20" t="n">
        <v>4.01564841</v>
      </c>
      <c r="I67" s="18" t="n">
        <v>418.91166653</v>
      </c>
      <c r="J67" s="20" t="n">
        <v>5.44867792</v>
      </c>
      <c r="K67" s="18" t="n">
        <v>427.73420105</v>
      </c>
      <c r="L67" s="20" t="n">
        <v>3.581054</v>
      </c>
      <c r="M67" s="18" t="s">
        <v>327</v>
      </c>
      <c r="N67" s="20" t="s">
        <v>327</v>
      </c>
      <c r="O67" s="18" t="s">
        <v>327</v>
      </c>
      <c r="P67" s="20" t="s">
        <v>327</v>
      </c>
      <c r="Q67" s="18" t="s">
        <v>327</v>
      </c>
      <c r="R67" s="20" t="s">
        <v>327</v>
      </c>
      <c r="S67" s="18" t="n">
        <v>341.82429212</v>
      </c>
      <c r="T67" s="20" t="n">
        <v>6.94406758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(440.0/B73*100)</f>
        <v/>
      </c>
      <c r="D73" s="19" t="n">
        <v>7809</v>
      </c>
      <c r="E73" s="18" t="n">
        <v>397.00802102</v>
      </c>
      <c r="F73" s="20" t="n">
        <v>3.497318</v>
      </c>
      <c r="G73" s="18" t="n">
        <v>416.9107189</v>
      </c>
      <c r="H73" s="20" t="n">
        <v>4.46605108</v>
      </c>
      <c r="I73" s="18" t="n">
        <v>389.45506414</v>
      </c>
      <c r="J73" s="20" t="n">
        <v>5.50061402</v>
      </c>
      <c r="K73" s="18" t="n">
        <v>431.43068901</v>
      </c>
      <c r="L73" s="20" t="n">
        <v>4.46519527</v>
      </c>
      <c r="M73" s="18" t="s">
        <v>327</v>
      </c>
      <c r="N73" s="20" t="s">
        <v>327</v>
      </c>
      <c r="O73" s="18" t="s">
        <v>327</v>
      </c>
      <c r="P73" s="20" t="s">
        <v>327</v>
      </c>
      <c r="Q73" s="18" t="s">
        <v>327</v>
      </c>
      <c r="R73" s="20" t="s">
        <v>327</v>
      </c>
      <c r="S73" s="18" t="n">
        <v>374.14238972</v>
      </c>
      <c r="T73" s="20" t="n">
        <v>8.33982481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455.19409446</v>
      </c>
      <c r="F7" s="20" t="n">
        <v>4.43017041</v>
      </c>
      <c r="G7" s="18" t="n">
        <v>506.17464043</v>
      </c>
      <c r="H7" s="20" t="n">
        <v>3.98550932</v>
      </c>
      <c r="I7" s="18" t="n">
        <v>497.35602611</v>
      </c>
      <c r="J7" s="20" t="n">
        <v>7.55182456</v>
      </c>
      <c r="K7" s="18" t="n">
        <v>523.98942075</v>
      </c>
      <c r="L7" s="20" t="n">
        <v>2.22084386</v>
      </c>
      <c r="M7" s="18" t="s">
        <v>327</v>
      </c>
      <c r="N7" s="20" t="s">
        <v>327</v>
      </c>
      <c r="O7" s="18" t="s">
        <v>327</v>
      </c>
      <c r="P7" s="20" t="s">
        <v>327</v>
      </c>
      <c r="Q7" s="18" t="s">
        <v>327</v>
      </c>
      <c r="R7" s="20" t="s">
        <v>327</v>
      </c>
      <c r="S7" s="18" t="n">
        <v>472.811379</v>
      </c>
      <c r="T7" s="20" t="n">
        <v>5.23717296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(8078.0/B9*100)</f>
        <v/>
      </c>
      <c r="D9" s="19" t="n">
        <v>1573</v>
      </c>
      <c r="E9" s="18" t="n">
        <v>428.7715959</v>
      </c>
      <c r="F9" s="20" t="n">
        <v>9.90306408</v>
      </c>
      <c r="G9" s="18" t="n">
        <v>494.79627437</v>
      </c>
      <c r="H9" s="20" t="n">
        <v>6.23050432</v>
      </c>
      <c r="I9" s="18" t="n">
        <v>478.64178795</v>
      </c>
      <c r="J9" s="20" t="n">
        <v>12.06590434</v>
      </c>
      <c r="K9" s="18" t="s">
        <v>327</v>
      </c>
      <c r="L9" s="20" t="s">
        <v>327</v>
      </c>
      <c r="M9" s="18" t="s">
        <v>327</v>
      </c>
      <c r="N9" s="20" t="s">
        <v>327</v>
      </c>
      <c r="O9" s="18" t="n">
        <v>347.7815185</v>
      </c>
      <c r="P9" s="20" t="n">
        <v>11.20716786</v>
      </c>
      <c r="Q9" s="18" t="s">
        <v>327</v>
      </c>
      <c r="R9" s="20" t="s">
        <v>327</v>
      </c>
      <c r="S9" s="18" t="n">
        <v>455.60338554</v>
      </c>
      <c r="T9" s="20" t="n">
        <v>6.69492977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(206.0/B13*100)</f>
        <v/>
      </c>
      <c r="D13" s="19" t="n">
        <v>6955</v>
      </c>
      <c r="E13" s="18" t="n">
        <v>446.02185231</v>
      </c>
      <c r="F13" s="20" t="n">
        <v>8.637382049999999</v>
      </c>
      <c r="G13" s="18" t="n">
        <v>462.27641202</v>
      </c>
      <c r="H13" s="20" t="n">
        <v>7.28349715</v>
      </c>
      <c r="I13" s="18" t="n">
        <v>461.92955418</v>
      </c>
      <c r="J13" s="20" t="n">
        <v>14.06890667</v>
      </c>
      <c r="K13" s="18" t="n">
        <v>512.35628804</v>
      </c>
      <c r="L13" s="20" t="n">
        <v>2.67767212</v>
      </c>
      <c r="M13" s="18" t="s">
        <v>327</v>
      </c>
      <c r="N13" s="20" t="s">
        <v>327</v>
      </c>
      <c r="O13" s="18" t="n">
        <v>407.4699787</v>
      </c>
      <c r="P13" s="20" t="n">
        <v>6.79601306</v>
      </c>
      <c r="Q13" s="18" t="s">
        <v>327</v>
      </c>
      <c r="R13" s="20" t="s">
        <v>327</v>
      </c>
      <c r="S13" s="18" t="n">
        <v>457.94177412</v>
      </c>
      <c r="T13" s="20" t="n">
        <v>6.74207419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(62.0/B18*100)</f>
        <v/>
      </c>
      <c r="D18" s="19" t="n">
        <v>5470</v>
      </c>
      <c r="E18" s="18" t="n">
        <v>411.18567829</v>
      </c>
      <c r="F18" s="20" t="n">
        <v>5.32523786</v>
      </c>
      <c r="G18" s="18" t="n">
        <v>490.26780142</v>
      </c>
      <c r="H18" s="20" t="n">
        <v>4.1382479</v>
      </c>
      <c r="I18" s="18" t="n">
        <v>486.42825595</v>
      </c>
      <c r="J18" s="20" t="n">
        <v>4.6511952</v>
      </c>
      <c r="K18" s="18" t="n">
        <v>461.13830893</v>
      </c>
      <c r="L18" s="20" t="n">
        <v>5.96143023</v>
      </c>
      <c r="M18" s="18" t="s">
        <v>327</v>
      </c>
      <c r="N18" s="20" t="s">
        <v>327</v>
      </c>
      <c r="O18" s="18" t="s">
        <v>327</v>
      </c>
      <c r="P18" s="20" t="s">
        <v>327</v>
      </c>
      <c r="Q18" s="18" t="s">
        <v>327</v>
      </c>
      <c r="R18" s="20" t="s">
        <v>327</v>
      </c>
      <c r="S18" s="18" t="n">
        <v>419.81672364</v>
      </c>
      <c r="T18" s="20" t="n">
        <v>8.486236140000001</v>
      </c>
    </row>
    <row r="19" spans="1:20">
      <c r="A19" s="15" t="s">
        <v>339</v>
      </c>
      <c r="B19" s="17" t="n">
        <v>5658</v>
      </c>
      <c r="C19" s="18">
        <f>(315.0/B19*100)</f>
        <v/>
      </c>
      <c r="D19" s="19" t="n">
        <v>5343</v>
      </c>
      <c r="E19" s="18" t="n">
        <v>410.88967714</v>
      </c>
      <c r="F19" s="20" t="n">
        <v>6.58894203</v>
      </c>
      <c r="G19" s="18" t="n">
        <v>463.43921879</v>
      </c>
      <c r="H19" s="20" t="n">
        <v>4.4011045</v>
      </c>
      <c r="I19" s="18" t="n">
        <v>464.97472098</v>
      </c>
      <c r="J19" s="20" t="n">
        <v>6.21672211</v>
      </c>
      <c r="K19" s="18" t="n">
        <v>484.89118366</v>
      </c>
      <c r="L19" s="20" t="n">
        <v>3.07450608</v>
      </c>
      <c r="M19" s="18" t="s">
        <v>327</v>
      </c>
      <c r="N19" s="20" t="s">
        <v>327</v>
      </c>
      <c r="O19" s="18" t="s">
        <v>327</v>
      </c>
      <c r="P19" s="20" t="s">
        <v>327</v>
      </c>
      <c r="Q19" s="18" t="s">
        <v>327</v>
      </c>
      <c r="R19" s="20" t="s">
        <v>327</v>
      </c>
      <c r="S19" s="18" t="n">
        <v>427.13149587</v>
      </c>
      <c r="T19" s="20" t="n">
        <v>6.50049854</v>
      </c>
    </row>
    <row r="20" spans="1:20">
      <c r="A20" s="15" t="s">
        <v>340</v>
      </c>
      <c r="B20" s="17" t="n">
        <v>3371</v>
      </c>
      <c r="C20" s="18">
        <f>(82.0/B20*100)</f>
        <v/>
      </c>
      <c r="D20" s="19" t="n">
        <v>3289</v>
      </c>
      <c r="E20" s="18" t="n">
        <v>423.98626081</v>
      </c>
      <c r="F20" s="20" t="n">
        <v>9.88208247</v>
      </c>
      <c r="G20" s="18" t="n">
        <v>475.57017484</v>
      </c>
      <c r="H20" s="20" t="n">
        <v>4.95161636</v>
      </c>
      <c r="I20" s="18" t="n">
        <v>445.24419435</v>
      </c>
      <c r="J20" s="20" t="n">
        <v>12.57104439</v>
      </c>
      <c r="K20" s="18" t="n">
        <v>496.80901233</v>
      </c>
      <c r="L20" s="20" t="n">
        <v>2.52872452</v>
      </c>
      <c r="M20" s="18" t="s">
        <v>327</v>
      </c>
      <c r="N20" s="20" t="s">
        <v>327</v>
      </c>
      <c r="O20" s="18" t="s">
        <v>327</v>
      </c>
      <c r="P20" s="20" t="s">
        <v>327</v>
      </c>
      <c r="Q20" s="18" t="s">
        <v>327</v>
      </c>
      <c r="R20" s="20" t="s">
        <v>327</v>
      </c>
      <c r="S20" s="18" t="n">
        <v>429.68971497</v>
      </c>
      <c r="T20" s="20" t="n">
        <v>6.92666004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(714.0/B23*100)</f>
        <v/>
      </c>
      <c r="D23" s="19" t="n">
        <v>10869</v>
      </c>
      <c r="E23" s="18" t="n">
        <v>434.95512764</v>
      </c>
      <c r="F23" s="20" t="n">
        <v>5.73242055</v>
      </c>
      <c r="G23" s="18" t="n">
        <v>469.20787345</v>
      </c>
      <c r="H23" s="20" t="n">
        <v>4.49926387</v>
      </c>
      <c r="I23" s="18" t="n">
        <v>482.23050317</v>
      </c>
      <c r="J23" s="20" t="n">
        <v>6.75069791</v>
      </c>
      <c r="K23" s="18" t="n">
        <v>508.14563584</v>
      </c>
      <c r="L23" s="20" t="n">
        <v>2.99160477</v>
      </c>
      <c r="M23" s="18" t="s">
        <v>327</v>
      </c>
      <c r="N23" s="20" t="s">
        <v>327</v>
      </c>
      <c r="O23" s="18" t="s">
        <v>327</v>
      </c>
      <c r="P23" s="20" t="s">
        <v>327</v>
      </c>
      <c r="Q23" s="18" t="s">
        <v>327</v>
      </c>
      <c r="R23" s="20" t="s">
        <v>327</v>
      </c>
      <c r="S23" s="18" t="n">
        <v>439.00993086</v>
      </c>
      <c r="T23" s="20" t="n">
        <v>5.93024366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(38.0/B25*100)</f>
        <v/>
      </c>
      <c r="D25" s="19" t="n">
        <v>5543</v>
      </c>
      <c r="E25" s="18" t="n">
        <v>499.40474927</v>
      </c>
      <c r="F25" s="20" t="n">
        <v>5.02168912</v>
      </c>
      <c r="G25" s="18" t="n">
        <v>534.74100361</v>
      </c>
      <c r="H25" s="20" t="n">
        <v>4.00830344</v>
      </c>
      <c r="I25" s="18" t="n">
        <v>532.30570462</v>
      </c>
      <c r="J25" s="20" t="n">
        <v>4.85807007</v>
      </c>
      <c r="K25" s="18" t="n">
        <v>485.9823381</v>
      </c>
      <c r="L25" s="20" t="n">
        <v>5.14341804</v>
      </c>
      <c r="M25" s="18" t="s">
        <v>327</v>
      </c>
      <c r="N25" s="20" t="s">
        <v>327</v>
      </c>
      <c r="O25" s="18" t="s">
        <v>327</v>
      </c>
      <c r="P25" s="20" t="s">
        <v>327</v>
      </c>
      <c r="Q25" s="18" t="s">
        <v>327</v>
      </c>
      <c r="R25" s="20" t="s">
        <v>327</v>
      </c>
      <c r="S25" s="18" t="n">
        <v>477.43793235</v>
      </c>
      <c r="T25" s="20" t="n">
        <v>12.92922963</v>
      </c>
    </row>
    <row r="26" spans="1:20">
      <c r="A26" s="15" t="s">
        <v>346</v>
      </c>
      <c r="B26" s="17" t="n">
        <v>4869</v>
      </c>
      <c r="C26" s="18">
        <f>(204.0/B26*100)</f>
        <v/>
      </c>
      <c r="D26" s="19" t="n">
        <v>4665</v>
      </c>
      <c r="E26" s="18" t="n">
        <v>451.91377317</v>
      </c>
      <c r="F26" s="20" t="n">
        <v>4.36643973</v>
      </c>
      <c r="G26" s="18" t="n">
        <v>486.54301557</v>
      </c>
      <c r="H26" s="20" t="n">
        <v>2.57948473</v>
      </c>
      <c r="I26" s="18" t="n">
        <v>476.40202599</v>
      </c>
      <c r="J26" s="20" t="n">
        <v>6.50052423</v>
      </c>
      <c r="K26" s="18" t="n">
        <v>506.3844445</v>
      </c>
      <c r="L26" s="20" t="n">
        <v>2.55758959</v>
      </c>
      <c r="M26" s="18" t="s">
        <v>327</v>
      </c>
      <c r="N26" s="20" t="s">
        <v>327</v>
      </c>
      <c r="O26" s="18" t="s">
        <v>327</v>
      </c>
      <c r="P26" s="20" t="s">
        <v>327</v>
      </c>
      <c r="Q26" s="18" t="s">
        <v>327</v>
      </c>
      <c r="R26" s="20" t="s">
        <v>327</v>
      </c>
      <c r="S26" s="18" t="n">
        <v>448.91125077</v>
      </c>
      <c r="T26" s="20" t="n">
        <v>6.96193276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(43.0/B32*100)</f>
        <v/>
      </c>
      <c r="D32" s="19" t="n">
        <v>4435</v>
      </c>
      <c r="E32" s="18" t="n">
        <v>464.12232436</v>
      </c>
      <c r="F32" s="20" t="n">
        <v>4.93696248</v>
      </c>
      <c r="G32" s="18" t="n">
        <v>502.6207526</v>
      </c>
      <c r="H32" s="20" t="n">
        <v>3.39832508</v>
      </c>
      <c r="I32" s="18" t="n">
        <v>496.55674342</v>
      </c>
      <c r="J32" s="20" t="n">
        <v>5.71424681</v>
      </c>
      <c r="K32" s="18" t="n">
        <v>528.74119964</v>
      </c>
      <c r="L32" s="20" t="n">
        <v>3.3020191</v>
      </c>
      <c r="M32" s="18" t="s">
        <v>327</v>
      </c>
      <c r="N32" s="20" t="s">
        <v>327</v>
      </c>
      <c r="O32" s="18" t="s">
        <v>327</v>
      </c>
      <c r="P32" s="20" t="s">
        <v>327</v>
      </c>
      <c r="Q32" s="18" t="s">
        <v>327</v>
      </c>
      <c r="R32" s="20" t="s">
        <v>327</v>
      </c>
      <c r="S32" s="18" t="n">
        <v>448.11249246</v>
      </c>
      <c r="T32" s="20" t="n">
        <v>8.961024719999999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(154.0/B34*100)</f>
        <v/>
      </c>
      <c r="D34" s="19" t="n">
        <v>6196</v>
      </c>
      <c r="E34" s="18" t="n">
        <v>409.8298564</v>
      </c>
      <c r="F34" s="20" t="n">
        <v>3.89898745</v>
      </c>
      <c r="G34" s="18" t="n">
        <v>462.19401612</v>
      </c>
      <c r="H34" s="20" t="n">
        <v>3.69747401</v>
      </c>
      <c r="I34" s="18" t="n">
        <v>433.90838265</v>
      </c>
      <c r="J34" s="20" t="n">
        <v>5.32399845</v>
      </c>
      <c r="K34" s="18" t="n">
        <v>480.78045693</v>
      </c>
      <c r="L34" s="20" t="n">
        <v>3.6821129</v>
      </c>
      <c r="M34" s="18" t="s">
        <v>327</v>
      </c>
      <c r="N34" s="20" t="s">
        <v>327</v>
      </c>
      <c r="O34" s="18" t="n">
        <v>263.37193708</v>
      </c>
      <c r="P34" s="20" t="n">
        <v>13.61114927</v>
      </c>
      <c r="Q34" s="18" t="s">
        <v>327</v>
      </c>
      <c r="R34" s="20" t="s">
        <v>327</v>
      </c>
      <c r="S34" s="18" t="n">
        <v>428.77545311</v>
      </c>
      <c r="T34" s="20" t="n">
        <v>5.92252477</v>
      </c>
    </row>
    <row r="35" spans="1:20">
      <c r="A35" s="15" t="s">
        <v>355</v>
      </c>
      <c r="B35" s="17" t="n">
        <v>6406</v>
      </c>
      <c r="C35" s="18">
        <f>(142.0/B35*100)</f>
        <v/>
      </c>
      <c r="D35" s="19" t="n">
        <v>6264</v>
      </c>
      <c r="E35" s="18" t="n">
        <v>474.17328642</v>
      </c>
      <c r="F35" s="20" t="n">
        <v>4.29545095</v>
      </c>
      <c r="G35" s="18" t="n">
        <v>513.7536595</v>
      </c>
      <c r="H35" s="20" t="n">
        <v>3.16855368</v>
      </c>
      <c r="I35" s="18" t="n">
        <v>507.82218663</v>
      </c>
      <c r="J35" s="20" t="n">
        <v>5.78492219</v>
      </c>
      <c r="K35" s="18" t="n">
        <v>519.03767411</v>
      </c>
      <c r="L35" s="20" t="n">
        <v>3.225207</v>
      </c>
      <c r="M35" s="18" t="s">
        <v>327</v>
      </c>
      <c r="N35" s="20" t="s">
        <v>327</v>
      </c>
      <c r="O35" s="18" t="n">
        <v>337.32521215</v>
      </c>
      <c r="P35" s="20" t="n">
        <v>11.65794297</v>
      </c>
      <c r="Q35" s="18" t="s">
        <v>327</v>
      </c>
      <c r="R35" s="20" t="s">
        <v>327</v>
      </c>
      <c r="S35" s="18" t="n">
        <v>495.40692195</v>
      </c>
      <c r="T35" s="20" t="n">
        <v>4.33727538</v>
      </c>
    </row>
    <row r="36" spans="1:20">
      <c r="A36" s="15" t="s">
        <v>356</v>
      </c>
      <c r="B36" s="17" t="n">
        <v>6736</v>
      </c>
      <c r="C36" s="18">
        <f>(152.0/B36*100)</f>
        <v/>
      </c>
      <c r="D36" s="19" t="n">
        <v>6584</v>
      </c>
      <c r="E36" s="18" t="n">
        <v>433.08802344</v>
      </c>
      <c r="F36" s="20" t="n">
        <v>6.59402037</v>
      </c>
      <c r="G36" s="18" t="n">
        <v>489.19695905</v>
      </c>
      <c r="H36" s="20" t="n">
        <v>2.97740627</v>
      </c>
      <c r="I36" s="18" t="n">
        <v>490.09116882</v>
      </c>
      <c r="J36" s="20" t="n">
        <v>5.42438017</v>
      </c>
      <c r="K36" s="18" t="n">
        <v>512.10700208</v>
      </c>
      <c r="L36" s="20" t="n">
        <v>2.57434912</v>
      </c>
      <c r="M36" s="18" t="s">
        <v>327</v>
      </c>
      <c r="N36" s="20" t="s">
        <v>327</v>
      </c>
      <c r="O36" s="18" t="s">
        <v>327</v>
      </c>
      <c r="P36" s="20" t="s">
        <v>327</v>
      </c>
      <c r="Q36" s="18" t="s">
        <v>327</v>
      </c>
      <c r="R36" s="20" t="s">
        <v>327</v>
      </c>
      <c r="S36" s="18" t="n">
        <v>460.76448524</v>
      </c>
      <c r="T36" s="20" t="n">
        <v>4.45531152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(5832.0/B40*100)</f>
        <v/>
      </c>
      <c r="D40" s="19" t="n">
        <v>8325</v>
      </c>
      <c r="E40" s="18" t="n">
        <v>444.48132071</v>
      </c>
      <c r="F40" s="20" t="n">
        <v>5.85672205</v>
      </c>
      <c r="G40" s="18" t="n">
        <v>502.8966833</v>
      </c>
      <c r="H40" s="20" t="n">
        <v>3.45022866</v>
      </c>
      <c r="I40" s="18" t="n">
        <v>487.31580367</v>
      </c>
      <c r="J40" s="20" t="n">
        <v>9.98808421</v>
      </c>
      <c r="K40" s="18" t="n">
        <v>522.14436755</v>
      </c>
      <c r="L40" s="20" t="n">
        <v>4.47726693</v>
      </c>
      <c r="M40" s="18" t="s">
        <v>327</v>
      </c>
      <c r="N40" s="20" t="s">
        <v>327</v>
      </c>
      <c r="O40" s="18" t="n">
        <v>493.18465857</v>
      </c>
      <c r="P40" s="20" t="n">
        <v>2.25147869</v>
      </c>
      <c r="Q40" s="18" t="s">
        <v>327</v>
      </c>
      <c r="R40" s="20" t="s">
        <v>327</v>
      </c>
      <c r="S40" s="18" t="n">
        <v>449.80535494</v>
      </c>
      <c r="T40" s="20" t="n">
        <v>7.06991691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(313.0/B47*100)</f>
        <v/>
      </c>
      <c r="D47" s="19" t="n">
        <v>5615</v>
      </c>
      <c r="E47" s="18" t="n">
        <v>415.4540378</v>
      </c>
      <c r="F47" s="20" t="n">
        <v>5.86625539</v>
      </c>
      <c r="G47" s="18" t="n">
        <v>465.88809404</v>
      </c>
      <c r="H47" s="20" t="n">
        <v>5.32878216</v>
      </c>
      <c r="I47" s="18" t="n">
        <v>442.70369738</v>
      </c>
      <c r="J47" s="20" t="n">
        <v>8.90888434</v>
      </c>
      <c r="K47" s="18" t="n">
        <v>426.41011189</v>
      </c>
      <c r="L47" s="20" t="n">
        <v>6.43418193</v>
      </c>
      <c r="M47" s="18" t="s">
        <v>327</v>
      </c>
      <c r="N47" s="20" t="s">
        <v>327</v>
      </c>
      <c r="O47" s="18" t="s">
        <v>327</v>
      </c>
      <c r="P47" s="20" t="s">
        <v>327</v>
      </c>
      <c r="Q47" s="18" t="s">
        <v>327</v>
      </c>
      <c r="R47" s="20" t="s">
        <v>327</v>
      </c>
      <c r="S47" s="18" t="n">
        <v>410.35312192</v>
      </c>
      <c r="T47" s="20" t="n">
        <v>6.42074193</v>
      </c>
    </row>
    <row r="48" spans="1:20">
      <c r="A48" s="15" t="s">
        <v>368</v>
      </c>
      <c r="B48" s="17" t="n">
        <v>9841</v>
      </c>
      <c r="C48" s="18">
        <f>(35.0/B48*100)</f>
        <v/>
      </c>
      <c r="D48" s="19" t="n">
        <v>9806</v>
      </c>
      <c r="E48" s="18" t="n">
        <v>463.20559375</v>
      </c>
      <c r="F48" s="20" t="n">
        <v>5.00265327</v>
      </c>
      <c r="G48" s="18" t="n">
        <v>501.17167036</v>
      </c>
      <c r="H48" s="20" t="n">
        <v>5.80750976</v>
      </c>
      <c r="I48" s="18" t="n">
        <v>466.60482704</v>
      </c>
      <c r="J48" s="20" t="n">
        <v>13.28312357</v>
      </c>
      <c r="K48" s="18" t="n">
        <v>521.8694313</v>
      </c>
      <c r="L48" s="20" t="n">
        <v>5.69610607</v>
      </c>
      <c r="M48" s="18" t="s">
        <v>327</v>
      </c>
      <c r="N48" s="20" t="s">
        <v>327</v>
      </c>
      <c r="O48" s="18" t="s">
        <v>327</v>
      </c>
      <c r="P48" s="20" t="s">
        <v>327</v>
      </c>
      <c r="Q48" s="18" t="s">
        <v>327</v>
      </c>
      <c r="R48" s="20" t="s">
        <v>327</v>
      </c>
      <c r="S48" s="18" t="n">
        <v>406.51083272</v>
      </c>
      <c r="T48" s="20" t="n">
        <v>11.23926925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(167.0/B52*100)</f>
        <v/>
      </c>
      <c r="D52" s="19" t="n">
        <v>5642</v>
      </c>
      <c r="E52" s="18" t="n">
        <v>437.33259533</v>
      </c>
      <c r="F52" s="20" t="n">
        <v>4.35938169</v>
      </c>
      <c r="G52" s="18" t="n">
        <v>482.79914055</v>
      </c>
      <c r="H52" s="20" t="n">
        <v>3.7032058</v>
      </c>
      <c r="I52" s="18" t="n">
        <v>490.27152855</v>
      </c>
      <c r="J52" s="20" t="n">
        <v>5.66849896</v>
      </c>
      <c r="K52" s="18" t="n">
        <v>506.28398073</v>
      </c>
      <c r="L52" s="20" t="n">
        <v>3.09360942</v>
      </c>
      <c r="M52" s="18" t="s">
        <v>327</v>
      </c>
      <c r="N52" s="20" t="s">
        <v>327</v>
      </c>
      <c r="O52" s="18" t="s">
        <v>327</v>
      </c>
      <c r="P52" s="20" t="s">
        <v>327</v>
      </c>
      <c r="Q52" s="18" t="s">
        <v>327</v>
      </c>
      <c r="R52" s="20" t="s">
        <v>327</v>
      </c>
      <c r="S52" s="18" t="n">
        <v>430.03830927</v>
      </c>
      <c r="T52" s="20" t="n">
        <v>6.43072267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(98.0/B56*100)</f>
        <v/>
      </c>
      <c r="D56" s="19" t="n">
        <v>5261</v>
      </c>
      <c r="E56" s="18" t="n">
        <v>505.34410526</v>
      </c>
      <c r="F56" s="20" t="n">
        <v>3.49226396</v>
      </c>
      <c r="G56" s="18" t="n">
        <v>531.43389096</v>
      </c>
      <c r="H56" s="20" t="n">
        <v>3.15618738</v>
      </c>
      <c r="I56" s="18" t="n">
        <v>514.42362588</v>
      </c>
      <c r="J56" s="20" t="n">
        <v>7.25839913</v>
      </c>
      <c r="K56" s="18" t="n">
        <v>535.36481635</v>
      </c>
      <c r="L56" s="20" t="n">
        <v>3.72578656</v>
      </c>
      <c r="M56" s="18" t="s">
        <v>327</v>
      </c>
      <c r="N56" s="20" t="s">
        <v>327</v>
      </c>
      <c r="O56" s="18" t="s">
        <v>327</v>
      </c>
      <c r="P56" s="20" t="s">
        <v>327</v>
      </c>
      <c r="Q56" s="18" t="s">
        <v>327</v>
      </c>
      <c r="R56" s="20" t="s">
        <v>327</v>
      </c>
      <c r="S56" s="18" t="n">
        <v>496.52493013</v>
      </c>
      <c r="T56" s="20" t="n">
        <v>11.51516301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(349.0/B61*100)</f>
        <v/>
      </c>
      <c r="D61" s="19" t="n">
        <v>6176</v>
      </c>
      <c r="E61" s="18" t="n">
        <v>435.8643141</v>
      </c>
      <c r="F61" s="20" t="n">
        <v>3.53093933</v>
      </c>
      <c r="G61" s="18" t="n">
        <v>471.24230378</v>
      </c>
      <c r="H61" s="20" t="n">
        <v>3.86272526</v>
      </c>
      <c r="I61" s="18" t="n">
        <v>464.10100288</v>
      </c>
      <c r="J61" s="20" t="n">
        <v>6.14302389</v>
      </c>
      <c r="K61" s="18" t="n">
        <v>495.62771314</v>
      </c>
      <c r="L61" s="20" t="n">
        <v>3.40652465</v>
      </c>
      <c r="M61" s="18" t="s">
        <v>327</v>
      </c>
      <c r="N61" s="20" t="s">
        <v>327</v>
      </c>
      <c r="O61" s="18" t="s">
        <v>327</v>
      </c>
      <c r="P61" s="20" t="s">
        <v>327</v>
      </c>
      <c r="Q61" s="18" t="s">
        <v>327</v>
      </c>
      <c r="R61" s="20" t="s">
        <v>327</v>
      </c>
      <c r="S61" s="18" t="n">
        <v>416.60001285</v>
      </c>
      <c r="T61" s="20" t="n">
        <v>7.17770627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(537.0/B67*100)</f>
        <v/>
      </c>
      <c r="D67" s="19" t="n">
        <v>6434</v>
      </c>
      <c r="E67" s="18" t="n">
        <v>362.49668855</v>
      </c>
      <c r="F67" s="20" t="n">
        <v>3.35004285</v>
      </c>
      <c r="G67" s="18" t="n">
        <v>422.79444539</v>
      </c>
      <c r="H67" s="20" t="n">
        <v>3.94497189</v>
      </c>
      <c r="I67" s="18" t="n">
        <v>403.84348313</v>
      </c>
      <c r="J67" s="20" t="n">
        <v>8.306923660000001</v>
      </c>
      <c r="K67" s="18" t="n">
        <v>427.73420105</v>
      </c>
      <c r="L67" s="20" t="n">
        <v>3.581054</v>
      </c>
      <c r="M67" s="18" t="s">
        <v>327</v>
      </c>
      <c r="N67" s="20" t="s">
        <v>327</v>
      </c>
      <c r="O67" s="18" t="s">
        <v>327</v>
      </c>
      <c r="P67" s="20" t="s">
        <v>327</v>
      </c>
      <c r="Q67" s="18" t="s">
        <v>327</v>
      </c>
      <c r="R67" s="20" t="s">
        <v>327</v>
      </c>
      <c r="S67" s="18" t="n">
        <v>345.04173505</v>
      </c>
      <c r="T67" s="20" t="n">
        <v>6.47075172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(440.0/B73*100)</f>
        <v/>
      </c>
      <c r="D73" s="19" t="n">
        <v>7809</v>
      </c>
      <c r="E73" s="18" t="n">
        <v>397.08440376</v>
      </c>
      <c r="F73" s="20" t="n">
        <v>3.44543311</v>
      </c>
      <c r="G73" s="18" t="n">
        <v>420.70445298</v>
      </c>
      <c r="H73" s="20" t="n">
        <v>4.52533376</v>
      </c>
      <c r="I73" s="18" t="n">
        <v>376.75848052</v>
      </c>
      <c r="J73" s="20" t="n">
        <v>5.18453544</v>
      </c>
      <c r="K73" s="18" t="n">
        <v>431.43068901</v>
      </c>
      <c r="L73" s="20" t="n">
        <v>4.46519527</v>
      </c>
      <c r="M73" s="18" t="s">
        <v>327</v>
      </c>
      <c r="N73" s="20" t="s">
        <v>327</v>
      </c>
      <c r="O73" s="18" t="s">
        <v>327</v>
      </c>
      <c r="P73" s="20" t="s">
        <v>327</v>
      </c>
      <c r="Q73" s="18" t="s">
        <v>327</v>
      </c>
      <c r="R73" s="20" t="s">
        <v>327</v>
      </c>
      <c r="S73" s="18" t="n">
        <v>372.7206393</v>
      </c>
      <c r="T73" s="20" t="n">
        <v>7.79546285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487.44362402</v>
      </c>
      <c r="F7" s="20" t="n">
        <v>3.29134101</v>
      </c>
      <c r="G7" s="18" t="n">
        <v>481.82991248</v>
      </c>
      <c r="H7" s="20" t="n">
        <v>3.91106487</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478.77674339</v>
      </c>
      <c r="F9" s="20" t="n">
        <v>5.83114745</v>
      </c>
      <c r="G9" s="18" t="n">
        <v>448.41329902</v>
      </c>
      <c r="H9" s="20" t="n">
        <v>7.50169304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454.30630665</v>
      </c>
      <c r="F13" s="20" t="n">
        <v>5.15477383</v>
      </c>
      <c r="G13" s="18" t="n">
        <v>460.52267372</v>
      </c>
      <c r="H13" s="20" t="n">
        <v>6.73161292</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477.32817882</v>
      </c>
      <c r="F18" s="20" t="n">
        <v>4.4822474</v>
      </c>
      <c r="G18" s="18" t="n">
        <v>464.9934272</v>
      </c>
      <c r="H18" s="20" t="n">
        <v>4.70711734</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452.74679546</v>
      </c>
      <c r="F19" s="20" t="n">
        <v>4.08700365</v>
      </c>
      <c r="G19" s="18" t="n">
        <v>443.86162164</v>
      </c>
      <c r="H19" s="20" t="n">
        <v>5.4525532</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445.22770403</v>
      </c>
      <c r="F20" s="20" t="n">
        <v>5.12780521</v>
      </c>
      <c r="G20" s="18" t="n">
        <v>460.58660723</v>
      </c>
      <c r="H20" s="20" t="n">
        <v>5.37785209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471.15173394</v>
      </c>
      <c r="F23" s="20" t="n">
        <v>3.99953861</v>
      </c>
      <c r="G23" s="18" t="n">
        <v>439.54343525</v>
      </c>
      <c r="H23" s="20" t="n">
        <v>4.57868612</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516.45478628</v>
      </c>
      <c r="F25" s="20" t="n">
        <v>4.01899052</v>
      </c>
      <c r="G25" s="18" t="n">
        <v>535.8832905199999</v>
      </c>
      <c r="H25" s="20" t="n">
        <v>4.06940953</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485.34350256</v>
      </c>
      <c r="F26" s="20" t="n">
        <v>3.65353374</v>
      </c>
      <c r="G26" s="18" t="n">
        <v>470.28160274</v>
      </c>
      <c r="H26" s="20" t="n">
        <v>2.78455397</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486.88806837</v>
      </c>
      <c r="F32" s="20" t="n">
        <v>3.49828057</v>
      </c>
      <c r="G32" s="18" t="n">
        <v>493.17479899</v>
      </c>
      <c r="H32" s="20" t="n">
        <v>3.17613081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452.1474368</v>
      </c>
      <c r="F34" s="20" t="n">
        <v>3.62135207</v>
      </c>
      <c r="G34" s="18" t="n">
        <v>428.77475562</v>
      </c>
      <c r="H34" s="20" t="n">
        <v>3.28608131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507.3869403</v>
      </c>
      <c r="F35" s="20" t="n">
        <v>2.40754468</v>
      </c>
      <c r="G35" s="18" t="n">
        <v>494.06148066</v>
      </c>
      <c r="H35" s="20" t="n">
        <v>3.26639162</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487.17889693</v>
      </c>
      <c r="F36" s="20" t="n">
        <v>3.27220445</v>
      </c>
      <c r="G36" s="18" t="n">
        <v>461.69105405</v>
      </c>
      <c r="H36" s="20" t="n">
        <v>3.85923979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484.9944102</v>
      </c>
      <c r="F40" s="20" t="n">
        <v>5.09732978</v>
      </c>
      <c r="G40" s="18" t="n">
        <v>482.36656582</v>
      </c>
      <c r="H40" s="20" t="n">
        <v>3.5865248</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446.01036347</v>
      </c>
      <c r="F47" s="20" t="n">
        <v>5.23772608</v>
      </c>
      <c r="G47" s="18" t="n">
        <v>429.90126038</v>
      </c>
      <c r="H47" s="20" t="n">
        <v>5.54781598</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498.92239449</v>
      </c>
      <c r="F48" s="20" t="n">
        <v>6.44716933</v>
      </c>
      <c r="G48" s="18" t="n">
        <v>473.33477597</v>
      </c>
      <c r="H48" s="20" t="n">
        <v>5.60744483</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482.77839375</v>
      </c>
      <c r="F52" s="20" t="n">
        <v>3.69498154</v>
      </c>
      <c r="G52" s="18" t="n">
        <v>450.82393506</v>
      </c>
      <c r="H52" s="20" t="n">
        <v>3.94125214</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519.60075081</v>
      </c>
      <c r="F56" s="20" t="n">
        <v>4.08753536</v>
      </c>
      <c r="G56" s="18" t="n">
        <v>522.38788946</v>
      </c>
      <c r="H56" s="20" t="n">
        <v>2.93874663</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439.73785617</v>
      </c>
      <c r="F61" s="20" t="n">
        <v>4.87280452</v>
      </c>
      <c r="G61" s="18" t="n">
        <v>460.65645598</v>
      </c>
      <c r="H61" s="20" t="n">
        <v>3.30321993</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412.46745033</v>
      </c>
      <c r="F67" s="20" t="n">
        <v>5.32415699</v>
      </c>
      <c r="G67" s="18" t="n">
        <v>384.8725315</v>
      </c>
      <c r="H67" s="20" t="n">
        <v>3.23843448</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384.33096524</v>
      </c>
      <c r="F73" s="20" t="n">
        <v>4.08067759</v>
      </c>
      <c r="G73" s="18" t="n">
        <v>406.73105654</v>
      </c>
      <c r="H73" s="20" t="n">
        <v>3.76672132</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474.09834857</v>
      </c>
      <c r="F7" s="20" t="n">
        <v>3.50880639</v>
      </c>
      <c r="G7" s="18" t="n">
        <v>495.44305525</v>
      </c>
      <c r="H7" s="20" t="n">
        <v>3.6167097</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458.27184775</v>
      </c>
      <c r="F9" s="20" t="n">
        <v>6.48497891</v>
      </c>
      <c r="G9" s="18" t="n">
        <v>485.08267153</v>
      </c>
      <c r="H9" s="20" t="n">
        <v>6.63849675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456.62910589</v>
      </c>
      <c r="F13" s="20" t="n">
        <v>5.05524137</v>
      </c>
      <c r="G13" s="18" t="n">
        <v>457.51107968</v>
      </c>
      <c r="H13" s="20" t="n">
        <v>5.76623987</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435.78085644</v>
      </c>
      <c r="F18" s="20" t="n">
        <v>5.46002645</v>
      </c>
      <c r="G18" s="18" t="n">
        <v>487.33779277</v>
      </c>
      <c r="H18" s="20" t="n">
        <v>3.78164658</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454.61029343</v>
      </c>
      <c r="F19" s="20" t="n">
        <v>3.80577427</v>
      </c>
      <c r="G19" s="18" t="n">
        <v>433.86186957</v>
      </c>
      <c r="H19" s="20" t="n">
        <v>5.58491035</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445.62823017</v>
      </c>
      <c r="F20" s="20" t="n">
        <v>5.13048623</v>
      </c>
      <c r="G20" s="18" t="n">
        <v>460.78496062</v>
      </c>
      <c r="H20" s="20" t="n">
        <v>5.07635342</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449.17051364</v>
      </c>
      <c r="F23" s="20" t="n">
        <v>4.01206399</v>
      </c>
      <c r="G23" s="18" t="n">
        <v>470.99870529</v>
      </c>
      <c r="H23" s="20" t="n">
        <v>5.05881058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488.92724158</v>
      </c>
      <c r="F25" s="20" t="n">
        <v>4.70407521</v>
      </c>
      <c r="G25" s="18" t="n">
        <v>541.76359704</v>
      </c>
      <c r="H25" s="20" t="n">
        <v>3.40110063</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458.71658018</v>
      </c>
      <c r="F26" s="20" t="n">
        <v>3.65135893</v>
      </c>
      <c r="G26" s="18" t="n">
        <v>483.75581737</v>
      </c>
      <c r="H26" s="20" t="n">
        <v>2.63032433</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465.75110425</v>
      </c>
      <c r="F32" s="20" t="n">
        <v>4.0907744</v>
      </c>
      <c r="G32" s="18" t="n">
        <v>502.25644686</v>
      </c>
      <c r="H32" s="20" t="n">
        <v>3.02464894</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435.26347544</v>
      </c>
      <c r="F34" s="20" t="n">
        <v>3.23872868</v>
      </c>
      <c r="G34" s="18" t="n">
        <v>445.82650865</v>
      </c>
      <c r="H34" s="20" t="n">
        <v>3.53381072</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496.6217523</v>
      </c>
      <c r="F35" s="20" t="n">
        <v>2.14956312</v>
      </c>
      <c r="G35" s="18" t="n">
        <v>512.76514315</v>
      </c>
      <c r="H35" s="20" t="n">
        <v>3.65634927</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465.22591697</v>
      </c>
      <c r="F36" s="20" t="n">
        <v>3.37508455</v>
      </c>
      <c r="G36" s="18" t="n">
        <v>486.56232391</v>
      </c>
      <c r="H36" s="20" t="n">
        <v>3.71916803</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467.05915347</v>
      </c>
      <c r="F40" s="20" t="n">
        <v>5.22269699</v>
      </c>
      <c r="G40" s="18" t="n">
        <v>489.59705694</v>
      </c>
      <c r="H40" s="20" t="n">
        <v>3.64392638</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440.49317501</v>
      </c>
      <c r="F47" s="20" t="n">
        <v>4.68972667</v>
      </c>
      <c r="G47" s="18" t="n">
        <v>432.51397557</v>
      </c>
      <c r="H47" s="20" t="n">
        <v>6.30532449</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458.83699058</v>
      </c>
      <c r="F48" s="20" t="n">
        <v>5.55876256</v>
      </c>
      <c r="G48" s="18" t="n">
        <v>487.72796135</v>
      </c>
      <c r="H48" s="20" t="n">
        <v>5.99515678</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451.98563631</v>
      </c>
      <c r="F52" s="20" t="n">
        <v>3.57746538</v>
      </c>
      <c r="G52" s="18" t="n">
        <v>481.00411438</v>
      </c>
      <c r="H52" s="20" t="n">
        <v>3.89425474</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504.54088561</v>
      </c>
      <c r="F56" s="20" t="n">
        <v>3.71309274</v>
      </c>
      <c r="G56" s="18" t="n">
        <v>528.92612208</v>
      </c>
      <c r="H56" s="20" t="n">
        <v>3.2021627</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447.52106971</v>
      </c>
      <c r="F61" s="20" t="n">
        <v>4.13237551</v>
      </c>
      <c r="G61" s="18" t="n">
        <v>458.96387713</v>
      </c>
      <c r="H61" s="20" t="n">
        <v>3.6948149</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393.45971155</v>
      </c>
      <c r="F67" s="20" t="n">
        <v>3.8651783</v>
      </c>
      <c r="G67" s="18" t="n">
        <v>387.26556424</v>
      </c>
      <c r="H67" s="20" t="n">
        <v>3.30384223</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394.74444092</v>
      </c>
      <c r="F73" s="20" t="n">
        <v>3.50428134</v>
      </c>
      <c r="G73" s="18" t="n">
        <v>407.50663226</v>
      </c>
      <c r="H73" s="20" t="n">
        <v>4.21207281</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495.56735659</v>
      </c>
      <c r="F7" s="20" t="n">
        <v>2.82886659</v>
      </c>
      <c r="G7" s="18" t="n">
        <v>412.64101298</v>
      </c>
      <c r="H7" s="20" t="n">
        <v>5.2503102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476.73166809</v>
      </c>
      <c r="F9" s="20" t="n">
        <v>5.69899498</v>
      </c>
      <c r="G9" s="18" t="n">
        <v>402.87988411</v>
      </c>
      <c r="H9" s="20" t="n">
        <v>9.29797902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459.19532234</v>
      </c>
      <c r="F13" s="20" t="n">
        <v>4.05934369</v>
      </c>
      <c r="G13" s="18" t="n">
        <v>445.27156927</v>
      </c>
      <c r="H13" s="20" t="n">
        <v>11.17717854</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481.32906071</v>
      </c>
      <c r="F18" s="20" t="n">
        <v>3.89285125</v>
      </c>
      <c r="G18" s="18" t="n">
        <v>401.92515236</v>
      </c>
      <c r="H18" s="20" t="n">
        <v>6.41552422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457.2025314</v>
      </c>
      <c r="F19" s="20" t="n">
        <v>3.64245104</v>
      </c>
      <c r="G19" s="18" t="n">
        <v>384.49354886</v>
      </c>
      <c r="H19" s="20" t="n">
        <v>8.317758550000001</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459.32969161</v>
      </c>
      <c r="F20" s="20" t="n">
        <v>3.63933365</v>
      </c>
      <c r="G20" s="18" t="n">
        <v>401.3457115</v>
      </c>
      <c r="H20" s="20" t="n">
        <v>10.01831123</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464.76195178</v>
      </c>
      <c r="F23" s="20" t="n">
        <v>3.63814501</v>
      </c>
      <c r="G23" s="18" t="n">
        <v>407.39039291</v>
      </c>
      <c r="H23" s="20" t="n">
        <v>8.23848433</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528.81764751</v>
      </c>
      <c r="F25" s="20" t="n">
        <v>3.51870256</v>
      </c>
      <c r="G25" s="18" t="n">
        <v>410.16577863</v>
      </c>
      <c r="H25" s="20" t="n">
        <v>15.01205034</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485.90734658</v>
      </c>
      <c r="F26" s="20" t="n">
        <v>2.39987424</v>
      </c>
      <c r="G26" s="18" t="n">
        <v>416.55240123</v>
      </c>
      <c r="H26" s="20" t="n">
        <v>4.55047187</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498.29367089</v>
      </c>
      <c r="F32" s="20" t="n">
        <v>2.83246196</v>
      </c>
      <c r="G32" s="18" t="n">
        <v>444.14116243</v>
      </c>
      <c r="H32" s="20" t="n">
        <v>5.74233722</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452.27621919</v>
      </c>
      <c r="F34" s="20" t="n">
        <v>2.94368143</v>
      </c>
      <c r="G34" s="18" t="n">
        <v>380.03559731</v>
      </c>
      <c r="H34" s="20" t="n">
        <v>5.94735487</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506.34245051</v>
      </c>
      <c r="F35" s="20" t="n">
        <v>2.1217442</v>
      </c>
      <c r="G35" s="18" t="n">
        <v>427.01232608</v>
      </c>
      <c r="H35" s="20" t="n">
        <v>6.14123938</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483.26833681</v>
      </c>
      <c r="F36" s="20" t="n">
        <v>2.92421344</v>
      </c>
      <c r="G36" s="18" t="n">
        <v>408.83349153</v>
      </c>
      <c r="H36" s="20" t="n">
        <v>8.30120101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492.26383716</v>
      </c>
      <c r="F40" s="20" t="n">
        <v>3.50741574</v>
      </c>
      <c r="G40" s="18" t="n">
        <v>434.41064985</v>
      </c>
      <c r="H40" s="20" t="n">
        <v>6.43948127</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451.82783497</v>
      </c>
      <c r="F47" s="20" t="n">
        <v>4.54324955</v>
      </c>
      <c r="G47" s="18" t="n">
        <v>380.08124896</v>
      </c>
      <c r="H47" s="20" t="n">
        <v>7.20953487</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493.45979485</v>
      </c>
      <c r="F48" s="20" t="n">
        <v>5.25722838</v>
      </c>
      <c r="G48" s="18" t="n">
        <v>401.17187019</v>
      </c>
      <c r="H48" s="20" t="n">
        <v>6.83510161</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475.56759901</v>
      </c>
      <c r="F52" s="20" t="n">
        <v>3.33415643</v>
      </c>
      <c r="G52" s="18" t="n">
        <v>407.73748808</v>
      </c>
      <c r="H52" s="20" t="n">
        <v>6.15453288</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527.62046423</v>
      </c>
      <c r="F56" s="20" t="n">
        <v>2.59764058</v>
      </c>
      <c r="G56" s="18" t="n">
        <v>465.01555309</v>
      </c>
      <c r="H56" s="20" t="n">
        <v>7.32933552</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460.21182029</v>
      </c>
      <c r="F61" s="20" t="n">
        <v>3.34380721</v>
      </c>
      <c r="G61" s="18" t="n">
        <v>400.03915415</v>
      </c>
      <c r="H61" s="20" t="n">
        <v>6.29256185</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409.79218852</v>
      </c>
      <c r="F67" s="20" t="n">
        <v>3.1118903</v>
      </c>
      <c r="G67" s="18" t="n">
        <v>338.58932113</v>
      </c>
      <c r="H67" s="20" t="n">
        <v>3.42586212</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422.38513183</v>
      </c>
      <c r="F73" s="20" t="n">
        <v>3.73688289</v>
      </c>
      <c r="G73" s="18" t="n">
        <v>373.96060869</v>
      </c>
      <c r="H73" s="20" t="n">
        <v>3.6710604</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486.07390915</v>
      </c>
      <c r="F7" s="20" t="n">
        <v>2.94005647</v>
      </c>
      <c r="G7" s="18" t="n">
        <v>481.78088304</v>
      </c>
      <c r="H7" s="20" t="n">
        <v>4.41420176</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464.63208386</v>
      </c>
      <c r="F9" s="20" t="n">
        <v>5.7696059</v>
      </c>
      <c r="G9" s="18" t="n">
        <v>484.60577203</v>
      </c>
      <c r="H9" s="20" t="n">
        <v>7.73458102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458.29649884</v>
      </c>
      <c r="F13" s="20" t="n">
        <v>4.61970788</v>
      </c>
      <c r="G13" s="18" t="n">
        <v>451.62875014</v>
      </c>
      <c r="H13" s="20" t="n">
        <v>9.08674678</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470.37425471</v>
      </c>
      <c r="F18" s="20" t="n">
        <v>4.31697327</v>
      </c>
      <c r="G18" s="18" t="n">
        <v>470.80700911</v>
      </c>
      <c r="H18" s="20" t="n">
        <v>5.04234457</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451.57515273</v>
      </c>
      <c r="F19" s="20" t="n">
        <v>3.74083724</v>
      </c>
      <c r="G19" s="18" t="n">
        <v>443.04923616</v>
      </c>
      <c r="H19" s="20" t="n">
        <v>6.58370087</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456.66423573</v>
      </c>
      <c r="F20" s="20" t="n">
        <v>4.14423381</v>
      </c>
      <c r="G20" s="18" t="n">
        <v>441.22090601</v>
      </c>
      <c r="H20" s="20" t="n">
        <v>8.110810620000001</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461.93429933</v>
      </c>
      <c r="F23" s="20" t="n">
        <v>3.68958591</v>
      </c>
      <c r="G23" s="18" t="n">
        <v>445.30957511</v>
      </c>
      <c r="H23" s="20" t="n">
        <v>6.52553873</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527.55994832</v>
      </c>
      <c r="F25" s="20" t="n">
        <v>3.78879743</v>
      </c>
      <c r="G25" s="18" t="n">
        <v>526.60070894</v>
      </c>
      <c r="H25" s="20" t="n">
        <v>4.48193773</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481.66897242</v>
      </c>
      <c r="F26" s="20" t="n">
        <v>2.81098581</v>
      </c>
      <c r="G26" s="18" t="n">
        <v>462.65414704</v>
      </c>
      <c r="H26" s="20" t="n">
        <v>3.62978285</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493.32045991</v>
      </c>
      <c r="F32" s="20" t="n">
        <v>2.91331053</v>
      </c>
      <c r="G32" s="18" t="n">
        <v>484.6087626</v>
      </c>
      <c r="H32" s="20" t="n">
        <v>4.04103877</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445.94306376</v>
      </c>
      <c r="F34" s="20" t="n">
        <v>2.96281251</v>
      </c>
      <c r="G34" s="18" t="n">
        <v>424.57106243</v>
      </c>
      <c r="H34" s="20" t="n">
        <v>4.51505346</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505.98670173</v>
      </c>
      <c r="F35" s="20" t="n">
        <v>2.13659293</v>
      </c>
      <c r="G35" s="18" t="n">
        <v>471.35011237</v>
      </c>
      <c r="H35" s="20" t="n">
        <v>6.13021679</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478.08884934</v>
      </c>
      <c r="F36" s="20" t="n">
        <v>3.29694601</v>
      </c>
      <c r="G36" s="18" t="n">
        <v>475.9651439</v>
      </c>
      <c r="H36" s="20" t="n">
        <v>3.88008399</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489.72066992</v>
      </c>
      <c r="F40" s="20" t="n">
        <v>3.90083884</v>
      </c>
      <c r="G40" s="18" t="n">
        <v>473.97979767</v>
      </c>
      <c r="H40" s="20" t="n">
        <v>4.49775692</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447.50513591</v>
      </c>
      <c r="F47" s="20" t="n">
        <v>4.72360171</v>
      </c>
      <c r="G47" s="18" t="n">
        <v>401.58114095</v>
      </c>
      <c r="H47" s="20" t="n">
        <v>6.84297894</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489.15162003</v>
      </c>
      <c r="F48" s="20" t="n">
        <v>5.31040959</v>
      </c>
      <c r="G48" s="18" t="n">
        <v>463.43421093</v>
      </c>
      <c r="H48" s="20" t="n">
        <v>6.65803084</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473.21526105</v>
      </c>
      <c r="F52" s="20" t="n">
        <v>3.52475095</v>
      </c>
      <c r="G52" s="18" t="n">
        <v>450.97270006</v>
      </c>
      <c r="H52" s="20" t="n">
        <v>4.51326792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520.48976822</v>
      </c>
      <c r="F56" s="20" t="n">
        <v>3.14096306</v>
      </c>
      <c r="G56" s="18" t="n">
        <v>523.1474369600001</v>
      </c>
      <c r="H56" s="20" t="n">
        <v>4.3078221</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453.80966085</v>
      </c>
      <c r="F61" s="20" t="n">
        <v>3.42411283</v>
      </c>
      <c r="G61" s="18" t="n">
        <v>448.4762182</v>
      </c>
      <c r="H61" s="20" t="n">
        <v>4.93211118</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405.50780546</v>
      </c>
      <c r="F67" s="20" t="n">
        <v>3.04266698</v>
      </c>
      <c r="G67" s="18" t="n">
        <v>365.53265329</v>
      </c>
      <c r="H67" s="20" t="n">
        <v>3.62235449</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419.0677892</v>
      </c>
      <c r="F73" s="20" t="n">
        <v>3.801126</v>
      </c>
      <c r="G73" s="18" t="n">
        <v>393.61981172</v>
      </c>
      <c r="H73" s="20" t="n">
        <v>3.84283832</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492.46059973</v>
      </c>
      <c r="F7" s="20" t="n">
        <v>2.76386838</v>
      </c>
      <c r="G7" s="18" t="n">
        <v>449.08651939</v>
      </c>
      <c r="H7" s="20" t="n">
        <v>6.31908058</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473.95919409</v>
      </c>
      <c r="F9" s="20" t="n">
        <v>5.80652912</v>
      </c>
      <c r="G9" s="18" t="n">
        <v>439.28586756</v>
      </c>
      <c r="H9" s="20" t="n">
        <v>8.92807425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459.72034489</v>
      </c>
      <c r="F13" s="20" t="n">
        <v>4.02479988</v>
      </c>
      <c r="G13" s="18" t="n">
        <v>427.73116763</v>
      </c>
      <c r="H13" s="20" t="n">
        <v>15.25526114</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478.71918254</v>
      </c>
      <c r="F18" s="20" t="n">
        <v>4.14213598</v>
      </c>
      <c r="G18" s="18" t="n">
        <v>441.63115858</v>
      </c>
      <c r="H18" s="20" t="n">
        <v>5.3380262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451.21904353</v>
      </c>
      <c r="F19" s="20" t="n">
        <v>3.83646872</v>
      </c>
      <c r="G19" s="18" t="n">
        <v>445.85431842</v>
      </c>
      <c r="H19" s="20" t="n">
        <v>5.0624065</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456.53746296</v>
      </c>
      <c r="F20" s="20" t="n">
        <v>3.65252029</v>
      </c>
      <c r="G20" s="18" t="n">
        <v>428.17444683</v>
      </c>
      <c r="H20" s="20" t="n">
        <v>11.2481223</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464.011983</v>
      </c>
      <c r="F23" s="20" t="n">
        <v>3.57946796</v>
      </c>
      <c r="G23" s="18" t="n">
        <v>420.82402285</v>
      </c>
      <c r="H23" s="20" t="n">
        <v>7.43657966</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525.2335335</v>
      </c>
      <c r="F25" s="20" t="n">
        <v>3.63634029</v>
      </c>
      <c r="G25" s="18" t="n">
        <v>536.43047434</v>
      </c>
      <c r="H25" s="20" t="n">
        <v>5.16163509</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486.2514907</v>
      </c>
      <c r="F26" s="20" t="n">
        <v>2.53327682</v>
      </c>
      <c r="G26" s="18" t="n">
        <v>437.91548982</v>
      </c>
      <c r="H26" s="20" t="n">
        <v>4.29887758</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495.98443917</v>
      </c>
      <c r="F32" s="20" t="n">
        <v>2.8253657</v>
      </c>
      <c r="G32" s="18" t="n">
        <v>470.76459961</v>
      </c>
      <c r="H32" s="20" t="n">
        <v>5.27955446</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449.09475101</v>
      </c>
      <c r="F34" s="20" t="n">
        <v>3.06265527</v>
      </c>
      <c r="G34" s="18" t="n">
        <v>412.31030238</v>
      </c>
      <c r="H34" s="20" t="n">
        <v>4.77221593</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505.67075938</v>
      </c>
      <c r="F35" s="20" t="n">
        <v>2.09171288</v>
      </c>
      <c r="G35" s="18" t="n">
        <v>450.67478557</v>
      </c>
      <c r="H35" s="20" t="n">
        <v>7.44395206</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481.36139643</v>
      </c>
      <c r="F36" s="20" t="n">
        <v>3.05023788</v>
      </c>
      <c r="G36" s="18" t="n">
        <v>446.28500082</v>
      </c>
      <c r="H36" s="20" t="n">
        <v>7.02045271</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489.65042463</v>
      </c>
      <c r="F40" s="20" t="n">
        <v>3.48767873</v>
      </c>
      <c r="G40" s="18" t="n">
        <v>466.25614102</v>
      </c>
      <c r="H40" s="20" t="n">
        <v>5.40364415</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450.29798835</v>
      </c>
      <c r="F47" s="20" t="n">
        <v>4.57501674</v>
      </c>
      <c r="G47" s="18" t="n">
        <v>391.47439366</v>
      </c>
      <c r="H47" s="20" t="n">
        <v>7.19081594</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492.89076965</v>
      </c>
      <c r="F48" s="20" t="n">
        <v>5.15378231</v>
      </c>
      <c r="G48" s="18" t="n">
        <v>451.49332117</v>
      </c>
      <c r="H48" s="20" t="n">
        <v>6.72443149</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475.66468734</v>
      </c>
      <c r="F52" s="20" t="n">
        <v>3.43720504</v>
      </c>
      <c r="G52" s="18" t="n">
        <v>428.02952708</v>
      </c>
      <c r="H52" s="20" t="n">
        <v>5.22125821</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525.23022412</v>
      </c>
      <c r="F56" s="20" t="n">
        <v>2.6387886</v>
      </c>
      <c r="G56" s="18" t="n">
        <v>505.83452792</v>
      </c>
      <c r="H56" s="20" t="n">
        <v>5.84729714</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458.83652406</v>
      </c>
      <c r="F61" s="20" t="n">
        <v>3.26940883</v>
      </c>
      <c r="G61" s="18" t="n">
        <v>417.35467533</v>
      </c>
      <c r="H61" s="20" t="n">
        <v>7.01281094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407.08629373</v>
      </c>
      <c r="F67" s="20" t="n">
        <v>3.22050626</v>
      </c>
      <c r="G67" s="18" t="n">
        <v>350.32253531</v>
      </c>
      <c r="H67" s="20" t="n">
        <v>3.66939557</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420.34287219</v>
      </c>
      <c r="F73" s="20" t="n">
        <v>3.6292143</v>
      </c>
      <c r="G73" s="18" t="n">
        <v>389.44911911</v>
      </c>
      <c r="H73" s="20" t="n">
        <v>3.91150089</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494.18294428</v>
      </c>
      <c r="F7" s="20" t="n">
        <v>2.85926504</v>
      </c>
      <c r="G7" s="18" t="n">
        <v>452.63749411</v>
      </c>
      <c r="H7" s="20" t="n">
        <v>4.76638069</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469.78019783</v>
      </c>
      <c r="F9" s="20" t="n">
        <v>5.58422252</v>
      </c>
      <c r="G9" s="18" t="n">
        <v>469.30963044</v>
      </c>
      <c r="H9" s="20" t="n">
        <v>10.09701462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459.02761707</v>
      </c>
      <c r="F13" s="20" t="n">
        <v>4.69783613</v>
      </c>
      <c r="G13" s="18" t="n">
        <v>447.23518545</v>
      </c>
      <c r="H13" s="20" t="n">
        <v>8.23622473</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480.27081661</v>
      </c>
      <c r="F18" s="20" t="n">
        <v>4.05751691</v>
      </c>
      <c r="G18" s="18" t="n">
        <v>413.21503598</v>
      </c>
      <c r="H18" s="20" t="n">
        <v>5.77460215</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456.88789365</v>
      </c>
      <c r="F19" s="20" t="n">
        <v>3.57060548</v>
      </c>
      <c r="G19" s="18" t="n">
        <v>411.38185824</v>
      </c>
      <c r="H19" s="20" t="n">
        <v>7.5453286</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457.03779579</v>
      </c>
      <c r="F20" s="20" t="n">
        <v>3.8844117</v>
      </c>
      <c r="G20" s="18" t="n">
        <v>436.47750958</v>
      </c>
      <c r="H20" s="20" t="n">
        <v>7.91688452</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463.80380326</v>
      </c>
      <c r="F23" s="20" t="n">
        <v>3.71309965</v>
      </c>
      <c r="G23" s="18" t="n">
        <v>437.05951741</v>
      </c>
      <c r="H23" s="20" t="n">
        <v>5.44054497</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528.53010399</v>
      </c>
      <c r="F25" s="20" t="n">
        <v>3.49094821</v>
      </c>
      <c r="G25" s="18" t="n">
        <v>503.8334131</v>
      </c>
      <c r="H25" s="20" t="n">
        <v>10.52057256</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485.93826856</v>
      </c>
      <c r="F26" s="20" t="n">
        <v>2.76000391</v>
      </c>
      <c r="G26" s="18" t="n">
        <v>451.66529976</v>
      </c>
      <c r="H26" s="20" t="n">
        <v>3.60531328</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495.04963434</v>
      </c>
      <c r="F32" s="20" t="n">
        <v>2.83171413</v>
      </c>
      <c r="G32" s="18" t="n">
        <v>476.35135337</v>
      </c>
      <c r="H32" s="20" t="n">
        <v>5.13308928</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447.15199036</v>
      </c>
      <c r="F34" s="20" t="n">
        <v>3.10167012</v>
      </c>
      <c r="G34" s="18" t="n">
        <v>419.94675481</v>
      </c>
      <c r="H34" s="20" t="n">
        <v>4.36819521</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505.00480456</v>
      </c>
      <c r="F35" s="20" t="n">
        <v>2.16993785</v>
      </c>
      <c r="G35" s="18" t="n">
        <v>475.79474338</v>
      </c>
      <c r="H35" s="20" t="n">
        <v>5.90354751</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483.05640876</v>
      </c>
      <c r="F36" s="20" t="n">
        <v>3.10262584</v>
      </c>
      <c r="G36" s="18" t="n">
        <v>440.8148506</v>
      </c>
      <c r="H36" s="20" t="n">
        <v>5.36689725</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481.57958944</v>
      </c>
      <c r="F40" s="20" t="n">
        <v>4.26366062</v>
      </c>
      <c r="G40" s="18" t="n">
        <v>485.51318686</v>
      </c>
      <c r="H40" s="20" t="n">
        <v>3.95300668</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448.74543083</v>
      </c>
      <c r="F47" s="20" t="n">
        <v>4.79266991</v>
      </c>
      <c r="G47" s="18" t="n">
        <v>402.97885309</v>
      </c>
      <c r="H47" s="20" t="n">
        <v>6.53526585</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497.03253273</v>
      </c>
      <c r="F48" s="20" t="n">
        <v>5.48569293</v>
      </c>
      <c r="G48" s="18" t="n">
        <v>434.21228302</v>
      </c>
      <c r="H48" s="20" t="n">
        <v>6.36556338</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475.56471862</v>
      </c>
      <c r="F52" s="20" t="n">
        <v>3.29277776</v>
      </c>
      <c r="G52" s="18" t="n">
        <v>424.13507852</v>
      </c>
      <c r="H52" s="20" t="n">
        <v>6.46714526</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528.41063073</v>
      </c>
      <c r="F56" s="20" t="n">
        <v>2.66035323</v>
      </c>
      <c r="G56" s="18" t="n">
        <v>484.80536372</v>
      </c>
      <c r="H56" s="20" t="n">
        <v>5.08094416</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455.79183517</v>
      </c>
      <c r="F61" s="20" t="n">
        <v>3.62014282</v>
      </c>
      <c r="G61" s="18" t="n">
        <v>439.28920863</v>
      </c>
      <c r="H61" s="20" t="n">
        <v>4.75400774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405.49465261</v>
      </c>
      <c r="F67" s="20" t="n">
        <v>3.45462781</v>
      </c>
      <c r="G67" s="18" t="n">
        <v>365.56174165</v>
      </c>
      <c r="H67" s="20" t="n">
        <v>3.75030653</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426.96204912</v>
      </c>
      <c r="F73" s="20" t="n">
        <v>4.17709544</v>
      </c>
      <c r="G73" s="18" t="n">
        <v>385.30433706</v>
      </c>
      <c r="H73" s="20" t="n">
        <v>3.23418515</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474.14007849</v>
      </c>
      <c r="F7" s="20" t="n">
        <v>3.38460298</v>
      </c>
      <c r="G7" s="18" t="n">
        <v>495.93860535</v>
      </c>
      <c r="H7" s="20" t="n">
        <v>4.00724996</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460.88500025</v>
      </c>
      <c r="F9" s="20" t="n">
        <v>6.01790823</v>
      </c>
      <c r="G9" s="18" t="n">
        <v>484.65297609</v>
      </c>
      <c r="H9" s="20" t="n">
        <v>6.96993077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459.04750704</v>
      </c>
      <c r="F13" s="20" t="n">
        <v>4.72506066</v>
      </c>
      <c r="G13" s="18" t="n">
        <v>453.72791053</v>
      </c>
      <c r="H13" s="20" t="n">
        <v>6.10111197</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461.72291876</v>
      </c>
      <c r="F18" s="20" t="n">
        <v>5.19429113</v>
      </c>
      <c r="G18" s="18" t="n">
        <v>478.31432867</v>
      </c>
      <c r="H18" s="20" t="n">
        <v>4.08424162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440.30944033</v>
      </c>
      <c r="F19" s="20" t="n">
        <v>3.89039233</v>
      </c>
      <c r="G19" s="18" t="n">
        <v>462.85778418</v>
      </c>
      <c r="H19" s="20" t="n">
        <v>5.17437509</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439.00110642</v>
      </c>
      <c r="F20" s="20" t="n">
        <v>5.22256</v>
      </c>
      <c r="G20" s="18" t="n">
        <v>466.1538</v>
      </c>
      <c r="H20" s="20" t="n">
        <v>5.1354168</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450.18475492</v>
      </c>
      <c r="F23" s="20" t="n">
        <v>3.99525992</v>
      </c>
      <c r="G23" s="18" t="n">
        <v>473.58277763</v>
      </c>
      <c r="H23" s="20" t="n">
        <v>4.62416441</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492.96330007</v>
      </c>
      <c r="F25" s="20" t="n">
        <v>4.55875512</v>
      </c>
      <c r="G25" s="18" t="n">
        <v>542.1497313</v>
      </c>
      <c r="H25" s="20" t="n">
        <v>3.58079858</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472.07864384</v>
      </c>
      <c r="F26" s="20" t="n">
        <v>3.28646806</v>
      </c>
      <c r="G26" s="18" t="n">
        <v>478.14234072</v>
      </c>
      <c r="H26" s="20" t="n">
        <v>2.94710464</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484.87779502</v>
      </c>
      <c r="F32" s="20" t="n">
        <v>3.49523817</v>
      </c>
      <c r="G32" s="18" t="n">
        <v>496.55076417</v>
      </c>
      <c r="H32" s="20" t="n">
        <v>3.15332553</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441.89426274</v>
      </c>
      <c r="F34" s="20" t="n">
        <v>3.66047592</v>
      </c>
      <c r="G34" s="18" t="n">
        <v>437.54533888</v>
      </c>
      <c r="H34" s="20" t="n">
        <v>3.61809499</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499.63129901</v>
      </c>
      <c r="F35" s="20" t="n">
        <v>2.59775234</v>
      </c>
      <c r="G35" s="18" t="n">
        <v>505.05286631</v>
      </c>
      <c r="H35" s="20" t="n">
        <v>3.37109148</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466.34650172</v>
      </c>
      <c r="F36" s="20" t="n">
        <v>3.32343585</v>
      </c>
      <c r="G36" s="18" t="n">
        <v>489.22910879</v>
      </c>
      <c r="H36" s="20" t="n">
        <v>3.78150347</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472.01219775</v>
      </c>
      <c r="F40" s="20" t="n">
        <v>4.46557608</v>
      </c>
      <c r="G40" s="18" t="n">
        <v>489.72799341</v>
      </c>
      <c r="H40" s="20" t="n">
        <v>3.76193563</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436.99713717</v>
      </c>
      <c r="F47" s="20" t="n">
        <v>5.04971677</v>
      </c>
      <c r="G47" s="18" t="n">
        <v>438.09454089</v>
      </c>
      <c r="H47" s="20" t="n">
        <v>5.60546995</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456.58849315</v>
      </c>
      <c r="F48" s="20" t="n">
        <v>5.82478857</v>
      </c>
      <c r="G48" s="18" t="n">
        <v>488.92473774</v>
      </c>
      <c r="H48" s="20" t="n">
        <v>5.87673588</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454.63023081</v>
      </c>
      <c r="F52" s="20" t="n">
        <v>3.80162285</v>
      </c>
      <c r="G52" s="18" t="n">
        <v>480.87777915</v>
      </c>
      <c r="H52" s="20" t="n">
        <v>3.95651767</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502.53213002</v>
      </c>
      <c r="F56" s="20" t="n">
        <v>3.59205433</v>
      </c>
      <c r="G56" s="18" t="n">
        <v>531.52790482</v>
      </c>
      <c r="H56" s="20" t="n">
        <v>3.07285013</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435.82129412</v>
      </c>
      <c r="F61" s="20" t="n">
        <v>3.84980421</v>
      </c>
      <c r="G61" s="18" t="n">
        <v>470.68810642</v>
      </c>
      <c r="H61" s="20" t="n">
        <v>3.77437715</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393.17572297</v>
      </c>
      <c r="F67" s="20" t="n">
        <v>4.09436712</v>
      </c>
      <c r="G67" s="18" t="n">
        <v>387.4405692</v>
      </c>
      <c r="H67" s="20" t="n">
        <v>3.19439486</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401.6099193</v>
      </c>
      <c r="F73" s="20" t="n">
        <v>3.56800689</v>
      </c>
      <c r="G73" s="18" t="n">
        <v>405.11208904</v>
      </c>
      <c r="H73" s="20" t="n">
        <v>4.10005349</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487.85581134</v>
      </c>
      <c r="F7" s="20" t="n">
        <v>2.9779657</v>
      </c>
      <c r="G7" s="18" t="n">
        <v>478.67850446</v>
      </c>
      <c r="H7" s="20" t="n">
        <v>4.19693283</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459.47625415</v>
      </c>
      <c r="F9" s="20" t="n">
        <v>5.78833005</v>
      </c>
      <c r="G9" s="18" t="n">
        <v>490.56104294</v>
      </c>
      <c r="H9" s="20" t="n">
        <v>6.89856862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463.43677485</v>
      </c>
      <c r="F13" s="20" t="n">
        <v>4.67636736</v>
      </c>
      <c r="G13" s="18" t="n">
        <v>435.38589366</v>
      </c>
      <c r="H13" s="20" t="n">
        <v>7.55002931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476.47353487</v>
      </c>
      <c r="F18" s="20" t="n">
        <v>4.77546063</v>
      </c>
      <c r="G18" s="18" t="n">
        <v>458.09480195</v>
      </c>
      <c r="H18" s="20" t="n">
        <v>4.31347764</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457.6424345</v>
      </c>
      <c r="F19" s="20" t="n">
        <v>3.51002587</v>
      </c>
      <c r="G19" s="18" t="n">
        <v>404.18124724</v>
      </c>
      <c r="H19" s="20" t="n">
        <v>7.0256112</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458.03355126</v>
      </c>
      <c r="F20" s="20" t="n">
        <v>4.3788378</v>
      </c>
      <c r="G20" s="18" t="n">
        <v>442.30716418</v>
      </c>
      <c r="H20" s="20" t="n">
        <v>6.19633324</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450.52780693</v>
      </c>
      <c r="F23" s="20" t="n">
        <v>4.18430924</v>
      </c>
      <c r="G23" s="18" t="n">
        <v>472.5629289</v>
      </c>
      <c r="H23" s="20" t="n">
        <v>4.99820678</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503.58704483</v>
      </c>
      <c r="F25" s="20" t="n">
        <v>4.57355792</v>
      </c>
      <c r="G25" s="18" t="n">
        <v>542.03731395</v>
      </c>
      <c r="H25" s="20" t="n">
        <v>3.46667097</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482.03924271</v>
      </c>
      <c r="F26" s="20" t="n">
        <v>2.68176299</v>
      </c>
      <c r="G26" s="18" t="n">
        <v>467.84888671</v>
      </c>
      <c r="H26" s="20" t="n">
        <v>3.32701522</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496.54739002</v>
      </c>
      <c r="F32" s="20" t="n">
        <v>3.19078981</v>
      </c>
      <c r="G32" s="18" t="n">
        <v>478.41169153</v>
      </c>
      <c r="H32" s="20" t="n">
        <v>3.63892627</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446.599942</v>
      </c>
      <c r="F34" s="20" t="n">
        <v>3.39393045</v>
      </c>
      <c r="G34" s="18" t="n">
        <v>426.72840126</v>
      </c>
      <c r="H34" s="20" t="n">
        <v>3.75271595</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505.02848109</v>
      </c>
      <c r="F35" s="20" t="n">
        <v>2.46741771</v>
      </c>
      <c r="G35" s="18" t="n">
        <v>492.5179919</v>
      </c>
      <c r="H35" s="20" t="n">
        <v>3.77228975</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471.4456028</v>
      </c>
      <c r="F36" s="20" t="n">
        <v>3.41125076</v>
      </c>
      <c r="G36" s="18" t="n">
        <v>484.97888978</v>
      </c>
      <c r="H36" s="20" t="n">
        <v>3.52707172</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491.44962693</v>
      </c>
      <c r="F40" s="20" t="n">
        <v>4.07280882</v>
      </c>
      <c r="G40" s="18" t="n">
        <v>473.88744876</v>
      </c>
      <c r="H40" s="20" t="n">
        <v>4.14105209</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441.47632096</v>
      </c>
      <c r="F47" s="20" t="n">
        <v>5.28967503</v>
      </c>
      <c r="G47" s="18" t="n">
        <v>430.41645504</v>
      </c>
      <c r="H47" s="20" t="n">
        <v>5.8565644</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470.45225476</v>
      </c>
      <c r="F48" s="20" t="n">
        <v>5.202033</v>
      </c>
      <c r="G48" s="18" t="n">
        <v>485.04033437</v>
      </c>
      <c r="H48" s="20" t="n">
        <v>6.47541647</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455.88501749</v>
      </c>
      <c r="F52" s="20" t="n">
        <v>3.53693463</v>
      </c>
      <c r="G52" s="18" t="n">
        <v>484.29655278</v>
      </c>
      <c r="H52" s="20" t="n">
        <v>4.27479334</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512.70465043</v>
      </c>
      <c r="F56" s="20" t="n">
        <v>3.48209261</v>
      </c>
      <c r="G56" s="18" t="n">
        <v>528.0365671</v>
      </c>
      <c r="H56" s="20" t="n">
        <v>3.38434173</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450.04328808</v>
      </c>
      <c r="F61" s="20" t="n">
        <v>3.69693023</v>
      </c>
      <c r="G61" s="18" t="n">
        <v>457.79648665</v>
      </c>
      <c r="H61" s="20" t="n">
        <v>3.84959276</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405.62881128</v>
      </c>
      <c r="F67" s="20" t="n">
        <v>3.53605291</v>
      </c>
      <c r="G67" s="18" t="n">
        <v>373.99674327</v>
      </c>
      <c r="H67" s="20" t="n">
        <v>3.2523768</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413.30644053</v>
      </c>
      <c r="F73" s="20" t="n">
        <v>3.8853315</v>
      </c>
      <c r="G73" s="18" t="n">
        <v>397.65307215</v>
      </c>
      <c r="H73" s="20" t="n">
        <v>3.90044867</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490.84460872</v>
      </c>
      <c r="F7" s="20" t="n">
        <v>2.86856825</v>
      </c>
      <c r="G7" s="18" t="n">
        <v>458.87410419</v>
      </c>
      <c r="H7" s="20" t="n">
        <v>5.12612396</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475.12105943</v>
      </c>
      <c r="F9" s="20" t="n">
        <v>5.77235592</v>
      </c>
      <c r="G9" s="18" t="n">
        <v>435.72359478</v>
      </c>
      <c r="H9" s="20" t="n">
        <v>9.450573840000001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457.93317631</v>
      </c>
      <c r="F13" s="20" t="n">
        <v>4.09163002</v>
      </c>
      <c r="G13" s="18" t="n">
        <v>451.49439576</v>
      </c>
      <c r="H13" s="20" t="n">
        <v>11.57183944</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477.20233645</v>
      </c>
      <c r="F18" s="20" t="n">
        <v>3.93467351</v>
      </c>
      <c r="G18" s="18" t="n">
        <v>444.81572554</v>
      </c>
      <c r="H18" s="20" t="n">
        <v>6.11549872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455.41558393</v>
      </c>
      <c r="F19" s="20" t="n">
        <v>3.62048951</v>
      </c>
      <c r="G19" s="18" t="n">
        <v>403.38283505</v>
      </c>
      <c r="H19" s="20" t="n">
        <v>8.362690929999999</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450.65351137</v>
      </c>
      <c r="F20" s="20" t="n">
        <v>3.84885125</v>
      </c>
      <c r="G20" s="18" t="n">
        <v>462.09425308</v>
      </c>
      <c r="H20" s="20" t="n">
        <v>7.8596744</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463.23523272</v>
      </c>
      <c r="F23" s="20" t="n">
        <v>3.79322952</v>
      </c>
      <c r="G23" s="18" t="n">
        <v>427.3158916</v>
      </c>
      <c r="H23" s="20" t="n">
        <v>7.35522233</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524.59385004</v>
      </c>
      <c r="F25" s="20" t="n">
        <v>3.51292923</v>
      </c>
      <c r="G25" s="18" t="n">
        <v>553.0791915900001</v>
      </c>
      <c r="H25" s="20" t="n">
        <v>6.67141376</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482.49317179</v>
      </c>
      <c r="F26" s="20" t="n">
        <v>2.45180427</v>
      </c>
      <c r="G26" s="18" t="n">
        <v>449.80285283</v>
      </c>
      <c r="H26" s="20" t="n">
        <v>4.17531173</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491.42601547</v>
      </c>
      <c r="F32" s="20" t="n">
        <v>2.69614611</v>
      </c>
      <c r="G32" s="18" t="n">
        <v>488.01180245</v>
      </c>
      <c r="H32" s="20" t="n">
        <v>5.20963561</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447.5735253</v>
      </c>
      <c r="F34" s="20" t="n">
        <v>3.01241202</v>
      </c>
      <c r="G34" s="18" t="n">
        <v>409.07311468</v>
      </c>
      <c r="H34" s="20" t="n">
        <v>5.20181223</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504.98648796</v>
      </c>
      <c r="F35" s="20" t="n">
        <v>2.1050052</v>
      </c>
      <c r="G35" s="18" t="n">
        <v>469.40241731</v>
      </c>
      <c r="H35" s="20" t="n">
        <v>6.09364766</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482.68410682</v>
      </c>
      <c r="F36" s="20" t="n">
        <v>2.92084589</v>
      </c>
      <c r="G36" s="18" t="n">
        <v>430.36431621</v>
      </c>
      <c r="H36" s="20" t="n">
        <v>7.48113203</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489.61485246</v>
      </c>
      <c r="F40" s="20" t="n">
        <v>3.64597009</v>
      </c>
      <c r="G40" s="18" t="n">
        <v>460.04836968</v>
      </c>
      <c r="H40" s="20" t="n">
        <v>6.31066665</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448.56333572</v>
      </c>
      <c r="F47" s="20" t="n">
        <v>4.73338535</v>
      </c>
      <c r="G47" s="18" t="n">
        <v>400.80312292</v>
      </c>
      <c r="H47" s="20" t="n">
        <v>7.1437311</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501.03870509</v>
      </c>
      <c r="F48" s="20" t="n">
        <v>5.21116918</v>
      </c>
      <c r="G48" s="18" t="n">
        <v>440.12842937</v>
      </c>
      <c r="H48" s="20" t="n">
        <v>6.47374737</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474.24228369</v>
      </c>
      <c r="F52" s="20" t="n">
        <v>3.37321488</v>
      </c>
      <c r="G52" s="18" t="n">
        <v>426.29674066</v>
      </c>
      <c r="H52" s="20" t="n">
        <v>6.28906032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522.86262162</v>
      </c>
      <c r="F56" s="20" t="n">
        <v>2.69344854</v>
      </c>
      <c r="G56" s="18" t="n">
        <v>518.1749989899999</v>
      </c>
      <c r="H56" s="20" t="n">
        <v>4.47422467</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455.4267328</v>
      </c>
      <c r="F61" s="20" t="n">
        <v>3.39277019</v>
      </c>
      <c r="G61" s="18" t="n">
        <v>437.9600113</v>
      </c>
      <c r="H61" s="20" t="n">
        <v>6.03296073</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407.15147315</v>
      </c>
      <c r="F67" s="20" t="n">
        <v>3.49924594</v>
      </c>
      <c r="G67" s="18" t="n">
        <v>368.1665294</v>
      </c>
      <c r="H67" s="20" t="n">
        <v>3.50593546</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414.63272811</v>
      </c>
      <c r="F73" s="20" t="n">
        <v>3.95760949</v>
      </c>
      <c r="G73" s="18" t="n">
        <v>396.97682351</v>
      </c>
      <c r="H73" s="20" t="n">
        <v>3.76256623</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496.05288892</v>
      </c>
      <c r="F7" s="20" t="n">
        <v>2.78666399</v>
      </c>
      <c r="G7" s="18" t="n">
        <v>430.83605124</v>
      </c>
      <c r="H7" s="20" t="n">
        <v>5.42078803</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473.4884376</v>
      </c>
      <c r="F9" s="20" t="n">
        <v>5.67606571</v>
      </c>
      <c r="G9" s="18" t="n">
        <v>432.58572292</v>
      </c>
      <c r="H9" s="20" t="n">
        <v>11.81311934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458.8411494</v>
      </c>
      <c r="F13" s="20" t="n">
        <v>4.26416689</v>
      </c>
      <c r="G13" s="18" t="n">
        <v>443.50763835</v>
      </c>
      <c r="H13" s="20" t="n">
        <v>11.66689719</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477.05526158</v>
      </c>
      <c r="F18" s="20" t="n">
        <v>4.13847246</v>
      </c>
      <c r="G18" s="18" t="n">
        <v>445.09808184</v>
      </c>
      <c r="H18" s="20" t="n">
        <v>5.6214742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455.59446622</v>
      </c>
      <c r="F19" s="20" t="n">
        <v>3.59611958</v>
      </c>
      <c r="G19" s="18" t="n">
        <v>396.62491666</v>
      </c>
      <c r="H19" s="20" t="n">
        <v>8.13123038</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455.36546841</v>
      </c>
      <c r="F20" s="20" t="n">
        <v>3.91318028</v>
      </c>
      <c r="G20" s="18" t="n">
        <v>439.79727425</v>
      </c>
      <c r="H20" s="20" t="n">
        <v>8.580594749999999</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463.59238743</v>
      </c>
      <c r="F23" s="20" t="n">
        <v>3.58356074</v>
      </c>
      <c r="G23" s="18" t="n">
        <v>414.08739</v>
      </c>
      <c r="H23" s="20" t="n">
        <v>8.3176057</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527.67115893</v>
      </c>
      <c r="F25" s="20" t="n">
        <v>3.71763878</v>
      </c>
      <c r="G25" s="18" t="n">
        <v>526.20916285</v>
      </c>
      <c r="H25" s="20" t="n">
        <v>4.73834629</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484.14482366</v>
      </c>
      <c r="F26" s="20" t="n">
        <v>2.49202643</v>
      </c>
      <c r="G26" s="18" t="n">
        <v>435.80988592</v>
      </c>
      <c r="H26" s="20" t="n">
        <v>4.34742682</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496.85910152</v>
      </c>
      <c r="F32" s="20" t="n">
        <v>2.82433765</v>
      </c>
      <c r="G32" s="18" t="n">
        <v>454.19353844</v>
      </c>
      <c r="H32" s="20" t="n">
        <v>5.235809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450.34403393</v>
      </c>
      <c r="F34" s="20" t="n">
        <v>2.89552785</v>
      </c>
      <c r="G34" s="18" t="n">
        <v>393.74648841</v>
      </c>
      <c r="H34" s="20" t="n">
        <v>4.79222565</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505.72992249</v>
      </c>
      <c r="F35" s="20" t="n">
        <v>2.16831039</v>
      </c>
      <c r="G35" s="18" t="n">
        <v>459.63356178</v>
      </c>
      <c r="H35" s="20" t="n">
        <v>6.76881194</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481.78311176</v>
      </c>
      <c r="F36" s="20" t="n">
        <v>2.96776094</v>
      </c>
      <c r="G36" s="18" t="n">
        <v>422.30813639</v>
      </c>
      <c r="H36" s="20" t="n">
        <v>8.68696667</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490.89369714</v>
      </c>
      <c r="F40" s="20" t="n">
        <v>3.70301376</v>
      </c>
      <c r="G40" s="18" t="n">
        <v>464.6470571</v>
      </c>
      <c r="H40" s="20" t="n">
        <v>5.15156414</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446.64659839</v>
      </c>
      <c r="F47" s="20" t="n">
        <v>4.75116786</v>
      </c>
      <c r="G47" s="18" t="n">
        <v>405.30807451</v>
      </c>
      <c r="H47" s="20" t="n">
        <v>7.31326313</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492.84336752</v>
      </c>
      <c r="F48" s="20" t="n">
        <v>5.54684697</v>
      </c>
      <c r="G48" s="18" t="n">
        <v>422.88549675</v>
      </c>
      <c r="H48" s="20" t="n">
        <v>7.11136178</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476.4198166</v>
      </c>
      <c r="F52" s="20" t="n">
        <v>3.41584295</v>
      </c>
      <c r="G52" s="18" t="n">
        <v>420.0490022</v>
      </c>
      <c r="H52" s="20" t="n">
        <v>5.58482765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528.81670028</v>
      </c>
      <c r="F56" s="20" t="n">
        <v>2.67111876</v>
      </c>
      <c r="G56" s="18" t="n">
        <v>481.69048717</v>
      </c>
      <c r="H56" s="20" t="n">
        <v>5.97701434</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458.19713897</v>
      </c>
      <c r="F61" s="20" t="n">
        <v>3.6033868</v>
      </c>
      <c r="G61" s="18" t="n">
        <v>418.39267137</v>
      </c>
      <c r="H61" s="20" t="n">
        <v>5.39167988</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401.0795787</v>
      </c>
      <c r="F67" s="20" t="n">
        <v>3.17358866</v>
      </c>
      <c r="G67" s="18" t="n">
        <v>349.63035038</v>
      </c>
      <c r="H67" s="20" t="n">
        <v>3.82474293</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422.65843727</v>
      </c>
      <c r="F73" s="20" t="n">
        <v>3.80117596</v>
      </c>
      <c r="G73" s="18" t="n">
        <v>383.07514317</v>
      </c>
      <c r="H73" s="20" t="n">
        <v>3.63466962</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498.92431025</v>
      </c>
      <c r="F7" s="20" t="n">
        <v>2.889288</v>
      </c>
      <c r="G7" s="18" t="n">
        <v>434.7137741</v>
      </c>
      <c r="H7" s="20" t="n">
        <v>4.38051218</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474.65822043</v>
      </c>
      <c r="F9" s="20" t="n">
        <v>5.8661569</v>
      </c>
      <c r="G9" s="18" t="n">
        <v>438.96408472</v>
      </c>
      <c r="H9" s="20" t="n">
        <v>9.17864915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461.2325268</v>
      </c>
      <c r="F13" s="20" t="n">
        <v>4.41583974</v>
      </c>
      <c r="G13" s="18" t="n">
        <v>432.75053927</v>
      </c>
      <c r="H13" s="20" t="n">
        <v>9.547467230000001</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477.78451402</v>
      </c>
      <c r="F18" s="20" t="n">
        <v>4.09185804</v>
      </c>
      <c r="G18" s="18" t="n">
        <v>450.70842058</v>
      </c>
      <c r="H18" s="20" t="n">
        <v>5.68679272</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455.85879654</v>
      </c>
      <c r="F19" s="20" t="n">
        <v>3.55130141</v>
      </c>
      <c r="G19" s="18" t="n">
        <v>400.65041225</v>
      </c>
      <c r="H19" s="20" t="n">
        <v>7.68234431</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459.3102266</v>
      </c>
      <c r="F20" s="20" t="n">
        <v>4.01529626</v>
      </c>
      <c r="G20" s="18" t="n">
        <v>423.59858514</v>
      </c>
      <c r="H20" s="20" t="n">
        <v>7.49301331</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464.21071098</v>
      </c>
      <c r="F23" s="20" t="n">
        <v>3.57691316</v>
      </c>
      <c r="G23" s="18" t="n">
        <v>426.79639452</v>
      </c>
      <c r="H23" s="20" t="n">
        <v>7.35732292</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531.0230858800001</v>
      </c>
      <c r="F25" s="20" t="n">
        <v>3.71273676</v>
      </c>
      <c r="G25" s="18" t="n">
        <v>515.10238154</v>
      </c>
      <c r="H25" s="20" t="n">
        <v>4.05173945</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484.95314948</v>
      </c>
      <c r="F26" s="20" t="n">
        <v>2.41176172</v>
      </c>
      <c r="G26" s="18" t="n">
        <v>448.01719674</v>
      </c>
      <c r="H26" s="20" t="n">
        <v>4.61600377</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496.40476842</v>
      </c>
      <c r="F32" s="20" t="n">
        <v>2.72505301</v>
      </c>
      <c r="G32" s="18" t="n">
        <v>461.76039527</v>
      </c>
      <c r="H32" s="20" t="n">
        <v>5.85271709</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447.57546177</v>
      </c>
      <c r="F34" s="20" t="n">
        <v>3.03397372</v>
      </c>
      <c r="G34" s="18" t="n">
        <v>414.12232748</v>
      </c>
      <c r="H34" s="20" t="n">
        <v>4.37282612</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505.97790044</v>
      </c>
      <c r="F35" s="20" t="n">
        <v>2.10542667</v>
      </c>
      <c r="G35" s="18" t="n">
        <v>459.55041066</v>
      </c>
      <c r="H35" s="20" t="n">
        <v>6.98365741</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482.52860283</v>
      </c>
      <c r="F36" s="20" t="n">
        <v>2.97979083</v>
      </c>
      <c r="G36" s="18" t="n">
        <v>440.46354588</v>
      </c>
      <c r="H36" s="20" t="n">
        <v>6.51401663</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493.66667878</v>
      </c>
      <c r="F40" s="20" t="n">
        <v>3.76455919</v>
      </c>
      <c r="G40" s="18" t="n">
        <v>457.98376702</v>
      </c>
      <c r="H40" s="20" t="n">
        <v>4.73221196</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446.60241939</v>
      </c>
      <c r="F47" s="20" t="n">
        <v>4.83889893</v>
      </c>
      <c r="G47" s="18" t="n">
        <v>408.03589486</v>
      </c>
      <c r="H47" s="20" t="n">
        <v>6.63680366</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491.68486559</v>
      </c>
      <c r="F48" s="20" t="n">
        <v>5.79392254</v>
      </c>
      <c r="G48" s="18" t="n">
        <v>440.35755841</v>
      </c>
      <c r="H48" s="20" t="n">
        <v>6.55584215</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473.86926415</v>
      </c>
      <c r="F52" s="20" t="n">
        <v>3.35405522</v>
      </c>
      <c r="G52" s="18" t="n">
        <v>434.60949894</v>
      </c>
      <c r="H52" s="20" t="n">
        <v>5.86747835</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529.90529557</v>
      </c>
      <c r="F56" s="20" t="n">
        <v>2.65833082</v>
      </c>
      <c r="G56" s="18" t="n">
        <v>467.57381821</v>
      </c>
      <c r="H56" s="20" t="n">
        <v>5.86092841</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457.72606752</v>
      </c>
      <c r="F61" s="20" t="n">
        <v>3.62479614</v>
      </c>
      <c r="G61" s="18" t="n">
        <v>433.92427669</v>
      </c>
      <c r="H61" s="20" t="n">
        <v>4.25135024</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409.5085349</v>
      </c>
      <c r="F67" s="20" t="n">
        <v>3.56183224</v>
      </c>
      <c r="G67" s="18" t="n">
        <v>362.07219545</v>
      </c>
      <c r="H67" s="20" t="n">
        <v>3.21376836</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413.06604313</v>
      </c>
      <c r="F73" s="20" t="n">
        <v>4.12650591</v>
      </c>
      <c r="G73" s="18" t="n">
        <v>398.10856761</v>
      </c>
      <c r="H73" s="20" t="n">
        <v>3.64143324</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492.98470196</v>
      </c>
      <c r="F7" s="20" t="n">
        <v>2.75693921</v>
      </c>
      <c r="G7" s="18" t="n">
        <v>442.3330192</v>
      </c>
      <c r="H7" s="20" t="n">
        <v>6.09220892</v>
      </c>
      <c r="I7" s="18" t="n">
        <v>523.98942075</v>
      </c>
      <c r="J7" s="20" t="n">
        <v>2.22084386</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(8086.0/B9*100)</f>
        <v/>
      </c>
      <c r="D9" s="19" t="n">
        <v>1565</v>
      </c>
      <c r="E9" s="18" t="n">
        <v>471.51103622</v>
      </c>
      <c r="F9" s="20" t="n">
        <v>5.94199018</v>
      </c>
      <c r="G9" s="18" t="n">
        <v>458.12551422</v>
      </c>
      <c r="H9" s="20" t="n">
        <v>8.941792039999999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455.91053713</v>
      </c>
      <c r="F13" s="20" t="n">
        <v>4.38849561</v>
      </c>
      <c r="G13" s="18" t="n">
        <v>463.50260599</v>
      </c>
      <c r="H13" s="20" t="n">
        <v>10.27049304</v>
      </c>
      <c r="I13" s="18" t="n">
        <v>512.35628804</v>
      </c>
      <c r="J13" s="20" t="n">
        <v>2.67767212</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473.87972259</v>
      </c>
      <c r="F18" s="20" t="n">
        <v>4.35573555</v>
      </c>
      <c r="G18" s="18" t="n">
        <v>460.98196802</v>
      </c>
      <c r="H18" s="20" t="n">
        <v>5.09729757</v>
      </c>
      <c r="I18" s="18" t="n">
        <v>461.13830893</v>
      </c>
      <c r="J18" s="20" t="n">
        <v>5.96143023</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455.12516913</v>
      </c>
      <c r="F19" s="20" t="n">
        <v>3.50396489</v>
      </c>
      <c r="G19" s="18" t="n">
        <v>426.05007317</v>
      </c>
      <c r="H19" s="20" t="n">
        <v>7.32910423</v>
      </c>
      <c r="I19" s="18" t="n">
        <v>484.89118366</v>
      </c>
      <c r="J19" s="20" t="n">
        <v>3.07450608</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449.35013749</v>
      </c>
      <c r="F20" s="20" t="n">
        <v>3.85999408</v>
      </c>
      <c r="G20" s="18" t="n">
        <v>470.28639968</v>
      </c>
      <c r="H20" s="20" t="n">
        <v>8.900772630000001</v>
      </c>
      <c r="I20" s="18" t="n">
        <v>496.80901233</v>
      </c>
      <c r="J20" s="20" t="n">
        <v>2.52872452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(719.0/B23*100)</f>
        <v/>
      </c>
      <c r="D23" s="19" t="n">
        <v>10864</v>
      </c>
      <c r="E23" s="18" t="n">
        <v>460.60856313</v>
      </c>
      <c r="F23" s="20" t="n">
        <v>3.73124732</v>
      </c>
      <c r="G23" s="18" t="n">
        <v>446.41247914</v>
      </c>
      <c r="H23" s="20" t="n">
        <v>7.02589022</v>
      </c>
      <c r="I23" s="18" t="n">
        <v>508.14563584</v>
      </c>
      <c r="J23" s="20" t="n">
        <v>2.99160477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(38.0/B25*100)</f>
        <v/>
      </c>
      <c r="D25" s="19" t="n">
        <v>5543</v>
      </c>
      <c r="E25" s="18" t="n">
        <v>529.5012887300001</v>
      </c>
      <c r="F25" s="20" t="n">
        <v>3.57624832</v>
      </c>
      <c r="G25" s="18" t="n">
        <v>509.70563328</v>
      </c>
      <c r="H25" s="20" t="n">
        <v>6.71021514</v>
      </c>
      <c r="I25" s="18" t="n">
        <v>485.9823381</v>
      </c>
      <c r="J25" s="20" t="n">
        <v>5.14341804</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480.38099488</v>
      </c>
      <c r="F26" s="20" t="n">
        <v>2.48086502</v>
      </c>
      <c r="G26" s="18" t="n">
        <v>460.08721551</v>
      </c>
      <c r="H26" s="20" t="n">
        <v>4.89644499</v>
      </c>
      <c r="I26" s="18" t="n">
        <v>506.3844445</v>
      </c>
      <c r="J26" s="20" t="n">
        <v>2.55758959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(44.0/B32*100)</f>
        <v/>
      </c>
      <c r="D32" s="19" t="n">
        <v>4434</v>
      </c>
      <c r="E32" s="18" t="n">
        <v>493.82696827</v>
      </c>
      <c r="F32" s="20" t="n">
        <v>2.73219415</v>
      </c>
      <c r="G32" s="18" t="n">
        <v>479.51330377</v>
      </c>
      <c r="H32" s="20" t="n">
        <v>5.70058626</v>
      </c>
      <c r="I32" s="18" t="n">
        <v>528.74119964</v>
      </c>
      <c r="J32" s="20" t="n">
        <v>3.3020191</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447.61911611</v>
      </c>
      <c r="F34" s="20" t="n">
        <v>2.99345407</v>
      </c>
      <c r="G34" s="18" t="n">
        <v>415.32885524</v>
      </c>
      <c r="H34" s="20" t="n">
        <v>4.19159704</v>
      </c>
      <c r="I34" s="18" t="n">
        <v>480.78045693</v>
      </c>
      <c r="J34" s="20" t="n">
        <v>3.6821129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503.40712892</v>
      </c>
      <c r="F35" s="20" t="n">
        <v>2.15018156</v>
      </c>
      <c r="G35" s="18" t="n">
        <v>493.22768006</v>
      </c>
      <c r="H35" s="20" t="n">
        <v>5.20149057</v>
      </c>
      <c r="I35" s="18" t="n">
        <v>519.03767411</v>
      </c>
      <c r="J35" s="20" t="n">
        <v>3.225207</v>
      </c>
      <c r="K35" s="18" t="s">
        <v>327</v>
      </c>
      <c r="L35" s="20" t="s">
        <v>327</v>
      </c>
      <c r="M35" s="18" t="n">
        <v>337.32521215</v>
      </c>
      <c r="N35" s="20" t="n">
        <v>11.65794297</v>
      </c>
      <c r="O35" s="18" t="s">
        <v>327</v>
      </c>
      <c r="P35" s="20" t="s">
        <v>327</v>
      </c>
      <c r="Q35" s="18" t="s">
        <v>327</v>
      </c>
      <c r="R35" s="20" t="s">
        <v>327</v>
      </c>
    </row>
    <row r="36" spans="1:18">
      <c r="A36" s="15" t="s">
        <v>356</v>
      </c>
      <c r="B36" s="17" t="n">
        <v>6736</v>
      </c>
      <c r="C36" s="18">
        <f>(154.0/B36*100)</f>
        <v/>
      </c>
      <c r="D36" s="19" t="n">
        <v>6582</v>
      </c>
      <c r="E36" s="18" t="n">
        <v>481.15723155</v>
      </c>
      <c r="F36" s="20" t="n">
        <v>2.9532315</v>
      </c>
      <c r="G36" s="18" t="n">
        <v>454.4443415</v>
      </c>
      <c r="H36" s="20" t="n">
        <v>6.12822994</v>
      </c>
      <c r="I36" s="18" t="n">
        <v>512.10700208</v>
      </c>
      <c r="J36" s="20" t="n">
        <v>2.57434912</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(5834.0/B40*100)</f>
        <v/>
      </c>
      <c r="D40" s="19" t="n">
        <v>8323</v>
      </c>
      <c r="E40" s="18" t="n">
        <v>487.59569639</v>
      </c>
      <c r="F40" s="20" t="n">
        <v>3.55179236</v>
      </c>
      <c r="G40" s="18" t="n">
        <v>458.14717759</v>
      </c>
      <c r="H40" s="20" t="n">
        <v>6.04445242</v>
      </c>
      <c r="I40" s="18" t="n">
        <v>522.14436755</v>
      </c>
      <c r="J40" s="20" t="n">
        <v>4.47726693</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(321.0/B47*100)</f>
        <v/>
      </c>
      <c r="D47" s="19" t="n">
        <v>5607</v>
      </c>
      <c r="E47" s="18" t="n">
        <v>443.30167034</v>
      </c>
      <c r="F47" s="20" t="n">
        <v>4.82240264</v>
      </c>
      <c r="G47" s="18" t="n">
        <v>417.42750053</v>
      </c>
      <c r="H47" s="20" t="n">
        <v>7.20622843</v>
      </c>
      <c r="I47" s="18" t="n">
        <v>426.41011189</v>
      </c>
      <c r="J47" s="20" t="n">
        <v>6.43418193</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493.21276147</v>
      </c>
      <c r="F48" s="20" t="n">
        <v>5.40495972</v>
      </c>
      <c r="G48" s="18" t="n">
        <v>449.85192752</v>
      </c>
      <c r="H48" s="20" t="n">
        <v>6.75387261</v>
      </c>
      <c r="I48" s="18" t="n">
        <v>521.8694313</v>
      </c>
      <c r="J48" s="20" t="n">
        <v>5.69610607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(173.0/B52*100)</f>
        <v/>
      </c>
      <c r="D52" s="19" t="n">
        <v>5636</v>
      </c>
      <c r="E52" s="18" t="n">
        <v>473.63494711</v>
      </c>
      <c r="F52" s="20" t="n">
        <v>3.26316379</v>
      </c>
      <c r="G52" s="18" t="n">
        <v>437.06890093</v>
      </c>
      <c r="H52" s="20" t="n">
        <v>6.28296942</v>
      </c>
      <c r="I52" s="18" t="n">
        <v>506.28398073</v>
      </c>
      <c r="J52" s="20" t="n">
        <v>3.09360942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526.38260641</v>
      </c>
      <c r="F56" s="20" t="n">
        <v>2.7236898</v>
      </c>
      <c r="G56" s="18" t="n">
        <v>488.71219826</v>
      </c>
      <c r="H56" s="20" t="n">
        <v>6.08680154</v>
      </c>
      <c r="I56" s="18" t="n">
        <v>535.36481635</v>
      </c>
      <c r="J56" s="20" t="n">
        <v>3.72578656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455.62789343</v>
      </c>
      <c r="F61" s="20" t="n">
        <v>3.79687957</v>
      </c>
      <c r="G61" s="18" t="n">
        <v>439.9262998</v>
      </c>
      <c r="H61" s="20" t="n">
        <v>5.15369632</v>
      </c>
      <c r="I61" s="18" t="n">
        <v>495.62771314</v>
      </c>
      <c r="J61" s="20" t="n">
        <v>3.40652465</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(590.0/B67*100)</f>
        <v/>
      </c>
      <c r="D67" s="19" t="n">
        <v>6381</v>
      </c>
      <c r="E67" s="18" t="n">
        <v>394.74205236</v>
      </c>
      <c r="F67" s="20" t="n">
        <v>3.02636867</v>
      </c>
      <c r="G67" s="18" t="n">
        <v>380.38287926</v>
      </c>
      <c r="H67" s="20" t="n">
        <v>4.21920108</v>
      </c>
      <c r="I67" s="18" t="n">
        <v>427.73420105</v>
      </c>
      <c r="J67" s="20" t="n">
        <v>3.581054</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(446.0/B73*100)</f>
        <v/>
      </c>
      <c r="D73" s="19" t="n">
        <v>7803</v>
      </c>
      <c r="E73" s="18" t="n">
        <v>412.96899548</v>
      </c>
      <c r="F73" s="20" t="n">
        <v>3.87209633</v>
      </c>
      <c r="G73" s="18" t="n">
        <v>391.49820627</v>
      </c>
      <c r="H73" s="20" t="n">
        <v>3.96753753</v>
      </c>
      <c r="I73" s="18" t="n">
        <v>431.43068901</v>
      </c>
      <c r="J73" s="20" t="n">
        <v>4.46519527</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505.20959659</v>
      </c>
      <c r="F7" s="20" t="n">
        <v>2.85010093</v>
      </c>
      <c r="G7" s="18" t="n">
        <v>548.0821106</v>
      </c>
      <c r="H7" s="20" t="n">
        <v>3.38677614</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478.12024695</v>
      </c>
      <c r="F9" s="20" t="n">
        <v>5.36343057</v>
      </c>
      <c r="G9" s="18" t="n">
        <v>522.23607064</v>
      </c>
      <c r="H9" s="20" t="n">
        <v>5.11394495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484.77341007</v>
      </c>
      <c r="F13" s="20" t="n">
        <v>3.81294167</v>
      </c>
      <c r="G13" s="18" t="n">
        <v>526.7801525</v>
      </c>
      <c r="H13" s="20" t="n">
        <v>2.57703102</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446.13858579</v>
      </c>
      <c r="F18" s="20" t="n">
        <v>6.26852978</v>
      </c>
      <c r="G18" s="18" t="n">
        <v>478.68673505</v>
      </c>
      <c r="H18" s="20" t="n">
        <v>7.19422082</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465.28974202</v>
      </c>
      <c r="F19" s="20" t="n">
        <v>4.3035907</v>
      </c>
      <c r="G19" s="18" t="n">
        <v>497.0331913</v>
      </c>
      <c r="H19" s="20" t="n">
        <v>3.53144642</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469.83485713</v>
      </c>
      <c r="F20" s="20" t="n">
        <v>3.58515736</v>
      </c>
      <c r="G20" s="18" t="n">
        <v>515.3499372</v>
      </c>
      <c r="H20" s="20" t="n">
        <v>3.3322675</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486.94689932</v>
      </c>
      <c r="F23" s="20" t="n">
        <v>4.48935981</v>
      </c>
      <c r="G23" s="18" t="n">
        <v>522.95712483</v>
      </c>
      <c r="H23" s="20" t="n">
        <v>3.06315898</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491.63899455</v>
      </c>
      <c r="F25" s="20" t="n">
        <v>5.66584171</v>
      </c>
      <c r="G25" s="18" t="n">
        <v>477.50704736</v>
      </c>
      <c r="H25" s="20" t="n">
        <v>6.63606227</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492.73696803</v>
      </c>
      <c r="F26" s="20" t="n">
        <v>3.33746755</v>
      </c>
      <c r="G26" s="18" t="n">
        <v>517.24142179</v>
      </c>
      <c r="H26" s="20" t="n">
        <v>3.39528924</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506.68179872</v>
      </c>
      <c r="F32" s="20" t="n">
        <v>3.65444698</v>
      </c>
      <c r="G32" s="18" t="n">
        <v>546.17386318</v>
      </c>
      <c r="H32" s="20" t="n">
        <v>3.91849842</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464.86156336</v>
      </c>
      <c r="F34" s="20" t="n">
        <v>5.25249773</v>
      </c>
      <c r="G34" s="18" t="n">
        <v>497.48010496</v>
      </c>
      <c r="H34" s="20" t="n">
        <v>3.86600723</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502.44217968</v>
      </c>
      <c r="F35" s="20" t="n">
        <v>4.43881364</v>
      </c>
      <c r="G35" s="18" t="n">
        <v>534.56900538</v>
      </c>
      <c r="H35" s="20" t="n">
        <v>4.16587222</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486.01506448</v>
      </c>
      <c r="F36" s="20" t="n">
        <v>3.14186251</v>
      </c>
      <c r="G36" s="18" t="n">
        <v>533.03142693</v>
      </c>
      <c r="H36" s="20" t="n">
        <v>3.06904949</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496.91422346</v>
      </c>
      <c r="F40" s="20" t="n">
        <v>5.26404909</v>
      </c>
      <c r="G40" s="18" t="n">
        <v>555.00820016</v>
      </c>
      <c r="H40" s="20" t="n">
        <v>4.89783079</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405.66399583</v>
      </c>
      <c r="F47" s="20" t="n">
        <v>6.57543512</v>
      </c>
      <c r="G47" s="18" t="n">
        <v>463.12015587</v>
      </c>
      <c r="H47" s="20" t="n">
        <v>8.33594076</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524.83119439</v>
      </c>
      <c r="F48" s="20" t="n">
        <v>6.28099272</v>
      </c>
      <c r="G48" s="18" t="n">
        <v>516.14290192</v>
      </c>
      <c r="H48" s="20" t="n">
        <v>6.42506918</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489.2634633</v>
      </c>
      <c r="F52" s="20" t="n">
        <v>4.17013816</v>
      </c>
      <c r="G52" s="18" t="n">
        <v>516.96347725</v>
      </c>
      <c r="H52" s="20" t="n">
        <v>3.1770347</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530.6126762599999</v>
      </c>
      <c r="F56" s="20" t="n">
        <v>4.43043957</v>
      </c>
      <c r="G56" s="18" t="n">
        <v>540.25740605</v>
      </c>
      <c r="H56" s="20" t="n">
        <v>4.13249169</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479.06926155</v>
      </c>
      <c r="F61" s="20" t="n">
        <v>4.33899619</v>
      </c>
      <c r="G61" s="18" t="n">
        <v>509.33867571</v>
      </c>
      <c r="H61" s="20" t="n">
        <v>4.24555559</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425.46847135</v>
      </c>
      <c r="F67" s="20" t="n">
        <v>3.31404669</v>
      </c>
      <c r="G67" s="18" t="n">
        <v>440.19570393</v>
      </c>
      <c r="H67" s="20" t="n">
        <v>8.06176805</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436.14808735</v>
      </c>
      <c r="F73" s="20" t="n">
        <v>4.27007847</v>
      </c>
      <c r="G73" s="18" t="n">
        <v>417.86560295</v>
      </c>
      <c r="H73" s="20" t="n">
        <v>8.26971692</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524.52340797</v>
      </c>
      <c r="F7" s="20" t="n">
        <v>2.33801366</v>
      </c>
      <c r="G7" s="18" t="n">
        <v>520.54988559</v>
      </c>
      <c r="H7" s="20" t="n">
        <v>4.20462996</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504.72806831</v>
      </c>
      <c r="F9" s="20" t="n">
        <v>4.97898069</v>
      </c>
      <c r="G9" s="18" t="n">
        <v>481.99125714</v>
      </c>
      <c r="H9" s="20" t="n">
        <v>8.69533648</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516.01541923</v>
      </c>
      <c r="F13" s="20" t="n">
        <v>2.7105565</v>
      </c>
      <c r="G13" s="18" t="n">
        <v>480.18100428</v>
      </c>
      <c r="H13" s="20" t="n">
        <v>5.18750162</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465.76424995</v>
      </c>
      <c r="F18" s="20" t="n">
        <v>6.50677459</v>
      </c>
      <c r="G18" s="18" t="n">
        <v>436.5733431</v>
      </c>
      <c r="H18" s="20" t="n">
        <v>8.23292011</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488.30182572</v>
      </c>
      <c r="F19" s="20" t="n">
        <v>3.00633666</v>
      </c>
      <c r="G19" s="18" t="n">
        <v>443.41077456</v>
      </c>
      <c r="H19" s="20" t="n">
        <v>8.331050319999999</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499.44467066</v>
      </c>
      <c r="F20" s="20" t="n">
        <v>2.56533246</v>
      </c>
      <c r="G20" s="18" t="n">
        <v>478.1509951</v>
      </c>
      <c r="H20" s="20" t="n">
        <v>7.19150962</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509.66750523</v>
      </c>
      <c r="F23" s="20" t="n">
        <v>3.06971416</v>
      </c>
      <c r="G23" s="18" t="n">
        <v>493.27467269</v>
      </c>
      <c r="H23" s="20" t="n">
        <v>6.13335347</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491.03905576</v>
      </c>
      <c r="F25" s="20" t="n">
        <v>6.05055478</v>
      </c>
      <c r="G25" s="18" t="n">
        <v>477.24660586</v>
      </c>
      <c r="H25" s="20" t="n">
        <v>7.26414704</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510.52543408</v>
      </c>
      <c r="F26" s="20" t="n">
        <v>2.75575786</v>
      </c>
      <c r="G26" s="18" t="n">
        <v>486.89439649</v>
      </c>
      <c r="H26" s="20" t="n">
        <v>5.21727676</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531.7596101</v>
      </c>
      <c r="F32" s="20" t="n">
        <v>3.54042552</v>
      </c>
      <c r="G32" s="18" t="n">
        <v>513.75089759</v>
      </c>
      <c r="H32" s="20" t="n">
        <v>6.27721227</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485.77077096</v>
      </c>
      <c r="F34" s="20" t="n">
        <v>3.85627263</v>
      </c>
      <c r="G34" s="18" t="n">
        <v>454.45829099</v>
      </c>
      <c r="H34" s="20" t="n">
        <v>6.77601196</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517.69155215</v>
      </c>
      <c r="F35" s="20" t="n">
        <v>3.47396961</v>
      </c>
      <c r="G35" s="18" t="n">
        <v>526.05661521</v>
      </c>
      <c r="H35" s="20" t="n">
        <v>7.22845549</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514.35118199</v>
      </c>
      <c r="F36" s="20" t="n">
        <v>2.4608862</v>
      </c>
      <c r="G36" s="18" t="n">
        <v>493.66915163</v>
      </c>
      <c r="H36" s="20" t="n">
        <v>6.29135015</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521.77573504</v>
      </c>
      <c r="F40" s="20" t="n">
        <v>4.88964188</v>
      </c>
      <c r="G40" s="18" t="n">
        <v>524.21770097</v>
      </c>
      <c r="H40" s="20" t="n">
        <v>6.36146534</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427.65217424</v>
      </c>
      <c r="F47" s="20" t="n">
        <v>6.73534885</v>
      </c>
      <c r="G47" s="18" t="n">
        <v>418.97837676</v>
      </c>
      <c r="H47" s="20" t="n">
        <v>9.692781699999999</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526.41091009</v>
      </c>
      <c r="F48" s="20" t="n">
        <v>6.03582152</v>
      </c>
      <c r="G48" s="18" t="n">
        <v>508.25483953</v>
      </c>
      <c r="H48" s="20" t="n">
        <v>7.61878538</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508.61526814</v>
      </c>
      <c r="F52" s="20" t="n">
        <v>3.1870882</v>
      </c>
      <c r="G52" s="18" t="n">
        <v>482.86040305</v>
      </c>
      <c r="H52" s="20" t="n">
        <v>6.20610424</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538.58176991</v>
      </c>
      <c r="F56" s="20" t="n">
        <v>3.92525819</v>
      </c>
      <c r="G56" s="18" t="n">
        <v>526.14375225</v>
      </c>
      <c r="H56" s="20" t="n">
        <v>5.15448326</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498.86029735</v>
      </c>
      <c r="F61" s="20" t="n">
        <v>3.76274724</v>
      </c>
      <c r="G61" s="18" t="n">
        <v>474.54731158</v>
      </c>
      <c r="H61" s="20" t="n">
        <v>5.45588737</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429.57490955</v>
      </c>
      <c r="F67" s="20" t="n">
        <v>3.64329962</v>
      </c>
      <c r="G67" s="18" t="n">
        <v>413.15833451</v>
      </c>
      <c r="H67" s="20" t="n">
        <v>8.262381660000001</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436.58444899</v>
      </c>
      <c r="F73" s="20" t="n">
        <v>4.4993157</v>
      </c>
      <c r="G73" s="18" t="n">
        <v>417.95878191</v>
      </c>
      <c r="H73" s="20" t="n">
        <v>7.25479237</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523.4657320600001</v>
      </c>
      <c r="F7" s="20" t="n">
        <v>2.50927438</v>
      </c>
      <c r="G7" s="18" t="n">
        <v>527.4237984</v>
      </c>
      <c r="H7" s="20" t="n">
        <v>4.76663503</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503.87240012</v>
      </c>
      <c r="F9" s="20" t="n">
        <v>5.00216497</v>
      </c>
      <c r="G9" s="18" t="n">
        <v>490.06627527</v>
      </c>
      <c r="H9" s="20" t="n">
        <v>8.893812459999999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512.93329261</v>
      </c>
      <c r="F13" s="20" t="n">
        <v>2.8949796</v>
      </c>
      <c r="G13" s="18" t="n">
        <v>510.07676179</v>
      </c>
      <c r="H13" s="20" t="n">
        <v>3.93400306</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468.6871052</v>
      </c>
      <c r="F18" s="20" t="n">
        <v>6.02678603</v>
      </c>
      <c r="G18" s="18" t="n">
        <v>401.64265178</v>
      </c>
      <c r="H18" s="20" t="n">
        <v>9.41571222</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488.42000746</v>
      </c>
      <c r="F19" s="20" t="n">
        <v>3.12646669</v>
      </c>
      <c r="G19" s="18" t="n">
        <v>464.659886</v>
      </c>
      <c r="H19" s="20" t="n">
        <v>6.21400239</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497.51234856</v>
      </c>
      <c r="F20" s="20" t="n">
        <v>2.59635266</v>
      </c>
      <c r="G20" s="18" t="n">
        <v>493.70898522</v>
      </c>
      <c r="H20" s="20" t="n">
        <v>5.8696608</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509.89873938</v>
      </c>
      <c r="F23" s="20" t="n">
        <v>3.21962667</v>
      </c>
      <c r="G23" s="18" t="n">
        <v>489.17455137</v>
      </c>
      <c r="H23" s="20" t="n">
        <v>7.1958362</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489.57250125</v>
      </c>
      <c r="F25" s="20" t="n">
        <v>4.831701</v>
      </c>
      <c r="G25" s="18" t="n">
        <v>465.39785353</v>
      </c>
      <c r="H25" s="20" t="n">
        <v>14.14140212</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511.00500759</v>
      </c>
      <c r="F26" s="20" t="n">
        <v>2.97276302</v>
      </c>
      <c r="G26" s="18" t="n">
        <v>486.63310064</v>
      </c>
      <c r="H26" s="20" t="n">
        <v>5.92560371</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533.38478951</v>
      </c>
      <c r="F32" s="20" t="n">
        <v>3.54211726</v>
      </c>
      <c r="G32" s="18" t="n">
        <v>509.67112623</v>
      </c>
      <c r="H32" s="20" t="n">
        <v>5.7924532</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485.05359199</v>
      </c>
      <c r="F34" s="20" t="n">
        <v>4.0628963</v>
      </c>
      <c r="G34" s="18" t="n">
        <v>464.08953688</v>
      </c>
      <c r="H34" s="20" t="n">
        <v>5.57210241</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520.12091387</v>
      </c>
      <c r="F35" s="20" t="n">
        <v>3.28044266</v>
      </c>
      <c r="G35" s="18" t="n">
        <v>509.46458126</v>
      </c>
      <c r="H35" s="20" t="n">
        <v>8.7990786</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514.13485101</v>
      </c>
      <c r="F36" s="20" t="n">
        <v>2.5424566</v>
      </c>
      <c r="G36" s="18" t="n">
        <v>490.32846253</v>
      </c>
      <c r="H36" s="20" t="n">
        <v>7.42161454</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521.51034622</v>
      </c>
      <c r="F40" s="20" t="n">
        <v>4.83938556</v>
      </c>
      <c r="G40" s="18" t="n">
        <v>525.16508673</v>
      </c>
      <c r="H40" s="20" t="n">
        <v>6.54197464</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427.22882905</v>
      </c>
      <c r="F47" s="20" t="n">
        <v>6.85300088</v>
      </c>
      <c r="G47" s="18" t="n">
        <v>423.30841951</v>
      </c>
      <c r="H47" s="20" t="n">
        <v>9.42984897</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529.04486872</v>
      </c>
      <c r="F48" s="20" t="n">
        <v>6.03889267</v>
      </c>
      <c r="G48" s="18" t="n">
        <v>502.91678434</v>
      </c>
      <c r="H48" s="20" t="n">
        <v>7.0917981</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508.29157991</v>
      </c>
      <c r="F52" s="20" t="n">
        <v>3.25895735</v>
      </c>
      <c r="G52" s="18" t="n">
        <v>494.22017819</v>
      </c>
      <c r="H52" s="20" t="n">
        <v>5.6654113</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541.78894239</v>
      </c>
      <c r="F56" s="20" t="n">
        <v>3.9882017</v>
      </c>
      <c r="G56" s="18" t="n">
        <v>517.40845907</v>
      </c>
      <c r="H56" s="20" t="n">
        <v>5.07502207</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500.2817253</v>
      </c>
      <c r="F61" s="20" t="n">
        <v>4.06065962</v>
      </c>
      <c r="G61" s="18" t="n">
        <v>477.11584392</v>
      </c>
      <c r="H61" s="20" t="n">
        <v>4.56007143</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432.02596554</v>
      </c>
      <c r="F67" s="20" t="n">
        <v>3.67868752</v>
      </c>
      <c r="G67" s="18" t="n">
        <v>405.92072478</v>
      </c>
      <c r="H67" s="20" t="n">
        <v>6.02670779</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437.8753659</v>
      </c>
      <c r="F73" s="20" t="n">
        <v>4.51257369</v>
      </c>
      <c r="G73" s="18" t="n">
        <v>405.53665832</v>
      </c>
      <c r="H73" s="20" t="n">
        <v>7.43897899</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517.0365457</v>
      </c>
      <c r="F7" s="20" t="n">
        <v>2.89825821</v>
      </c>
      <c r="G7" s="18" t="n">
        <v>538.44065245</v>
      </c>
      <c r="H7" s="20" t="n">
        <v>2.75376173</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499.21098502</v>
      </c>
      <c r="F9" s="20" t="n">
        <v>5.48377572</v>
      </c>
      <c r="G9" s="18" t="n">
        <v>512.60364223</v>
      </c>
      <c r="H9" s="20" t="n">
        <v>5.63753996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512.17029309</v>
      </c>
      <c r="F13" s="20" t="n">
        <v>2.8226826</v>
      </c>
      <c r="G13" s="18" t="n">
        <v>512.81568832</v>
      </c>
      <c r="H13" s="20" t="n">
        <v>3.50500629</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462.62876698</v>
      </c>
      <c r="F18" s="20" t="n">
        <v>5.94845692</v>
      </c>
      <c r="G18" s="18" t="n">
        <v>457.33467176</v>
      </c>
      <c r="H18" s="20" t="n">
        <v>8.50431929</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484.15950148</v>
      </c>
      <c r="F19" s="20" t="n">
        <v>3.30173864</v>
      </c>
      <c r="G19" s="18" t="n">
        <v>486.4525329</v>
      </c>
      <c r="H19" s="20" t="n">
        <v>4.85934353</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497.52716111</v>
      </c>
      <c r="F20" s="20" t="n">
        <v>2.74685927</v>
      </c>
      <c r="G20" s="18" t="n">
        <v>494.3109618</v>
      </c>
      <c r="H20" s="20" t="n">
        <v>4.84528435</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505.72915266</v>
      </c>
      <c r="F23" s="20" t="n">
        <v>3.30188483</v>
      </c>
      <c r="G23" s="18" t="n">
        <v>514.6370500199999</v>
      </c>
      <c r="H23" s="20" t="n">
        <v>4.10918409</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483.63511491</v>
      </c>
      <c r="F25" s="20" t="n">
        <v>5.34278115</v>
      </c>
      <c r="G25" s="18" t="n">
        <v>492.08022971</v>
      </c>
      <c r="H25" s="20" t="n">
        <v>7.38019913</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506.64226666</v>
      </c>
      <c r="F26" s="20" t="n">
        <v>3.25086835</v>
      </c>
      <c r="G26" s="18" t="n">
        <v>505.94452924</v>
      </c>
      <c r="H26" s="20" t="n">
        <v>3.63655319</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531.33646508</v>
      </c>
      <c r="F32" s="20" t="n">
        <v>3.93852784</v>
      </c>
      <c r="G32" s="18" t="n">
        <v>525.43986827</v>
      </c>
      <c r="H32" s="20" t="n">
        <v>4.15849556</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479.06677719</v>
      </c>
      <c r="F34" s="20" t="n">
        <v>4.69891762</v>
      </c>
      <c r="G34" s="18" t="n">
        <v>483.32087945</v>
      </c>
      <c r="H34" s="20" t="n">
        <v>4.33274874</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511.96612321</v>
      </c>
      <c r="F35" s="20" t="n">
        <v>3.36561313</v>
      </c>
      <c r="G35" s="18" t="n">
        <v>532.0910269</v>
      </c>
      <c r="H35" s="20" t="n">
        <v>5.64072273</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510.49313538</v>
      </c>
      <c r="F36" s="20" t="n">
        <v>2.89997723</v>
      </c>
      <c r="G36" s="18" t="n">
        <v>516.57280323</v>
      </c>
      <c r="H36" s="20" t="n">
        <v>4.0286639</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513.14346224</v>
      </c>
      <c r="F40" s="20" t="n">
        <v>4.74184929</v>
      </c>
      <c r="G40" s="18" t="n">
        <v>539.61357347</v>
      </c>
      <c r="H40" s="20" t="n">
        <v>6.12415081</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413.03957574</v>
      </c>
      <c r="F47" s="20" t="n">
        <v>7.09423897</v>
      </c>
      <c r="G47" s="18" t="n">
        <v>457.9450565</v>
      </c>
      <c r="H47" s="20" t="n">
        <v>7.61148063</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513.53852261</v>
      </c>
      <c r="F48" s="20" t="n">
        <v>6.0972416</v>
      </c>
      <c r="G48" s="18" t="n">
        <v>532.93935735</v>
      </c>
      <c r="H48" s="20" t="n">
        <v>6.87544448</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504.08759953</v>
      </c>
      <c r="F52" s="20" t="n">
        <v>3.44335849</v>
      </c>
      <c r="G52" s="18" t="n">
        <v>513.65382245</v>
      </c>
      <c r="H52" s="20" t="n">
        <v>4.90654067</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532.70410664</v>
      </c>
      <c r="F56" s="20" t="n">
        <v>4.59983923</v>
      </c>
      <c r="G56" s="18" t="n">
        <v>538.76437931</v>
      </c>
      <c r="H56" s="20" t="n">
        <v>3.98775965</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495.16169682</v>
      </c>
      <c r="F61" s="20" t="n">
        <v>4.45635652</v>
      </c>
      <c r="G61" s="18" t="n">
        <v>496.21659543</v>
      </c>
      <c r="H61" s="20" t="n">
        <v>3.62149409</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421.54790938</v>
      </c>
      <c r="F67" s="20" t="n">
        <v>3.32580356</v>
      </c>
      <c r="G67" s="18" t="n">
        <v>440.17943099</v>
      </c>
      <c r="H67" s="20" t="n">
        <v>5.48854317</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426.01016748</v>
      </c>
      <c r="F73" s="20" t="n">
        <v>5.63923712</v>
      </c>
      <c r="G73" s="18" t="n">
        <v>438.38737834</v>
      </c>
      <c r="H73" s="20" t="n">
        <v>4.94537992</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523.08667618</v>
      </c>
      <c r="F7" s="20" t="n">
        <v>2.43569355</v>
      </c>
      <c r="G7" s="18" t="n">
        <v>529.20242545</v>
      </c>
      <c r="H7" s="20" t="n">
        <v>4.87847551</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503.13799474</v>
      </c>
      <c r="F9" s="20" t="n">
        <v>5.15617705</v>
      </c>
      <c r="G9" s="18" t="n">
        <v>492.53348636</v>
      </c>
      <c r="H9" s="20" t="n">
        <v>10.1886222</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513.68895348</v>
      </c>
      <c r="F13" s="20" t="n">
        <v>2.7175007</v>
      </c>
      <c r="G13" s="18" t="n">
        <v>483.61022262</v>
      </c>
      <c r="H13" s="20" t="n">
        <v>7.46804884</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459.48289787</v>
      </c>
      <c r="F18" s="20" t="n">
        <v>6.89017452</v>
      </c>
      <c r="G18" s="18" t="n">
        <v>464.92144434</v>
      </c>
      <c r="H18" s="20" t="n">
        <v>6.43441317</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486.49449757</v>
      </c>
      <c r="F19" s="20" t="n">
        <v>3.16071634</v>
      </c>
      <c r="G19" s="18" t="n">
        <v>472.18089843</v>
      </c>
      <c r="H19" s="20" t="n">
        <v>7.40093307</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499.62680829</v>
      </c>
      <c r="F20" s="20" t="n">
        <v>2.59622903</v>
      </c>
      <c r="G20" s="18" t="n">
        <v>448.58459511</v>
      </c>
      <c r="H20" s="20" t="n">
        <v>10.1086368</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508.33155035</v>
      </c>
      <c r="F23" s="20" t="n">
        <v>3.10190278</v>
      </c>
      <c r="G23" s="18" t="n">
        <v>505.98199113</v>
      </c>
      <c r="H23" s="20" t="n">
        <v>7.86755833</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485.73409224</v>
      </c>
      <c r="F25" s="20" t="n">
        <v>5.19947692</v>
      </c>
      <c r="G25" s="18" t="n">
        <v>489.88818892</v>
      </c>
      <c r="H25" s="20" t="n">
        <v>9.1633102</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506.50468615</v>
      </c>
      <c r="F26" s="20" t="n">
        <v>2.69793211</v>
      </c>
      <c r="G26" s="18" t="n">
        <v>505.01164411</v>
      </c>
      <c r="H26" s="20" t="n">
        <v>8.226394920000001</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530.21083174</v>
      </c>
      <c r="F32" s="20" t="n">
        <v>3.41119207</v>
      </c>
      <c r="G32" s="18" t="n">
        <v>511.26220677</v>
      </c>
      <c r="H32" s="20" t="n">
        <v>8.61331268</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485.22634676</v>
      </c>
      <c r="F34" s="20" t="n">
        <v>3.86277259</v>
      </c>
      <c r="G34" s="18" t="n">
        <v>448.30255563</v>
      </c>
      <c r="H34" s="20" t="n">
        <v>6.93231973</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520.37784436</v>
      </c>
      <c r="F35" s="20" t="n">
        <v>3.34002552</v>
      </c>
      <c r="G35" s="18" t="n">
        <v>506.13566542</v>
      </c>
      <c r="H35" s="20" t="n">
        <v>8.51081851</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514.2974905999999</v>
      </c>
      <c r="F36" s="20" t="n">
        <v>2.63535072</v>
      </c>
      <c r="G36" s="18" t="n">
        <v>495.24434841</v>
      </c>
      <c r="H36" s="20" t="n">
        <v>4.77711377</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521.44745032</v>
      </c>
      <c r="F40" s="20" t="n">
        <v>4.4327662</v>
      </c>
      <c r="G40" s="18" t="n">
        <v>530.12739417</v>
      </c>
      <c r="H40" s="20" t="n">
        <v>10.96625154</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426.14354647</v>
      </c>
      <c r="F47" s="20" t="n">
        <v>6.48900911</v>
      </c>
      <c r="G47" s="18" t="n">
        <v>429.75461841</v>
      </c>
      <c r="H47" s="20" t="n">
        <v>12.51310324</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526.98770673</v>
      </c>
      <c r="F48" s="20" t="n">
        <v>5.92336783</v>
      </c>
      <c r="G48" s="18" t="n">
        <v>510.05928688</v>
      </c>
      <c r="H48" s="20" t="n">
        <v>7.53722472</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507.02164654</v>
      </c>
      <c r="F52" s="20" t="n">
        <v>3.19398285</v>
      </c>
      <c r="G52" s="18" t="n">
        <v>496.88023897</v>
      </c>
      <c r="H52" s="20" t="n">
        <v>7.9437305</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537.61497968</v>
      </c>
      <c r="F56" s="20" t="n">
        <v>4.15015102</v>
      </c>
      <c r="G56" s="18" t="n">
        <v>529.20356135</v>
      </c>
      <c r="H56" s="20" t="n">
        <v>4.83609611</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496.93462453</v>
      </c>
      <c r="F61" s="20" t="n">
        <v>3.60345774</v>
      </c>
      <c r="G61" s="18" t="n">
        <v>483.27754858</v>
      </c>
      <c r="H61" s="20" t="n">
        <v>6.88094704</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428.42514352</v>
      </c>
      <c r="F67" s="20" t="n">
        <v>4.19786922</v>
      </c>
      <c r="G67" s="18" t="n">
        <v>426.88681224</v>
      </c>
      <c r="H67" s="20" t="n">
        <v>4.78124968</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432.93340453</v>
      </c>
      <c r="F73" s="20" t="n">
        <v>5.3061748</v>
      </c>
      <c r="G73" s="18" t="n">
        <v>427.79041063</v>
      </c>
      <c r="H73" s="20" t="n">
        <v>6.47807363</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510.89520402</v>
      </c>
      <c r="F7" s="20" t="n">
        <v>2.62362315</v>
      </c>
      <c r="G7" s="18" t="n">
        <v>555.81863286</v>
      </c>
      <c r="H7" s="20" t="n">
        <v>3.40419817</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493.95937063</v>
      </c>
      <c r="F9" s="20" t="n">
        <v>5.20416606</v>
      </c>
      <c r="G9" s="18" t="n">
        <v>529.60070842</v>
      </c>
      <c r="H9" s="20" t="n">
        <v>6.30403636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505.00239646</v>
      </c>
      <c r="F13" s="20" t="n">
        <v>2.79342119</v>
      </c>
      <c r="G13" s="18" t="n">
        <v>528.07236493</v>
      </c>
      <c r="H13" s="20" t="n">
        <v>3.79197392</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449.8059505</v>
      </c>
      <c r="F18" s="20" t="n">
        <v>6.26998906</v>
      </c>
      <c r="G18" s="18" t="n">
        <v>484.71531515</v>
      </c>
      <c r="H18" s="20" t="n">
        <v>7.95270716</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479.67935835</v>
      </c>
      <c r="F19" s="20" t="n">
        <v>3.18072153</v>
      </c>
      <c r="G19" s="18" t="n">
        <v>503.84288942</v>
      </c>
      <c r="H19" s="20" t="n">
        <v>5.57187427</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491.89892199</v>
      </c>
      <c r="F20" s="20" t="n">
        <v>2.7868551</v>
      </c>
      <c r="G20" s="18" t="n">
        <v>511.16688263</v>
      </c>
      <c r="H20" s="20" t="n">
        <v>4.93241457</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499.72052541</v>
      </c>
      <c r="F23" s="20" t="n">
        <v>3.50499214</v>
      </c>
      <c r="G23" s="18" t="n">
        <v>531.27289549</v>
      </c>
      <c r="H23" s="20" t="n">
        <v>3.43570221</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485.42116348</v>
      </c>
      <c r="F25" s="20" t="n">
        <v>5.02159523</v>
      </c>
      <c r="G25" s="18" t="n">
        <v>492.50662675</v>
      </c>
      <c r="H25" s="20" t="n">
        <v>10.771063</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502.27736309</v>
      </c>
      <c r="F26" s="20" t="n">
        <v>3.17120981</v>
      </c>
      <c r="G26" s="18" t="n">
        <v>514.11627488</v>
      </c>
      <c r="H26" s="20" t="n">
        <v>3.71035677</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524.97427026</v>
      </c>
      <c r="F32" s="20" t="n">
        <v>3.53871335</v>
      </c>
      <c r="G32" s="18" t="n">
        <v>541.8096746</v>
      </c>
      <c r="H32" s="20" t="n">
        <v>6.07107932</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473.8536168</v>
      </c>
      <c r="F34" s="20" t="n">
        <v>4.45526831</v>
      </c>
      <c r="G34" s="18" t="n">
        <v>494.61181783</v>
      </c>
      <c r="H34" s="20" t="n">
        <v>5.06748491</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514.7470044299999</v>
      </c>
      <c r="F35" s="20" t="n">
        <v>3.454856</v>
      </c>
      <c r="G35" s="18" t="n">
        <v>543.56239699</v>
      </c>
      <c r="H35" s="20" t="n">
        <v>7.05801245</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506.10840102</v>
      </c>
      <c r="F36" s="20" t="n">
        <v>2.72205539</v>
      </c>
      <c r="G36" s="18" t="n">
        <v>531.5874456499999</v>
      </c>
      <c r="H36" s="20" t="n">
        <v>4.60607353</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509.66416716</v>
      </c>
      <c r="F40" s="20" t="n">
        <v>4.37960361</v>
      </c>
      <c r="G40" s="18" t="n">
        <v>562.78035461</v>
      </c>
      <c r="H40" s="20" t="n">
        <v>6.20160653</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411.03915463</v>
      </c>
      <c r="F47" s="20" t="n">
        <v>6.43810076</v>
      </c>
      <c r="G47" s="18" t="n">
        <v>470.64494128</v>
      </c>
      <c r="H47" s="20" t="n">
        <v>8.64961285</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521.33669138</v>
      </c>
      <c r="F48" s="20" t="n">
        <v>5.81994365</v>
      </c>
      <c r="G48" s="18" t="n">
        <v>523.52048827</v>
      </c>
      <c r="H48" s="20" t="n">
        <v>7.34732417</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502.37883196</v>
      </c>
      <c r="F52" s="20" t="n">
        <v>3.16313932</v>
      </c>
      <c r="G52" s="18" t="n">
        <v>519.65352147</v>
      </c>
      <c r="H52" s="20" t="n">
        <v>5.11231756</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531.41935101</v>
      </c>
      <c r="F56" s="20" t="n">
        <v>4.150375</v>
      </c>
      <c r="G56" s="18" t="n">
        <v>545.1600175999999</v>
      </c>
      <c r="H56" s="20" t="n">
        <v>4.5708986</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478.36228637</v>
      </c>
      <c r="F61" s="20" t="n">
        <v>3.67677501</v>
      </c>
      <c r="G61" s="18" t="n">
        <v>520.05185557</v>
      </c>
      <c r="H61" s="20" t="n">
        <v>4.58558797</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428.55006339</v>
      </c>
      <c r="F67" s="20" t="n">
        <v>3.66305061</v>
      </c>
      <c r="G67" s="18" t="n">
        <v>425.01743077</v>
      </c>
      <c r="H67" s="20" t="n">
        <v>5.98474656</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436.78292034</v>
      </c>
      <c r="F73" s="20" t="n">
        <v>4.53680385</v>
      </c>
      <c r="G73" s="18" t="n">
        <v>417.3799834</v>
      </c>
      <c r="H73" s="20" t="n">
        <v>7.07147083</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524.85702047</v>
      </c>
      <c r="F7" s="20" t="n">
        <v>2.20186131</v>
      </c>
      <c r="G7" s="18" t="n">
        <v>498.1013017</v>
      </c>
      <c r="H7" s="20" t="n">
        <v>11.38821472</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503.44444198</v>
      </c>
      <c r="F9" s="20" t="n">
        <v>4.9216097</v>
      </c>
      <c r="G9" s="18" t="n">
        <v>460.34460085</v>
      </c>
      <c r="H9" s="20" t="n">
        <v>15.59118945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512.1594645599999</v>
      </c>
      <c r="F13" s="20" t="n">
        <v>2.75553624</v>
      </c>
      <c r="G13" s="18" t="n">
        <v>513.58170465</v>
      </c>
      <c r="H13" s="20" t="n">
        <v>4.41759509</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465.22702077</v>
      </c>
      <c r="F18" s="20" t="n">
        <v>5.83982948</v>
      </c>
      <c r="G18" s="18" t="n">
        <v>406.91268091</v>
      </c>
      <c r="H18" s="20" t="n">
        <v>14.03265924</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487.49019573</v>
      </c>
      <c r="F19" s="20" t="n">
        <v>3.07090841</v>
      </c>
      <c r="G19" s="18" t="n">
        <v>418.60178379</v>
      </c>
      <c r="H19" s="20" t="n">
        <v>12.13061577</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498.49919336</v>
      </c>
      <c r="F20" s="20" t="n">
        <v>2.52623544</v>
      </c>
      <c r="G20" s="18" t="n">
        <v>431.3615911</v>
      </c>
      <c r="H20" s="20" t="n">
        <v>15.65810332</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509.39652288</v>
      </c>
      <c r="F23" s="20" t="n">
        <v>3.11793598</v>
      </c>
      <c r="G23" s="18" t="n">
        <v>461.13628618</v>
      </c>
      <c r="H23" s="20" t="n">
        <v>12.30797593</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487.12108071</v>
      </c>
      <c r="F25" s="20" t="n">
        <v>5.05595055</v>
      </c>
      <c r="G25" s="18" t="n">
        <v>468.54491444</v>
      </c>
      <c r="H25" s="20" t="n">
        <v>16.00641095</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508.32498662</v>
      </c>
      <c r="F26" s="20" t="n">
        <v>2.60108895</v>
      </c>
      <c r="G26" s="18" t="n">
        <v>467.23986063</v>
      </c>
      <c r="H26" s="20" t="n">
        <v>10.77950626</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531.87260626</v>
      </c>
      <c r="F32" s="20" t="n">
        <v>3.35451714</v>
      </c>
      <c r="G32" s="18" t="n">
        <v>453.7017349</v>
      </c>
      <c r="H32" s="20" t="n">
        <v>13.03171376</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486.09631559</v>
      </c>
      <c r="F34" s="20" t="n">
        <v>3.66578198</v>
      </c>
      <c r="G34" s="18" t="n">
        <v>385.45654972</v>
      </c>
      <c r="H34" s="20" t="n">
        <v>10.83937128</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521.19118584</v>
      </c>
      <c r="F35" s="20" t="n">
        <v>3.29284293</v>
      </c>
      <c r="G35" s="18" t="n">
        <v>441.29731009</v>
      </c>
      <c r="H35" s="20" t="n">
        <v>12.72092539</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513.37790894</v>
      </c>
      <c r="F36" s="20" t="n">
        <v>2.53218402</v>
      </c>
      <c r="G36" s="18" t="n">
        <v>477.79470944</v>
      </c>
      <c r="H36" s="20" t="n">
        <v>11.4300649</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522.6552338400001</v>
      </c>
      <c r="F40" s="20" t="n">
        <v>4.50209291</v>
      </c>
      <c r="G40" s="18" t="n">
        <v>499.26760376</v>
      </c>
      <c r="H40" s="20" t="n">
        <v>18.10269368</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419.76047249</v>
      </c>
      <c r="F47" s="20" t="n">
        <v>6.82026921</v>
      </c>
      <c r="G47" s="18" t="n">
        <v>459.15115945</v>
      </c>
      <c r="H47" s="20" t="n">
        <v>8.429919269999999</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524.03292128</v>
      </c>
      <c r="F48" s="20" t="n">
        <v>5.85467061</v>
      </c>
      <c r="G48" s="18" t="n">
        <v>498.02250802</v>
      </c>
      <c r="H48" s="20" t="n">
        <v>9.73449366</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507.24932938</v>
      </c>
      <c r="F52" s="20" t="n">
        <v>3.156947</v>
      </c>
      <c r="G52" s="18" t="n">
        <v>474.18778786</v>
      </c>
      <c r="H52" s="20" t="n">
        <v>11.5274072</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538.5844990099999</v>
      </c>
      <c r="F56" s="20" t="n">
        <v>3.79014751</v>
      </c>
      <c r="G56" s="18" t="n">
        <v>491.4754464</v>
      </c>
      <c r="H56" s="20" t="n">
        <v>8.67741636</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498.63322992</v>
      </c>
      <c r="F61" s="20" t="n">
        <v>3.49361325</v>
      </c>
      <c r="G61" s="18" t="n">
        <v>423.15816656</v>
      </c>
      <c r="H61" s="20" t="n">
        <v>9.70406629</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430.25884044</v>
      </c>
      <c r="F67" s="20" t="n">
        <v>3.60134322</v>
      </c>
      <c r="G67" s="18" t="n">
        <v>378.02556433</v>
      </c>
      <c r="H67" s="20" t="n">
        <v>12.45191129</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438.29115353</v>
      </c>
      <c r="F73" s="20" t="n">
        <v>4.4015246</v>
      </c>
      <c r="G73" s="18" t="n">
        <v>395.65684589</v>
      </c>
      <c r="H73" s="20" t="n">
        <v>9.24267463</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522.32626261</v>
      </c>
      <c r="F7" s="20" t="n">
        <v>2.3126652</v>
      </c>
      <c r="G7" s="18" t="n">
        <v>534.24959713</v>
      </c>
      <c r="H7" s="20" t="n">
        <v>4.94972899</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502.13860652</v>
      </c>
      <c r="F9" s="20" t="n">
        <v>5.02037486</v>
      </c>
      <c r="G9" s="18" t="n">
        <v>510.44035711</v>
      </c>
      <c r="H9" s="20" t="n">
        <v>10.30823017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514.2748162</v>
      </c>
      <c r="F13" s="20" t="n">
        <v>2.63056564</v>
      </c>
      <c r="G13" s="18" t="n">
        <v>491.94404659</v>
      </c>
      <c r="H13" s="20" t="n">
        <v>7.03610827</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461.89354326</v>
      </c>
      <c r="F18" s="20" t="n">
        <v>6.30059785</v>
      </c>
      <c r="G18" s="18" t="n">
        <v>457.82913654</v>
      </c>
      <c r="H18" s="20" t="n">
        <v>9.80944214</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486.81530189</v>
      </c>
      <c r="F19" s="20" t="n">
        <v>3.14000066</v>
      </c>
      <c r="G19" s="18" t="n">
        <v>469.99964421</v>
      </c>
      <c r="H19" s="20" t="n">
        <v>7.83723723</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498.87272066</v>
      </c>
      <c r="F20" s="20" t="n">
        <v>2.58895986</v>
      </c>
      <c r="G20" s="18" t="n">
        <v>460.16634603</v>
      </c>
      <c r="H20" s="20" t="n">
        <v>10.6231497</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507.61458127</v>
      </c>
      <c r="F23" s="20" t="n">
        <v>3.15320871</v>
      </c>
      <c r="G23" s="18" t="n">
        <v>512.4362948199999</v>
      </c>
      <c r="H23" s="20" t="n">
        <v>5.11793857</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487.21254458</v>
      </c>
      <c r="F25" s="20" t="n">
        <v>5.501512</v>
      </c>
      <c r="G25" s="18" t="n">
        <v>483.209385</v>
      </c>
      <c r="H25" s="20" t="n">
        <v>7.65158936</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507.00460611</v>
      </c>
      <c r="F26" s="20" t="n">
        <v>2.6420727</v>
      </c>
      <c r="G26" s="18" t="n">
        <v>501.92403898</v>
      </c>
      <c r="H26" s="20" t="n">
        <v>6.96916391</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529.71885506</v>
      </c>
      <c r="F32" s="20" t="n">
        <v>3.49783656</v>
      </c>
      <c r="G32" s="18" t="n">
        <v>520.2683471399999</v>
      </c>
      <c r="H32" s="20" t="n">
        <v>7.75767455</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484.60924914</v>
      </c>
      <c r="F34" s="20" t="n">
        <v>3.77060495</v>
      </c>
      <c r="G34" s="18" t="n">
        <v>455.37499907</v>
      </c>
      <c r="H34" s="20" t="n">
        <v>6.68840223</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519.18251208</v>
      </c>
      <c r="F35" s="20" t="n">
        <v>3.38652383</v>
      </c>
      <c r="G35" s="18" t="n">
        <v>518.58249784</v>
      </c>
      <c r="H35" s="20" t="n">
        <v>8.268867419999999</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512.78816753</v>
      </c>
      <c r="F36" s="20" t="n">
        <v>2.67546351</v>
      </c>
      <c r="G36" s="18" t="n">
        <v>504.47206221</v>
      </c>
      <c r="H36" s="20" t="n">
        <v>6.76124891</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519.45503129</v>
      </c>
      <c r="F40" s="20" t="n">
        <v>4.40643797</v>
      </c>
      <c r="G40" s="18" t="n">
        <v>553.59845252</v>
      </c>
      <c r="H40" s="20" t="n">
        <v>10.85797427</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426.28480779</v>
      </c>
      <c r="F47" s="20" t="n">
        <v>6.48548373</v>
      </c>
      <c r="G47" s="18" t="n">
        <v>428.8040494</v>
      </c>
      <c r="H47" s="20" t="n">
        <v>10.53560026</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520.26037096</v>
      </c>
      <c r="F48" s="20" t="n">
        <v>6.06323342</v>
      </c>
      <c r="G48" s="18" t="n">
        <v>526.43389909</v>
      </c>
      <c r="H48" s="20" t="n">
        <v>7.00975492</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507.08724052</v>
      </c>
      <c r="F52" s="20" t="n">
        <v>3.31309497</v>
      </c>
      <c r="G52" s="18" t="n">
        <v>500.56505573</v>
      </c>
      <c r="H52" s="20" t="n">
        <v>6.38853534</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530.71912289</v>
      </c>
      <c r="F56" s="20" t="n">
        <v>4.41061432</v>
      </c>
      <c r="G56" s="18" t="n">
        <v>542.85590723</v>
      </c>
      <c r="H56" s="20" t="n">
        <v>4.25464335</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496.48286904</v>
      </c>
      <c r="F61" s="20" t="n">
        <v>3.60213695</v>
      </c>
      <c r="G61" s="18" t="n">
        <v>490.78333255</v>
      </c>
      <c r="H61" s="20" t="n">
        <v>6.24251849</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427.88898338</v>
      </c>
      <c r="F67" s="20" t="n">
        <v>3.45826901</v>
      </c>
      <c r="G67" s="18" t="n">
        <v>429.08965862</v>
      </c>
      <c r="H67" s="20" t="n">
        <v>13.34845593</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434.16598632</v>
      </c>
      <c r="F73" s="20" t="n">
        <v>4.43849919</v>
      </c>
      <c r="G73" s="18" t="n">
        <v>419.38767066</v>
      </c>
      <c r="H73" s="20" t="n">
        <v>9.236051</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525.17231765</v>
      </c>
      <c r="F7" s="20" t="n">
        <v>2.20935379</v>
      </c>
      <c r="G7" s="18" t="n">
        <v>477.81488763</v>
      </c>
      <c r="H7" s="20" t="n">
        <v>13.20653565</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501.93309443</v>
      </c>
      <c r="F9" s="20" t="n">
        <v>4.98632707</v>
      </c>
      <c r="G9" s="18" t="n">
        <v>510.06455951</v>
      </c>
      <c r="H9" s="20" t="n">
        <v>10.01590806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513.45586722</v>
      </c>
      <c r="F13" s="20" t="n">
        <v>2.74785546</v>
      </c>
      <c r="G13" s="18" t="n">
        <v>500.21939564</v>
      </c>
      <c r="H13" s="20" t="n">
        <v>5.28651875</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464.39762438</v>
      </c>
      <c r="F18" s="20" t="n">
        <v>6.07501749</v>
      </c>
      <c r="G18" s="18" t="n">
        <v>433.82205122</v>
      </c>
      <c r="H18" s="20" t="n">
        <v>10.77049556</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487.01945522</v>
      </c>
      <c r="F19" s="20" t="n">
        <v>3.02403863</v>
      </c>
      <c r="G19" s="18" t="n">
        <v>438.04767174</v>
      </c>
      <c r="H19" s="20" t="n">
        <v>9.815154590000001</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498.99984524</v>
      </c>
      <c r="F20" s="20" t="n">
        <v>2.52047083</v>
      </c>
      <c r="G20" s="18" t="n">
        <v>430.46111311</v>
      </c>
      <c r="H20" s="20" t="n">
        <v>14.39866897</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509.76148256</v>
      </c>
      <c r="F23" s="20" t="n">
        <v>3.10770145</v>
      </c>
      <c r="G23" s="18" t="n">
        <v>480.44247145</v>
      </c>
      <c r="H23" s="20" t="n">
        <v>8.23022709</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487.05318026</v>
      </c>
      <c r="F25" s="20" t="n">
        <v>5.03568558</v>
      </c>
      <c r="G25" s="18" t="n">
        <v>466.92278454</v>
      </c>
      <c r="H25" s="20" t="n">
        <v>20.57567957</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508.91748557</v>
      </c>
      <c r="F26" s="20" t="n">
        <v>2.5941895</v>
      </c>
      <c r="G26" s="18" t="n">
        <v>468.42867706</v>
      </c>
      <c r="H26" s="20" t="n">
        <v>9.70164469</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531.42456318</v>
      </c>
      <c r="F32" s="20" t="n">
        <v>3.30581098</v>
      </c>
      <c r="G32" s="18" t="n">
        <v>474.21271588</v>
      </c>
      <c r="H32" s="20" t="n">
        <v>11.53039907</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484.96409616</v>
      </c>
      <c r="F34" s="20" t="n">
        <v>3.71926541</v>
      </c>
      <c r="G34" s="18" t="n">
        <v>410.45671897</v>
      </c>
      <c r="H34" s="20" t="n">
        <v>9.707819130000001</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521.65524412</v>
      </c>
      <c r="F35" s="20" t="n">
        <v>3.31280245</v>
      </c>
      <c r="G35" s="18" t="n">
        <v>442.49367377</v>
      </c>
      <c r="H35" s="20" t="n">
        <v>12.93706535</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513.10827585</v>
      </c>
      <c r="F36" s="20" t="n">
        <v>2.53486146</v>
      </c>
      <c r="G36" s="18" t="n">
        <v>488.92787125</v>
      </c>
      <c r="H36" s="20" t="n">
        <v>10.60777974</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522.49722663</v>
      </c>
      <c r="F40" s="20" t="n">
        <v>4.62507391</v>
      </c>
      <c r="G40" s="18" t="n">
        <v>512.02181295</v>
      </c>
      <c r="H40" s="20" t="n">
        <v>13.48291688</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429.46905439</v>
      </c>
      <c r="F47" s="20" t="n">
        <v>6.554873</v>
      </c>
      <c r="G47" s="18" t="n">
        <v>380.08025025</v>
      </c>
      <c r="H47" s="20" t="n">
        <v>11.17400197</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523.79905989</v>
      </c>
      <c r="F48" s="20" t="n">
        <v>5.73539004</v>
      </c>
      <c r="G48" s="18" t="n">
        <v>506.58145224</v>
      </c>
      <c r="H48" s="20" t="n">
        <v>9.208683130000001</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506.71154729</v>
      </c>
      <c r="F52" s="20" t="n">
        <v>3.10304576</v>
      </c>
      <c r="G52" s="18" t="n">
        <v>500.08324795</v>
      </c>
      <c r="H52" s="20" t="n">
        <v>8.237410280000001</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537.38693313</v>
      </c>
      <c r="F56" s="20" t="n">
        <v>3.79900188</v>
      </c>
      <c r="G56" s="18" t="n">
        <v>515.98494785</v>
      </c>
      <c r="H56" s="20" t="n">
        <v>7.88939167</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498.45079696</v>
      </c>
      <c r="F61" s="20" t="n">
        <v>3.5401985</v>
      </c>
      <c r="G61" s="18" t="n">
        <v>441.46374472</v>
      </c>
      <c r="H61" s="20" t="n">
        <v>8.730137790000001</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430.2151707</v>
      </c>
      <c r="F67" s="20" t="n">
        <v>3.57961867</v>
      </c>
      <c r="G67" s="18" t="n">
        <v>362.01619552</v>
      </c>
      <c r="H67" s="20" t="n">
        <v>14.78450575</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439.70299169</v>
      </c>
      <c r="F73" s="20" t="n">
        <v>4.21586979</v>
      </c>
      <c r="G73" s="18" t="n">
        <v>357.78722905</v>
      </c>
      <c r="H73" s="20" t="n">
        <v>9.29612113</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514.14404169</v>
      </c>
      <c r="F7" s="20" t="n">
        <v>2.5515449</v>
      </c>
      <c r="G7" s="18" t="n">
        <v>551.14635178</v>
      </c>
      <c r="H7" s="20" t="n">
        <v>3.63256347</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493.52358868</v>
      </c>
      <c r="F9" s="20" t="n">
        <v>5.45832522</v>
      </c>
      <c r="G9" s="18" t="n">
        <v>530.89258874</v>
      </c>
      <c r="H9" s="20" t="n">
        <v>5.45138351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496.2602578</v>
      </c>
      <c r="F13" s="20" t="n">
        <v>3.01695424</v>
      </c>
      <c r="G13" s="18" t="n">
        <v>537.84578804</v>
      </c>
      <c r="H13" s="20" t="n">
        <v>2.91475446</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462.79323789</v>
      </c>
      <c r="F18" s="20" t="n">
        <v>6.51540399</v>
      </c>
      <c r="G18" s="18" t="n">
        <v>454.95462226</v>
      </c>
      <c r="H18" s="20" t="n">
        <v>8.04141299</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481.95271597</v>
      </c>
      <c r="F19" s="20" t="n">
        <v>3.04531941</v>
      </c>
      <c r="G19" s="18" t="n">
        <v>497.14696207</v>
      </c>
      <c r="H19" s="20" t="n">
        <v>5.83958382</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488.39791933</v>
      </c>
      <c r="F20" s="20" t="n">
        <v>2.72121074</v>
      </c>
      <c r="G20" s="18" t="n">
        <v>518.84598762</v>
      </c>
      <c r="H20" s="20" t="n">
        <v>4.7380047</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500.52584705</v>
      </c>
      <c r="F23" s="20" t="n">
        <v>3.34849385</v>
      </c>
      <c r="G23" s="18" t="n">
        <v>533.9537838700001</v>
      </c>
      <c r="H23" s="20" t="n">
        <v>3.9812301</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484.2349981</v>
      </c>
      <c r="F25" s="20" t="n">
        <v>5.72872063</v>
      </c>
      <c r="G25" s="18" t="n">
        <v>490.65605119</v>
      </c>
      <c r="H25" s="20" t="n">
        <v>6.68504372</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503.30019503</v>
      </c>
      <c r="F26" s="20" t="n">
        <v>3.03836499</v>
      </c>
      <c r="G26" s="18" t="n">
        <v>514.14017881</v>
      </c>
      <c r="H26" s="20" t="n">
        <v>4.55304487</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527.83274965</v>
      </c>
      <c r="F32" s="20" t="n">
        <v>3.61683412</v>
      </c>
      <c r="G32" s="18" t="n">
        <v>532.41984541</v>
      </c>
      <c r="H32" s="20" t="n">
        <v>5.67715406</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473.63066323</v>
      </c>
      <c r="F34" s="20" t="n">
        <v>4.2108854</v>
      </c>
      <c r="G34" s="18" t="n">
        <v>498.83072181</v>
      </c>
      <c r="H34" s="20" t="n">
        <v>4.7717594</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512.80597961</v>
      </c>
      <c r="F35" s="20" t="n">
        <v>3.61174081</v>
      </c>
      <c r="G35" s="18" t="n">
        <v>540.62273194</v>
      </c>
      <c r="H35" s="20" t="n">
        <v>5.35318769</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505.13689387</v>
      </c>
      <c r="F36" s="20" t="n">
        <v>2.78683921</v>
      </c>
      <c r="G36" s="18" t="n">
        <v>529.43575371</v>
      </c>
      <c r="H36" s="20" t="n">
        <v>4.30367991</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512.20375331</v>
      </c>
      <c r="F40" s="20" t="n">
        <v>4.67343757</v>
      </c>
      <c r="G40" s="18" t="n">
        <v>553.42548298</v>
      </c>
      <c r="H40" s="20" t="n">
        <v>6.36227024</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422.80721796</v>
      </c>
      <c r="F47" s="20" t="n">
        <v>6.61353347</v>
      </c>
      <c r="G47" s="18" t="n">
        <v>444.91756637</v>
      </c>
      <c r="H47" s="20" t="n">
        <v>9.007487960000001</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525.20060218</v>
      </c>
      <c r="F48" s="20" t="n">
        <v>5.95116364</v>
      </c>
      <c r="G48" s="18" t="n">
        <v>515.31676182</v>
      </c>
      <c r="H48" s="20" t="n">
        <v>6.85521072</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501.32537778</v>
      </c>
      <c r="F52" s="20" t="n">
        <v>3.27844368</v>
      </c>
      <c r="G52" s="18" t="n">
        <v>525.44922116</v>
      </c>
      <c r="H52" s="20" t="n">
        <v>5.08374014</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527.65523506</v>
      </c>
      <c r="F56" s="20" t="n">
        <v>3.9427983</v>
      </c>
      <c r="G56" s="18" t="n">
        <v>548.0329544799999</v>
      </c>
      <c r="H56" s="20" t="n">
        <v>4.59050449</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494.91194829</v>
      </c>
      <c r="F61" s="20" t="n">
        <v>3.79097773</v>
      </c>
      <c r="G61" s="18" t="n">
        <v>498.42282888</v>
      </c>
      <c r="H61" s="20" t="n">
        <v>5.15286012</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420.78673052</v>
      </c>
      <c r="F67" s="20" t="n">
        <v>3.58228304</v>
      </c>
      <c r="G67" s="18" t="n">
        <v>442.71044461</v>
      </c>
      <c r="H67" s="20" t="n">
        <v>4.67760311</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433.82551423</v>
      </c>
      <c r="F73" s="20" t="n">
        <v>4.22078613</v>
      </c>
      <c r="G73" s="18" t="n">
        <v>423.90829265</v>
      </c>
      <c r="H73" s="20" t="n">
        <v>8.057206559999999</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525.00144974</v>
      </c>
      <c r="F7" s="20" t="n">
        <v>2.25088608</v>
      </c>
      <c r="G7" s="18" t="n">
        <v>506.21182433</v>
      </c>
      <c r="H7" s="20" t="n">
        <v>8.042555630000001</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503.78591789</v>
      </c>
      <c r="F9" s="20" t="n">
        <v>4.78903329</v>
      </c>
      <c r="G9" s="18" t="n">
        <v>482.75394394</v>
      </c>
      <c r="H9" s="20" t="n">
        <v>12.14472314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512.05668195</v>
      </c>
      <c r="F13" s="20" t="n">
        <v>2.75770228</v>
      </c>
      <c r="G13" s="18" t="n">
        <v>515.09738772</v>
      </c>
      <c r="H13" s="20" t="n">
        <v>5.71934335</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466.29573446</v>
      </c>
      <c r="F18" s="20" t="n">
        <v>5.93068607</v>
      </c>
      <c r="G18" s="18" t="n">
        <v>413.98090183</v>
      </c>
      <c r="H18" s="20" t="n">
        <v>10.52364635</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487.39845634</v>
      </c>
      <c r="F19" s="20" t="n">
        <v>3.03234891</v>
      </c>
      <c r="G19" s="18" t="n">
        <v>444.1640167</v>
      </c>
      <c r="H19" s="20" t="n">
        <v>9.642971210000001</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497.03731015</v>
      </c>
      <c r="F20" s="20" t="n">
        <v>2.56157494</v>
      </c>
      <c r="G20" s="18" t="n">
        <v>495.1375365</v>
      </c>
      <c r="H20" s="20" t="n">
        <v>7.6427029</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507.69130273</v>
      </c>
      <c r="F23" s="20" t="n">
        <v>3.04358717</v>
      </c>
      <c r="G23" s="18" t="n">
        <v>512.77490568</v>
      </c>
      <c r="H23" s="20" t="n">
        <v>6.96400804</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487.37607596</v>
      </c>
      <c r="F25" s="20" t="n">
        <v>4.80333248</v>
      </c>
      <c r="G25" s="18" t="n">
        <v>469.23874303</v>
      </c>
      <c r="H25" s="20" t="n">
        <v>19.27612213</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508.18255822</v>
      </c>
      <c r="F26" s="20" t="n">
        <v>2.71928958</v>
      </c>
      <c r="G26" s="18" t="n">
        <v>493.75241258</v>
      </c>
      <c r="H26" s="20" t="n">
        <v>6.40249356</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530.84120527</v>
      </c>
      <c r="F32" s="20" t="n">
        <v>3.45947691</v>
      </c>
      <c r="G32" s="18" t="n">
        <v>506.55194791</v>
      </c>
      <c r="H32" s="20" t="n">
        <v>7.57811147</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484.3718766</v>
      </c>
      <c r="F34" s="20" t="n">
        <v>3.74330328</v>
      </c>
      <c r="G34" s="18" t="n">
        <v>444.98478168</v>
      </c>
      <c r="H34" s="20" t="n">
        <v>8.73195097</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518.6172237</v>
      </c>
      <c r="F35" s="20" t="n">
        <v>3.40677211</v>
      </c>
      <c r="G35" s="18" t="n">
        <v>523.4930494</v>
      </c>
      <c r="H35" s="20" t="n">
        <v>8.31105035</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513.99135406</v>
      </c>
      <c r="F36" s="20" t="n">
        <v>2.54320028</v>
      </c>
      <c r="G36" s="18" t="n">
        <v>477.73899628</v>
      </c>
      <c r="H36" s="20" t="n">
        <v>8.33771711</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521.24584886</v>
      </c>
      <c r="F40" s="20" t="n">
        <v>4.69949319</v>
      </c>
      <c r="G40" s="18" t="n">
        <v>533.52086872</v>
      </c>
      <c r="H40" s="20" t="n">
        <v>9.425134099999999</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430.67778301</v>
      </c>
      <c r="F47" s="20" t="n">
        <v>6.54249403</v>
      </c>
      <c r="G47" s="18" t="n">
        <v>378.46633048</v>
      </c>
      <c r="H47" s="20" t="n">
        <v>10.90446882</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529.37369146</v>
      </c>
      <c r="F48" s="20" t="n">
        <v>5.90474281</v>
      </c>
      <c r="G48" s="18" t="n">
        <v>491.72180302</v>
      </c>
      <c r="H48" s="20" t="n">
        <v>7.90859728</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507.25999956</v>
      </c>
      <c r="F52" s="20" t="n">
        <v>3.18755748</v>
      </c>
      <c r="G52" s="18" t="n">
        <v>491.44487421</v>
      </c>
      <c r="H52" s="20" t="n">
        <v>8.61790719</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538.48855444</v>
      </c>
      <c r="F56" s="20" t="n">
        <v>3.84348678</v>
      </c>
      <c r="G56" s="18" t="n">
        <v>516.2443004</v>
      </c>
      <c r="H56" s="20" t="n">
        <v>7.02359862</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497.98667576</v>
      </c>
      <c r="F61" s="20" t="n">
        <v>3.69597304</v>
      </c>
      <c r="G61" s="18" t="n">
        <v>471.33424083</v>
      </c>
      <c r="H61" s="20" t="n">
        <v>6.25202978</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435.68923405</v>
      </c>
      <c r="F67" s="20" t="n">
        <v>4.22993053</v>
      </c>
      <c r="G67" s="18" t="n">
        <v>413.12448716</v>
      </c>
      <c r="H67" s="20" t="n">
        <v>4.02203622</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436.40400627</v>
      </c>
      <c r="F73" s="20" t="n">
        <v>4.81792322</v>
      </c>
      <c r="G73" s="18" t="n">
        <v>416.98147981</v>
      </c>
      <c r="H73" s="20" t="n">
        <v>7.15995102</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516.58023354</v>
      </c>
      <c r="F7" s="20" t="n">
        <v>2.73422298</v>
      </c>
      <c r="G7" s="18" t="n">
        <v>544.25560158</v>
      </c>
      <c r="H7" s="20" t="n">
        <v>3.49472488</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497.33718766</v>
      </c>
      <c r="F9" s="20" t="n">
        <v>5.50412498</v>
      </c>
      <c r="G9" s="18" t="n">
        <v>516.79636744</v>
      </c>
      <c r="H9" s="20" t="n">
        <v>5.04357619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508.43377019</v>
      </c>
      <c r="F13" s="20" t="n">
        <v>3.28056931</v>
      </c>
      <c r="G13" s="18" t="n">
        <v>518.92468733</v>
      </c>
      <c r="H13" s="20" t="n">
        <v>2.79044504</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456.06395746</v>
      </c>
      <c r="F18" s="20" t="n">
        <v>6.24242161</v>
      </c>
      <c r="G18" s="18" t="n">
        <v>477.55563021</v>
      </c>
      <c r="H18" s="20" t="n">
        <v>8.85394975</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481.82106765</v>
      </c>
      <c r="F19" s="20" t="n">
        <v>3.44742017</v>
      </c>
      <c r="G19" s="18" t="n">
        <v>492.35457854</v>
      </c>
      <c r="H19" s="20" t="n">
        <v>4.54429117</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489.21983395</v>
      </c>
      <c r="F20" s="20" t="n">
        <v>2.9060308</v>
      </c>
      <c r="G20" s="18" t="n">
        <v>511.80113171</v>
      </c>
      <c r="H20" s="20" t="n">
        <v>4.54725571</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507.60649617</v>
      </c>
      <c r="F23" s="20" t="n">
        <v>3.17656124</v>
      </c>
      <c r="G23" s="18" t="n">
        <v>511.37133901</v>
      </c>
      <c r="H23" s="20" t="n">
        <v>5.25312373</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486.62646718</v>
      </c>
      <c r="F25" s="20" t="n">
        <v>5.13897495</v>
      </c>
      <c r="G25" s="18" t="n">
        <v>481.60470235</v>
      </c>
      <c r="H25" s="20" t="n">
        <v>15.58753664</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506.95803737</v>
      </c>
      <c r="F26" s="20" t="n">
        <v>3.34144636</v>
      </c>
      <c r="G26" s="18" t="n">
        <v>505.13183125</v>
      </c>
      <c r="H26" s="20" t="n">
        <v>3.85656904</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528.60515131</v>
      </c>
      <c r="F32" s="20" t="n">
        <v>3.76666067</v>
      </c>
      <c r="G32" s="18" t="n">
        <v>529.19354979</v>
      </c>
      <c r="H32" s="20" t="n">
        <v>5.01219972</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476.86935536</v>
      </c>
      <c r="F34" s="20" t="n">
        <v>4.18308955</v>
      </c>
      <c r="G34" s="18" t="n">
        <v>491.27791345</v>
      </c>
      <c r="H34" s="20" t="n">
        <v>4.24880965</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514.07778659</v>
      </c>
      <c r="F35" s="20" t="n">
        <v>4.07111085</v>
      </c>
      <c r="G35" s="18" t="n">
        <v>529.60500675</v>
      </c>
      <c r="H35" s="20" t="n">
        <v>4.5498647</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509.89253431</v>
      </c>
      <c r="F36" s="20" t="n">
        <v>2.71689343</v>
      </c>
      <c r="G36" s="18" t="n">
        <v>518.06474503</v>
      </c>
      <c r="H36" s="20" t="n">
        <v>4.09489378</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515.02445705</v>
      </c>
      <c r="F40" s="20" t="n">
        <v>4.51465643</v>
      </c>
      <c r="G40" s="18" t="n">
        <v>546.98707957</v>
      </c>
      <c r="H40" s="20" t="n">
        <v>6.03641687</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421.2257564</v>
      </c>
      <c r="F47" s="20" t="n">
        <v>6.55594111</v>
      </c>
      <c r="G47" s="18" t="n">
        <v>454.05461111</v>
      </c>
      <c r="H47" s="20" t="n">
        <v>10.26552266</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524.6655947199999</v>
      </c>
      <c r="F48" s="20" t="n">
        <v>5.83758227</v>
      </c>
      <c r="G48" s="18" t="n">
        <v>505.38152728</v>
      </c>
      <c r="H48" s="20" t="n">
        <v>8.68776678</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502.70456855</v>
      </c>
      <c r="F52" s="20" t="n">
        <v>3.53115715</v>
      </c>
      <c r="G52" s="18" t="n">
        <v>515.4185606999999</v>
      </c>
      <c r="H52" s="20" t="n">
        <v>4.66389537</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535.83978842</v>
      </c>
      <c r="F56" s="20" t="n">
        <v>3.95477791</v>
      </c>
      <c r="G56" s="18" t="n">
        <v>533.26579151</v>
      </c>
      <c r="H56" s="20" t="n">
        <v>6.59974621</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495.47689115</v>
      </c>
      <c r="F61" s="20" t="n">
        <v>3.82364395</v>
      </c>
      <c r="G61" s="18" t="n">
        <v>496.00152523</v>
      </c>
      <c r="H61" s="20" t="n">
        <v>5.2951323</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429.81124349</v>
      </c>
      <c r="F67" s="20" t="n">
        <v>3.61898094</v>
      </c>
      <c r="G67" s="18" t="n">
        <v>421.94959725</v>
      </c>
      <c r="H67" s="20" t="n">
        <v>6.2208992</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437.24255428</v>
      </c>
      <c r="F73" s="20" t="n">
        <v>4.50817917</v>
      </c>
      <c r="G73" s="18" t="n">
        <v>411.875524</v>
      </c>
      <c r="H73" s="20" t="n">
        <v>7.47765828</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515.19924345</v>
      </c>
      <c r="F7" s="20" t="n">
        <v>2.672769</v>
      </c>
      <c r="G7" s="18" t="n">
        <v>547.40484307</v>
      </c>
      <c r="H7" s="20" t="n">
        <v>3.21375672</v>
      </c>
      <c r="I7" s="18" t="n">
        <v>485.32469737</v>
      </c>
      <c r="J7" s="20" t="n">
        <v>2.60140344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(7566.0/B9*100)</f>
        <v/>
      </c>
      <c r="D9" s="19" t="n">
        <v>2085</v>
      </c>
      <c r="E9" s="18" t="n">
        <v>495.26769774</v>
      </c>
      <c r="F9" s="20" t="n">
        <v>5.39133524</v>
      </c>
      <c r="G9" s="18" t="n">
        <v>524.92161248</v>
      </c>
      <c r="H9" s="20" t="n">
        <v>5.41840665</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(193.0/B13*100)</f>
        <v/>
      </c>
      <c r="D13" s="19" t="n">
        <v>6968</v>
      </c>
      <c r="E13" s="18" t="n">
        <v>512.1988013</v>
      </c>
      <c r="F13" s="20" t="n">
        <v>3.17168955</v>
      </c>
      <c r="G13" s="18" t="n">
        <v>512.87020542</v>
      </c>
      <c r="H13" s="20" t="n">
        <v>3.18305985</v>
      </c>
      <c r="I13" s="18" t="n">
        <v>457.06940156</v>
      </c>
      <c r="J13" s="20" t="n">
        <v>4.02319464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(46.0/B18*100)</f>
        <v/>
      </c>
      <c r="D18" s="19" t="n">
        <v>5486</v>
      </c>
      <c r="E18" s="18" t="n">
        <v>459.808513</v>
      </c>
      <c r="F18" s="20" t="n">
        <v>6.36571284</v>
      </c>
      <c r="G18" s="18" t="n">
        <v>466.89275201</v>
      </c>
      <c r="H18" s="20" t="n">
        <v>8.44689318</v>
      </c>
      <c r="I18" s="18" t="n">
        <v>470.46680217</v>
      </c>
      <c r="J18" s="20" t="n">
        <v>4.06334408</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483.42916136</v>
      </c>
      <c r="F19" s="20" t="n">
        <v>3.26497176</v>
      </c>
      <c r="G19" s="18" t="n">
        <v>489.59939678</v>
      </c>
      <c r="H19" s="20" t="n">
        <v>5.32990685</v>
      </c>
      <c r="I19" s="18" t="n">
        <v>448.9474742</v>
      </c>
      <c r="J19" s="20" t="n">
        <v>3.71574602</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493.07882949</v>
      </c>
      <c r="F20" s="20" t="n">
        <v>2.75764544</v>
      </c>
      <c r="G20" s="18" t="n">
        <v>506.96976851</v>
      </c>
      <c r="H20" s="20" t="n">
        <v>4.75115263</v>
      </c>
      <c r="I20" s="18" t="n">
        <v>452.84635133</v>
      </c>
      <c r="J20" s="20" t="n">
        <v>3.50500459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(673.0/B23*100)</f>
        <v/>
      </c>
      <c r="D23" s="19" t="n">
        <v>10910</v>
      </c>
      <c r="E23" s="18" t="n">
        <v>508.31384467</v>
      </c>
      <c r="F23" s="20" t="n">
        <v>3.22726279</v>
      </c>
      <c r="G23" s="18" t="n">
        <v>507.49149806</v>
      </c>
      <c r="H23" s="20" t="n">
        <v>4.80677773</v>
      </c>
      <c r="I23" s="18" t="n">
        <v>458.23477174</v>
      </c>
      <c r="J23" s="20" t="n">
        <v>3.55244393</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(35.0/B25*100)</f>
        <v/>
      </c>
      <c r="D25" s="19" t="n">
        <v>5546</v>
      </c>
      <c r="E25" s="18" t="n">
        <v>486.250676</v>
      </c>
      <c r="F25" s="20" t="n">
        <v>5.05454529</v>
      </c>
      <c r="G25" s="18" t="n">
        <v>486.8503754</v>
      </c>
      <c r="H25" s="20" t="n">
        <v>10.1111465</v>
      </c>
      <c r="I25" s="18" t="n">
        <v>527.36999509</v>
      </c>
      <c r="J25" s="20" t="n">
        <v>3.52775695</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507.73402523</v>
      </c>
      <c r="F26" s="20" t="n">
        <v>3.12266103</v>
      </c>
      <c r="G26" s="18" t="n">
        <v>503.68503177</v>
      </c>
      <c r="H26" s="20" t="n">
        <v>3.98400285</v>
      </c>
      <c r="I26" s="18" t="n">
        <v>475.56643999</v>
      </c>
      <c r="J26" s="20" t="n">
        <v>2.2668371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(32.0/B32*100)</f>
        <v/>
      </c>
      <c r="D32" s="19" t="n">
        <v>4446</v>
      </c>
      <c r="E32" s="18" t="n">
        <v>532.15268873</v>
      </c>
      <c r="F32" s="20" t="n">
        <v>3.67606635</v>
      </c>
      <c r="G32" s="18" t="n">
        <v>518.3270658599999</v>
      </c>
      <c r="H32" s="20" t="n">
        <v>4.65689687</v>
      </c>
      <c r="I32" s="18" t="n">
        <v>490.51154151</v>
      </c>
      <c r="J32" s="20" t="n">
        <v>2.75198655</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(135.0/B34*100)</f>
        <v/>
      </c>
      <c r="D34" s="19" t="n">
        <v>6215</v>
      </c>
      <c r="E34" s="18" t="n">
        <v>474.80348914</v>
      </c>
      <c r="F34" s="20" t="n">
        <v>4.1461384</v>
      </c>
      <c r="G34" s="18" t="n">
        <v>496.0735904</v>
      </c>
      <c r="H34" s="20" t="n">
        <v>4.80649719</v>
      </c>
      <c r="I34" s="18" t="n">
        <v>439.61575608</v>
      </c>
      <c r="J34" s="20" t="n">
        <v>2.77353606</v>
      </c>
      <c r="K34" s="18" t="s">
        <v>327</v>
      </c>
      <c r="L34" s="20" t="s">
        <v>327</v>
      </c>
      <c r="M34" s="18" t="n">
        <v>263.37193708</v>
      </c>
      <c r="N34" s="20" t="n">
        <v>13.61114927</v>
      </c>
      <c r="O34" s="18" t="s">
        <v>327</v>
      </c>
      <c r="P34" s="20" t="s">
        <v>327</v>
      </c>
      <c r="Q34" s="18" t="s">
        <v>327</v>
      </c>
      <c r="R34" s="20" t="s">
        <v>327</v>
      </c>
    </row>
    <row r="35" spans="1:18">
      <c r="A35" s="15" t="s">
        <v>355</v>
      </c>
      <c r="B35" s="17" t="n">
        <v>6406</v>
      </c>
      <c r="C35" s="18">
        <f>(95.0/B35*100)</f>
        <v/>
      </c>
      <c r="D35" s="19" t="n">
        <v>6311</v>
      </c>
      <c r="E35" s="18" t="n">
        <v>513.8789514699999</v>
      </c>
      <c r="F35" s="20" t="n">
        <v>4.29915618</v>
      </c>
      <c r="G35" s="18" t="n">
        <v>529.75478838</v>
      </c>
      <c r="H35" s="20" t="n">
        <v>4.06394245</v>
      </c>
      <c r="I35" s="18" t="n">
        <v>501.91250623</v>
      </c>
      <c r="J35" s="20" t="n">
        <v>1.92857165</v>
      </c>
      <c r="K35" s="18" t="s">
        <v>327</v>
      </c>
      <c r="L35" s="20" t="s">
        <v>327</v>
      </c>
      <c r="M35" s="18" t="n">
        <v>337.32521215</v>
      </c>
      <c r="N35" s="20" t="n">
        <v>11.65794297</v>
      </c>
      <c r="O35" s="18" t="s">
        <v>327</v>
      </c>
      <c r="P35" s="20" t="s">
        <v>327</v>
      </c>
      <c r="Q35" s="18" t="s">
        <v>327</v>
      </c>
      <c r="R35" s="20" t="s">
        <v>327</v>
      </c>
    </row>
    <row r="36" spans="1:18">
      <c r="A36" s="15" t="s">
        <v>356</v>
      </c>
      <c r="B36" s="17" t="n">
        <v>6736</v>
      </c>
      <c r="C36" s="18">
        <f>(118.0/B36*100)</f>
        <v/>
      </c>
      <c r="D36" s="19" t="n">
        <v>6618</v>
      </c>
      <c r="E36" s="18" t="n">
        <v>508.39832419</v>
      </c>
      <c r="F36" s="20" t="n">
        <v>2.92787453</v>
      </c>
      <c r="G36" s="18" t="n">
        <v>522.38049813</v>
      </c>
      <c r="H36" s="20" t="n">
        <v>4.17654518</v>
      </c>
      <c r="I36" s="18" t="n">
        <v>477.34270132</v>
      </c>
      <c r="J36" s="20" t="n">
        <v>3.01079999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(5807.0/B40*100)</f>
        <v/>
      </c>
      <c r="D40" s="19" t="n">
        <v>8350</v>
      </c>
      <c r="E40" s="18" t="n">
        <v>512.1389311200001</v>
      </c>
      <c r="F40" s="20" t="n">
        <v>4.62453378</v>
      </c>
      <c r="G40" s="18" t="n">
        <v>549.31364603</v>
      </c>
      <c r="H40" s="20" t="n">
        <v>6.03655821</v>
      </c>
      <c r="I40" s="18" t="n">
        <v>483.01041419</v>
      </c>
      <c r="J40" s="20" t="n">
        <v>3.44575666</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(192.0/B47*100)</f>
        <v/>
      </c>
      <c r="D47" s="19" t="n">
        <v>5736</v>
      </c>
      <c r="E47" s="18" t="n">
        <v>419.60034205</v>
      </c>
      <c r="F47" s="20" t="n">
        <v>6.53202638</v>
      </c>
      <c r="G47" s="18" t="n">
        <v>462.5116703</v>
      </c>
      <c r="H47" s="20" t="n">
        <v>8.771927489999999</v>
      </c>
      <c r="I47" s="18" t="n">
        <v>436.59912678</v>
      </c>
      <c r="J47" s="20" t="n">
        <v>4.80102863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518.97142882</v>
      </c>
      <c r="F48" s="20" t="n">
        <v>5.97688316</v>
      </c>
      <c r="G48" s="18" t="n">
        <v>527.5634353</v>
      </c>
      <c r="H48" s="20" t="n">
        <v>6.47622407</v>
      </c>
      <c r="I48" s="18" t="n">
        <v>479.12650936</v>
      </c>
      <c r="J48" s="20" t="n">
        <v>5.47556969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(151.0/B52*100)</f>
        <v/>
      </c>
      <c r="D52" s="19" t="n">
        <v>5658</v>
      </c>
      <c r="E52" s="18" t="n">
        <v>502.39830342</v>
      </c>
      <c r="F52" s="20" t="n">
        <v>3.57425517</v>
      </c>
      <c r="G52" s="18" t="n">
        <v>514.11264438</v>
      </c>
      <c r="H52" s="20" t="n">
        <v>4.08355646</v>
      </c>
      <c r="I52" s="18" t="n">
        <v>467.84159208</v>
      </c>
      <c r="J52" s="20" t="n">
        <v>3.3057341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(94.0/B56*100)</f>
        <v/>
      </c>
      <c r="D56" s="19" t="n">
        <v>5265</v>
      </c>
      <c r="E56" s="18" t="n">
        <v>528.22083321</v>
      </c>
      <c r="F56" s="20" t="n">
        <v>3.83802334</v>
      </c>
      <c r="G56" s="18" t="n">
        <v>548.7076995</v>
      </c>
      <c r="H56" s="20" t="n">
        <v>5.37902589</v>
      </c>
      <c r="I56" s="18" t="n">
        <v>521.3759985200001</v>
      </c>
      <c r="J56" s="20" t="n">
        <v>2.82364356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(331.0/B61*100)</f>
        <v/>
      </c>
      <c r="D61" s="19" t="n">
        <v>6194</v>
      </c>
      <c r="E61" s="18" t="n">
        <v>492.26903716</v>
      </c>
      <c r="F61" s="20" t="n">
        <v>3.77428179</v>
      </c>
      <c r="G61" s="18" t="n">
        <v>503.52816376</v>
      </c>
      <c r="H61" s="20" t="n">
        <v>4.65135939</v>
      </c>
      <c r="I61" s="18" t="n">
        <v>452.28834508</v>
      </c>
      <c r="J61" s="20" t="n">
        <v>3.29514849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(25.0/B67*100)</f>
        <v/>
      </c>
      <c r="D67" s="19" t="n">
        <v>6946</v>
      </c>
      <c r="E67" s="18" t="n">
        <v>429.06543133</v>
      </c>
      <c r="F67" s="20" t="n">
        <v>3.70739225</v>
      </c>
      <c r="G67" s="18" t="n">
        <v>425.07002312</v>
      </c>
      <c r="H67" s="20" t="n">
        <v>5.6152799</v>
      </c>
      <c r="I67" s="18" t="n">
        <v>380.14513202</v>
      </c>
      <c r="J67" s="20" t="n">
        <v>2.80454147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(372.0/B73*100)</f>
        <v/>
      </c>
      <c r="D73" s="19" t="n">
        <v>7877</v>
      </c>
      <c r="E73" s="18" t="n">
        <v>432.60425234</v>
      </c>
      <c r="F73" s="20" t="n">
        <v>4.233776</v>
      </c>
      <c r="G73" s="18" t="n">
        <v>428.77721398</v>
      </c>
      <c r="H73" s="20" t="n">
        <v>7.18198295</v>
      </c>
      <c r="I73" s="18" t="n">
        <v>404.01511119</v>
      </c>
      <c r="J73" s="20" t="n">
        <v>3.61096829</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474.17037091</v>
      </c>
      <c r="F7" s="20" t="n">
        <v>2.74932982</v>
      </c>
      <c r="G7" s="18" t="n">
        <v>455.25255532</v>
      </c>
      <c r="H7" s="20" t="n">
        <v>5.80723155</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449.44434506</v>
      </c>
      <c r="F9" s="20" t="n">
        <v>5.58289219</v>
      </c>
      <c r="G9" s="18" t="n">
        <v>415.73243122</v>
      </c>
      <c r="H9" s="20" t="n">
        <v>9.198491929999999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454.76952538</v>
      </c>
      <c r="F13" s="20" t="n">
        <v>4.80771726</v>
      </c>
      <c r="G13" s="18" t="n">
        <v>435.05146805</v>
      </c>
      <c r="H13" s="20" t="n">
        <v>12.06993135</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460.786844</v>
      </c>
      <c r="F18" s="20" t="n">
        <v>4.97938027</v>
      </c>
      <c r="G18" s="18" t="n">
        <v>456.58699166</v>
      </c>
      <c r="H18" s="20" t="n">
        <v>4.7220478</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425.82080333</v>
      </c>
      <c r="F19" s="20" t="n">
        <v>4.09945712</v>
      </c>
      <c r="G19" s="18" t="n">
        <v>419.44068785</v>
      </c>
      <c r="H19" s="20" t="n">
        <v>6.19547478</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428.24800821</v>
      </c>
      <c r="F20" s="20" t="n">
        <v>4.45361023</v>
      </c>
      <c r="G20" s="18" t="n">
        <v>408.30115811</v>
      </c>
      <c r="H20" s="20" t="n">
        <v>9.49197751</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432.61093849</v>
      </c>
      <c r="F23" s="20" t="n">
        <v>4.34424891</v>
      </c>
      <c r="G23" s="18" t="n">
        <v>430.25135581</v>
      </c>
      <c r="H23" s="20" t="n">
        <v>4.531707</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522.81910055</v>
      </c>
      <c r="F25" s="20" t="n">
        <v>3.99751108</v>
      </c>
      <c r="G25" s="18" t="n">
        <v>472.68666003</v>
      </c>
      <c r="H25" s="20" t="n">
        <v>9.11230546</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459.66824859</v>
      </c>
      <c r="F26" s="20" t="n">
        <v>3.59675118</v>
      </c>
      <c r="G26" s="18" t="n">
        <v>449.71980471</v>
      </c>
      <c r="H26" s="20" t="n">
        <v>3.60050327</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488.42727481</v>
      </c>
      <c r="F32" s="20" t="n">
        <v>3.93091475</v>
      </c>
      <c r="G32" s="18" t="n">
        <v>466.6925058</v>
      </c>
      <c r="H32" s="20" t="n">
        <v>4.96224026</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439.41576487</v>
      </c>
      <c r="F34" s="20" t="n">
        <v>2.97363951</v>
      </c>
      <c r="G34" s="18" t="n">
        <v>412.43657278</v>
      </c>
      <c r="H34" s="20" t="n">
        <v>3.52596206</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502.46678095</v>
      </c>
      <c r="F35" s="20" t="n">
        <v>1.95780568</v>
      </c>
      <c r="G35" s="18" t="n">
        <v>455.40240403</v>
      </c>
      <c r="H35" s="20" t="n">
        <v>6.11781083</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458.44403692</v>
      </c>
      <c r="F36" s="20" t="n">
        <v>3.39519625</v>
      </c>
      <c r="G36" s="18" t="n">
        <v>444.06435129</v>
      </c>
      <c r="H36" s="20" t="n">
        <v>4.70478684</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480.42972514</v>
      </c>
      <c r="F40" s="20" t="n">
        <v>3.72963708</v>
      </c>
      <c r="G40" s="18" t="n">
        <v>467.56952181</v>
      </c>
      <c r="H40" s="20" t="n">
        <v>4.98786551</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445.84921308</v>
      </c>
      <c r="F47" s="20" t="n">
        <v>4.93122753</v>
      </c>
      <c r="G47" s="18" t="n">
        <v>399.89749111</v>
      </c>
      <c r="H47" s="20" t="n">
        <v>6.20221609</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470.56346318</v>
      </c>
      <c r="F48" s="20" t="n">
        <v>5.0154069</v>
      </c>
      <c r="G48" s="18" t="n">
        <v>429.8720632</v>
      </c>
      <c r="H48" s="20" t="n">
        <v>7.13114048</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434.2105326</v>
      </c>
      <c r="F52" s="20" t="n">
        <v>3.69541467</v>
      </c>
      <c r="G52" s="18" t="n">
        <v>428.23463105</v>
      </c>
      <c r="H52" s="20" t="n">
        <v>4.75422276</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518.40346038</v>
      </c>
      <c r="F56" s="20" t="n">
        <v>3.26684136</v>
      </c>
      <c r="G56" s="18" t="n">
        <v>500.44620754</v>
      </c>
      <c r="H56" s="20" t="n">
        <v>4.77695533</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443.96453505</v>
      </c>
      <c r="F61" s="20" t="n">
        <v>3.30933774</v>
      </c>
      <c r="G61" s="18" t="n">
        <v>433.20429753</v>
      </c>
      <c r="H61" s="20" t="n">
        <v>6.35306437</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396.73089124</v>
      </c>
      <c r="F67" s="20" t="n">
        <v>3.62797024</v>
      </c>
      <c r="G67" s="18" t="n">
        <v>356.4522976</v>
      </c>
      <c r="H67" s="20" t="n">
        <v>3.52240147</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405.13183812</v>
      </c>
      <c r="F73" s="20" t="n">
        <v>3.38825823</v>
      </c>
      <c r="G73" s="18" t="n">
        <v>372.82886386</v>
      </c>
      <c r="H73" s="20" t="n">
        <v>3.59521525</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476.34991567</v>
      </c>
      <c r="F7" s="20" t="n">
        <v>2.75347364</v>
      </c>
      <c r="G7" s="18" t="n">
        <v>388.3590425</v>
      </c>
      <c r="H7" s="20" t="n">
        <v>8.518959819999999</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447.58762603</v>
      </c>
      <c r="F9" s="20" t="n">
        <v>5.76946956</v>
      </c>
      <c r="G9" s="18" t="n">
        <v>392.02012259</v>
      </c>
      <c r="H9" s="20" t="n">
        <v>11.6461224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454.05003217</v>
      </c>
      <c r="F13" s="20" t="n">
        <v>4.57053881</v>
      </c>
      <c r="G13" s="18" t="n">
        <v>398.4119754</v>
      </c>
      <c r="H13" s="20" t="n">
        <v>16.14897443</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467.0411365</v>
      </c>
      <c r="F18" s="20" t="n">
        <v>4.0594198</v>
      </c>
      <c r="G18" s="18" t="n">
        <v>384.76807218</v>
      </c>
      <c r="H18" s="20" t="n">
        <v>6.18584371</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430.98496375</v>
      </c>
      <c r="F19" s="20" t="n">
        <v>3.82806586</v>
      </c>
      <c r="G19" s="18" t="n">
        <v>374.24624278</v>
      </c>
      <c r="H19" s="20" t="n">
        <v>7.35657431</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426.85450776</v>
      </c>
      <c r="F20" s="20" t="n">
        <v>4.08528214</v>
      </c>
      <c r="G20" s="18" t="n">
        <v>366.25362399</v>
      </c>
      <c r="H20" s="20" t="n">
        <v>18.58553886</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434.69646446</v>
      </c>
      <c r="F23" s="20" t="n">
        <v>3.6522781</v>
      </c>
      <c r="G23" s="18" t="n">
        <v>412.80058233</v>
      </c>
      <c r="H23" s="20" t="n">
        <v>9.389298589999999</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521.33992158</v>
      </c>
      <c r="F25" s="20" t="n">
        <v>3.98667674</v>
      </c>
      <c r="G25" s="18" t="n">
        <v>473.45258666</v>
      </c>
      <c r="H25" s="20" t="n">
        <v>11.24194072</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461.72229681</v>
      </c>
      <c r="F26" s="20" t="n">
        <v>2.7589076</v>
      </c>
      <c r="G26" s="18" t="n">
        <v>397.32718574</v>
      </c>
      <c r="H26" s="20" t="n">
        <v>6.02861071</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488.61782014</v>
      </c>
      <c r="F32" s="20" t="n">
        <v>3.5709788</v>
      </c>
      <c r="G32" s="18" t="n">
        <v>419.41627072</v>
      </c>
      <c r="H32" s="20" t="n">
        <v>7.10586887</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440.3308451</v>
      </c>
      <c r="F34" s="20" t="n">
        <v>2.59623138</v>
      </c>
      <c r="G34" s="18" t="n">
        <v>380.62144501</v>
      </c>
      <c r="H34" s="20" t="n">
        <v>4.78375858</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498.4471218</v>
      </c>
      <c r="F35" s="20" t="n">
        <v>2.01742562</v>
      </c>
      <c r="G35" s="18" t="n">
        <v>454.40421634</v>
      </c>
      <c r="H35" s="20" t="n">
        <v>7.36350419</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458.87328119</v>
      </c>
      <c r="F36" s="20" t="n">
        <v>2.99938173</v>
      </c>
      <c r="G36" s="18" t="n">
        <v>387.83954932</v>
      </c>
      <c r="H36" s="20" t="n">
        <v>10.08544349</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481.36931805</v>
      </c>
      <c r="F40" s="20" t="n">
        <v>3.37294757</v>
      </c>
      <c r="G40" s="18" t="n">
        <v>406.63171528</v>
      </c>
      <c r="H40" s="20" t="n">
        <v>9.50937147</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445.91693213</v>
      </c>
      <c r="F47" s="20" t="n">
        <v>4.73673157</v>
      </c>
      <c r="G47" s="18" t="n">
        <v>370.78077668</v>
      </c>
      <c r="H47" s="20" t="n">
        <v>6.57065343</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473.40808234</v>
      </c>
      <c r="F48" s="20" t="n">
        <v>4.81409982</v>
      </c>
      <c r="G48" s="18" t="n">
        <v>400.82674246</v>
      </c>
      <c r="H48" s="20" t="n">
        <v>7.59051436</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437.65703865</v>
      </c>
      <c r="F52" s="20" t="n">
        <v>3.51247629</v>
      </c>
      <c r="G52" s="18" t="n">
        <v>402.30822209</v>
      </c>
      <c r="H52" s="20" t="n">
        <v>5.88689791</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518.46074947</v>
      </c>
      <c r="F56" s="20" t="n">
        <v>3.06189828</v>
      </c>
      <c r="G56" s="18" t="n">
        <v>446.06361471</v>
      </c>
      <c r="H56" s="20" t="n">
        <v>7.65332849</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448.94110908</v>
      </c>
      <c r="F61" s="20" t="n">
        <v>3.43705341</v>
      </c>
      <c r="G61" s="18" t="n">
        <v>384.80185463</v>
      </c>
      <c r="H61" s="20" t="n">
        <v>7.0203814</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387.94529564</v>
      </c>
      <c r="F67" s="20" t="n">
        <v>3.13041144</v>
      </c>
      <c r="G67" s="18" t="n">
        <v>327.74058615</v>
      </c>
      <c r="H67" s="20" t="n">
        <v>4.47952889</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403.73026301</v>
      </c>
      <c r="F73" s="20" t="n">
        <v>3.08604769</v>
      </c>
      <c r="G73" s="18" t="n">
        <v>358.88700341</v>
      </c>
      <c r="H73" s="20" t="n">
        <v>3.90065178</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476.5985698</v>
      </c>
      <c r="F7" s="20" t="n">
        <v>2.69026228</v>
      </c>
      <c r="G7" s="18" t="n">
        <v>409.79585394</v>
      </c>
      <c r="H7" s="20" t="n">
        <v>7.19286822</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447.07588039</v>
      </c>
      <c r="F9" s="20" t="n">
        <v>5.6418003</v>
      </c>
      <c r="G9" s="18" t="n">
        <v>404.6324044</v>
      </c>
      <c r="H9" s="20" t="n">
        <v>11.01655359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453.4490276</v>
      </c>
      <c r="F13" s="20" t="n">
        <v>4.60497877</v>
      </c>
      <c r="G13" s="18" t="n">
        <v>435.12284827</v>
      </c>
      <c r="H13" s="20" t="n">
        <v>13.67909655</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467.27575009</v>
      </c>
      <c r="F18" s="20" t="n">
        <v>4.04281741</v>
      </c>
      <c r="G18" s="18" t="n">
        <v>391.63625678</v>
      </c>
      <c r="H18" s="20" t="n">
        <v>6.75575958</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430.88245134</v>
      </c>
      <c r="F19" s="20" t="n">
        <v>3.93113982</v>
      </c>
      <c r="G19" s="18" t="n">
        <v>384.09145465</v>
      </c>
      <c r="H19" s="20" t="n">
        <v>7.46667799</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427.10531268</v>
      </c>
      <c r="F20" s="20" t="n">
        <v>4.13135075</v>
      </c>
      <c r="G20" s="18" t="n">
        <v>389.73790248</v>
      </c>
      <c r="H20" s="20" t="n">
        <v>16.10061965</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436.13612264</v>
      </c>
      <c r="F23" s="20" t="n">
        <v>3.89259427</v>
      </c>
      <c r="G23" s="18" t="n">
        <v>407.50892147</v>
      </c>
      <c r="H23" s="20" t="n">
        <v>7.81476738</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520.3325139900001</v>
      </c>
      <c r="F25" s="20" t="n">
        <v>4.09076403</v>
      </c>
      <c r="G25" s="18" t="n">
        <v>514.54599324</v>
      </c>
      <c r="H25" s="20" t="n">
        <v>7.65356845</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462.8296329</v>
      </c>
      <c r="F26" s="20" t="n">
        <v>2.85934947</v>
      </c>
      <c r="G26" s="18" t="n">
        <v>421.19932587</v>
      </c>
      <c r="H26" s="20" t="n">
        <v>5.80116159</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490.68648293</v>
      </c>
      <c r="F32" s="20" t="n">
        <v>3.60409625</v>
      </c>
      <c r="G32" s="18" t="n">
        <v>437.7932942</v>
      </c>
      <c r="H32" s="20" t="n">
        <v>6.52579292</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440.1370106</v>
      </c>
      <c r="F34" s="20" t="n">
        <v>2.76824794</v>
      </c>
      <c r="G34" s="18" t="n">
        <v>385.99394256</v>
      </c>
      <c r="H34" s="20" t="n">
        <v>4.76629768</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499.84315575</v>
      </c>
      <c r="F35" s="20" t="n">
        <v>2.09785273</v>
      </c>
      <c r="G35" s="18" t="n">
        <v>453.11480892</v>
      </c>
      <c r="H35" s="20" t="n">
        <v>6.99765222</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460.29070124</v>
      </c>
      <c r="F36" s="20" t="n">
        <v>3.00776369</v>
      </c>
      <c r="G36" s="18" t="n">
        <v>378.92781323</v>
      </c>
      <c r="H36" s="20" t="n">
        <v>8.675768</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481.94974561</v>
      </c>
      <c r="F40" s="20" t="n">
        <v>3.43635823</v>
      </c>
      <c r="G40" s="18" t="n">
        <v>423.12867573</v>
      </c>
      <c r="H40" s="20" t="n">
        <v>7.41059146</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445.95917797</v>
      </c>
      <c r="F47" s="20" t="n">
        <v>4.79263306</v>
      </c>
      <c r="G47" s="18" t="n">
        <v>376.22127095</v>
      </c>
      <c r="H47" s="20" t="n">
        <v>7.13462429</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468.2604883</v>
      </c>
      <c r="F48" s="20" t="n">
        <v>4.94595552</v>
      </c>
      <c r="G48" s="18" t="n">
        <v>408.11916254</v>
      </c>
      <c r="H48" s="20" t="n">
        <v>7.2934773</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436.25033639</v>
      </c>
      <c r="F52" s="20" t="n">
        <v>3.49538169</v>
      </c>
      <c r="G52" s="18" t="n">
        <v>413.77547557</v>
      </c>
      <c r="H52" s="20" t="n">
        <v>6.4822028</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518.18586823</v>
      </c>
      <c r="F56" s="20" t="n">
        <v>3.08884866</v>
      </c>
      <c r="G56" s="18" t="n">
        <v>479.64485063</v>
      </c>
      <c r="H56" s="20" t="n">
        <v>7.21125397</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447.67256143</v>
      </c>
      <c r="F61" s="20" t="n">
        <v>3.4199724</v>
      </c>
      <c r="G61" s="18" t="n">
        <v>407.94411402</v>
      </c>
      <c r="H61" s="20" t="n">
        <v>6.23632971</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389.89974201</v>
      </c>
      <c r="F67" s="20" t="n">
        <v>3.11799758</v>
      </c>
      <c r="G67" s="18" t="n">
        <v>340.1268289</v>
      </c>
      <c r="H67" s="20" t="n">
        <v>4.81759936</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401.42323046</v>
      </c>
      <c r="F73" s="20" t="n">
        <v>3.10021438</v>
      </c>
      <c r="G73" s="18" t="n">
        <v>371.29713791</v>
      </c>
      <c r="H73" s="20" t="n">
        <v>4.00662088</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476.20616968</v>
      </c>
      <c r="F7" s="20" t="n">
        <v>2.8126581</v>
      </c>
      <c r="G7" s="18" t="n">
        <v>438.33036754</v>
      </c>
      <c r="H7" s="20" t="n">
        <v>5.84820425</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449.52862404</v>
      </c>
      <c r="F9" s="20" t="n">
        <v>5.69807028</v>
      </c>
      <c r="G9" s="18" t="n">
        <v>401.02132575</v>
      </c>
      <c r="H9" s="20" t="n">
        <v>9.92073444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454.02983444</v>
      </c>
      <c r="F13" s="20" t="n">
        <v>4.44646461</v>
      </c>
      <c r="G13" s="18" t="n">
        <v>418.82574624</v>
      </c>
      <c r="H13" s="20" t="n">
        <v>15.15552943</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457.51912871</v>
      </c>
      <c r="F18" s="20" t="n">
        <v>4.6712917</v>
      </c>
      <c r="G18" s="18" t="n">
        <v>461.28157281</v>
      </c>
      <c r="H18" s="20" t="n">
        <v>5.07148637</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429.48509179</v>
      </c>
      <c r="F19" s="20" t="n">
        <v>3.74862845</v>
      </c>
      <c r="G19" s="18" t="n">
        <v>396.64932359</v>
      </c>
      <c r="H19" s="20" t="n">
        <v>8.01214442</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420.58385188</v>
      </c>
      <c r="F20" s="20" t="n">
        <v>4.42387061</v>
      </c>
      <c r="G20" s="18" t="n">
        <v>435.46625488</v>
      </c>
      <c r="H20" s="20" t="n">
        <v>8.751572189999999</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434.42782564</v>
      </c>
      <c r="F23" s="20" t="n">
        <v>3.91237707</v>
      </c>
      <c r="G23" s="18" t="n">
        <v>421.10397613</v>
      </c>
      <c r="H23" s="20" t="n">
        <v>6.54440759</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503.54510112</v>
      </c>
      <c r="F25" s="20" t="n">
        <v>4.07849965</v>
      </c>
      <c r="G25" s="18" t="n">
        <v>533.02708063</v>
      </c>
      <c r="H25" s="20" t="n">
        <v>4.94156725</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457.72768221</v>
      </c>
      <c r="F26" s="20" t="n">
        <v>2.90980808</v>
      </c>
      <c r="G26" s="18" t="n">
        <v>446.80029395</v>
      </c>
      <c r="H26" s="20" t="n">
        <v>4.78770992</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477.55647392</v>
      </c>
      <c r="F32" s="20" t="n">
        <v>3.79899923</v>
      </c>
      <c r="G32" s="18" t="n">
        <v>494.50402321</v>
      </c>
      <c r="H32" s="20" t="n">
        <v>5.12177099</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437.99791071</v>
      </c>
      <c r="F34" s="20" t="n">
        <v>2.6100228</v>
      </c>
      <c r="G34" s="18" t="n">
        <v>402.21788488</v>
      </c>
      <c r="H34" s="20" t="n">
        <v>4.43196449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499.60691678</v>
      </c>
      <c r="F35" s="20" t="n">
        <v>2.00259732</v>
      </c>
      <c r="G35" s="18" t="n">
        <v>438.64139522</v>
      </c>
      <c r="H35" s="20" t="n">
        <v>6.73428884</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456.11423275</v>
      </c>
      <c r="F36" s="20" t="n">
        <v>3.17004155</v>
      </c>
      <c r="G36" s="18" t="n">
        <v>442.33150596</v>
      </c>
      <c r="H36" s="20" t="n">
        <v>6.72152454</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479.1013595</v>
      </c>
      <c r="F40" s="20" t="n">
        <v>3.34702249</v>
      </c>
      <c r="G40" s="18" t="n">
        <v>462.47046331</v>
      </c>
      <c r="H40" s="20" t="n">
        <v>7.71829239</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438.54908589</v>
      </c>
      <c r="F47" s="20" t="n">
        <v>5.29426607</v>
      </c>
      <c r="G47" s="18" t="n">
        <v>424.54508498</v>
      </c>
      <c r="H47" s="20" t="n">
        <v>5.11416389</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459.87440723</v>
      </c>
      <c r="F48" s="20" t="n">
        <v>5.08912487</v>
      </c>
      <c r="G48" s="18" t="n">
        <v>460.30824879</v>
      </c>
      <c r="H48" s="20" t="n">
        <v>6.58311004</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434.71733285</v>
      </c>
      <c r="F52" s="20" t="n">
        <v>3.52208065</v>
      </c>
      <c r="G52" s="18" t="n">
        <v>426.27421098</v>
      </c>
      <c r="H52" s="20" t="n">
        <v>5.23456443</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517.12869507</v>
      </c>
      <c r="F56" s="20" t="n">
        <v>3.44410623</v>
      </c>
      <c r="G56" s="18" t="n">
        <v>508.15142882</v>
      </c>
      <c r="H56" s="20" t="n">
        <v>4.27474375</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445.08260035</v>
      </c>
      <c r="F61" s="20" t="n">
        <v>3.59934701</v>
      </c>
      <c r="G61" s="18" t="n">
        <v>425.99253172</v>
      </c>
      <c r="H61" s="20" t="n">
        <v>5.1884342</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386.07875452</v>
      </c>
      <c r="F67" s="20" t="n">
        <v>3.39451778</v>
      </c>
      <c r="G67" s="18" t="n">
        <v>370.98431616</v>
      </c>
      <c r="H67" s="20" t="n">
        <v>3.5942821</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402.6826171</v>
      </c>
      <c r="F73" s="20" t="n">
        <v>3.25842181</v>
      </c>
      <c r="G73" s="18" t="n">
        <v>374.03953081</v>
      </c>
      <c r="H73" s="20" t="n">
        <v>3.76742379</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475.78854798</v>
      </c>
      <c r="F7" s="20" t="n">
        <v>2.75266145</v>
      </c>
      <c r="G7" s="18" t="n">
        <v>391.02359205</v>
      </c>
      <c r="H7" s="20" t="n">
        <v>8.66767437</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447.2454568</v>
      </c>
      <c r="F9" s="20" t="n">
        <v>5.51748192</v>
      </c>
      <c r="G9" s="18" t="n">
        <v>392.15332273</v>
      </c>
      <c r="H9" s="20" t="n">
        <v>12.48098621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456.33735701</v>
      </c>
      <c r="F13" s="20" t="n">
        <v>4.33936357</v>
      </c>
      <c r="G13" s="18" t="n">
        <v>371.82484705</v>
      </c>
      <c r="H13" s="20" t="n">
        <v>18.20935794</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465.88486008</v>
      </c>
      <c r="F18" s="20" t="n">
        <v>4.12653906</v>
      </c>
      <c r="G18" s="18" t="n">
        <v>394.10886311</v>
      </c>
      <c r="H18" s="20" t="n">
        <v>7.26281998</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430.73283875</v>
      </c>
      <c r="F19" s="20" t="n">
        <v>4.02075507</v>
      </c>
      <c r="G19" s="18" t="n">
        <v>374.10772374</v>
      </c>
      <c r="H19" s="20" t="n">
        <v>8.2572346</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427.00594698</v>
      </c>
      <c r="F20" s="20" t="n">
        <v>4.22744785</v>
      </c>
      <c r="G20" s="18" t="n">
        <v>393.65531736</v>
      </c>
      <c r="H20" s="20" t="n">
        <v>13.96123257</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434.96283502</v>
      </c>
      <c r="F23" s="20" t="n">
        <v>3.89006997</v>
      </c>
      <c r="G23" s="18" t="n">
        <v>410.60195153</v>
      </c>
      <c r="H23" s="20" t="n">
        <v>8.00088805</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520.65757337</v>
      </c>
      <c r="F25" s="20" t="n">
        <v>3.99418308</v>
      </c>
      <c r="G25" s="18" t="n">
        <v>501.52496755</v>
      </c>
      <c r="H25" s="20" t="n">
        <v>11.01281987</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461.64703703</v>
      </c>
      <c r="F26" s="20" t="n">
        <v>2.62594469</v>
      </c>
      <c r="G26" s="18" t="n">
        <v>406.23219737</v>
      </c>
      <c r="H26" s="20" t="n">
        <v>5.89936682</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488.64802959</v>
      </c>
      <c r="F32" s="20" t="n">
        <v>3.59932879</v>
      </c>
      <c r="G32" s="18" t="n">
        <v>423.56990203</v>
      </c>
      <c r="H32" s="20" t="n">
        <v>8.00755865</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440.30484138</v>
      </c>
      <c r="F34" s="20" t="n">
        <v>2.66080535</v>
      </c>
      <c r="G34" s="18" t="n">
        <v>375.48250997</v>
      </c>
      <c r="H34" s="20" t="n">
        <v>5.07738609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500.09960023</v>
      </c>
      <c r="F35" s="20" t="n">
        <v>1.93073418</v>
      </c>
      <c r="G35" s="18" t="n">
        <v>424.75358967</v>
      </c>
      <c r="H35" s="20" t="n">
        <v>8.53301521</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458.49708236</v>
      </c>
      <c r="F36" s="20" t="n">
        <v>3.06287201</v>
      </c>
      <c r="G36" s="18" t="n">
        <v>390.93836466</v>
      </c>
      <c r="H36" s="20" t="n">
        <v>8.93830683</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480.92641588</v>
      </c>
      <c r="F40" s="20" t="n">
        <v>3.41464585</v>
      </c>
      <c r="G40" s="18" t="n">
        <v>420.72316808</v>
      </c>
      <c r="H40" s="20" t="n">
        <v>11.79841251</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445.4614204</v>
      </c>
      <c r="F47" s="20" t="n">
        <v>4.7618447</v>
      </c>
      <c r="G47" s="18" t="n">
        <v>366.32720846</v>
      </c>
      <c r="H47" s="20" t="n">
        <v>7.48443641</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467.71512953</v>
      </c>
      <c r="F48" s="20" t="n">
        <v>4.88336212</v>
      </c>
      <c r="G48" s="18" t="n">
        <v>400.39159267</v>
      </c>
      <c r="H48" s="20" t="n">
        <v>8.0602702</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435.917915</v>
      </c>
      <c r="F52" s="20" t="n">
        <v>3.59248981</v>
      </c>
      <c r="G52" s="18" t="n">
        <v>410.47195464</v>
      </c>
      <c r="H52" s="20" t="n">
        <v>6.28550292</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509.86000847</v>
      </c>
      <c r="F56" s="20" t="n">
        <v>3.08333169</v>
      </c>
      <c r="G56" s="18" t="n">
        <v>531.71862428</v>
      </c>
      <c r="H56" s="20" t="n">
        <v>5.67960405</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448.36544933</v>
      </c>
      <c r="F61" s="20" t="n">
        <v>3.39961196</v>
      </c>
      <c r="G61" s="18" t="n">
        <v>403.65549812</v>
      </c>
      <c r="H61" s="20" t="n">
        <v>6.04916825</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386.90625594</v>
      </c>
      <c r="F67" s="20" t="n">
        <v>3.43043272</v>
      </c>
      <c r="G67" s="18" t="n">
        <v>359.52984703</v>
      </c>
      <c r="H67" s="20" t="n">
        <v>4.24155882</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401.54130749</v>
      </c>
      <c r="F73" s="20" t="n">
        <v>2.92886897</v>
      </c>
      <c r="G73" s="18" t="n">
        <v>370.79919938</v>
      </c>
      <c r="H73" s="20" t="n">
        <v>3.99827208</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472.31478746</v>
      </c>
      <c r="F7" s="20" t="n">
        <v>3.03423906</v>
      </c>
      <c r="G7" s="18" t="n">
        <v>461.65904021</v>
      </c>
      <c r="H7" s="20" t="n">
        <v>5.96750366</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446.55379683</v>
      </c>
      <c r="F9" s="20" t="n">
        <v>5.94005796</v>
      </c>
      <c r="G9" s="18" t="n">
        <v>411.13887996</v>
      </c>
      <c r="H9" s="20" t="n">
        <v>11.85114699</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452.63518349</v>
      </c>
      <c r="F13" s="20" t="n">
        <v>4.71790337</v>
      </c>
      <c r="G13" s="18" t="n">
        <v>441.42443195</v>
      </c>
      <c r="H13" s="20" t="n">
        <v>12.25084526</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455.32997498</v>
      </c>
      <c r="F18" s="20" t="n">
        <v>4.38323744</v>
      </c>
      <c r="G18" s="18" t="n">
        <v>470.40566459</v>
      </c>
      <c r="H18" s="20" t="n">
        <v>6.0927621</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428.36263748</v>
      </c>
      <c r="F19" s="20" t="n">
        <v>3.98151253</v>
      </c>
      <c r="G19" s="18" t="n">
        <v>396.86202022</v>
      </c>
      <c r="H19" s="20" t="n">
        <v>7.83396469</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424.49151918</v>
      </c>
      <c r="F20" s="20" t="n">
        <v>4.28211238</v>
      </c>
      <c r="G20" s="18" t="n">
        <v>420.43259472</v>
      </c>
      <c r="H20" s="20" t="n">
        <v>11.99652027</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434.07351235</v>
      </c>
      <c r="F23" s="20" t="n">
        <v>3.79707926</v>
      </c>
      <c r="G23" s="18" t="n">
        <v>421.77309132</v>
      </c>
      <c r="H23" s="20" t="n">
        <v>7.66413759</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519.45823983</v>
      </c>
      <c r="F25" s="20" t="n">
        <v>3.99245186</v>
      </c>
      <c r="G25" s="18" t="n">
        <v>524.3604358699999</v>
      </c>
      <c r="H25" s="20" t="n">
        <v>7.55152962</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456.4639045</v>
      </c>
      <c r="F26" s="20" t="n">
        <v>2.77995097</v>
      </c>
      <c r="G26" s="18" t="n">
        <v>448.94252322</v>
      </c>
      <c r="H26" s="20" t="n">
        <v>5.24383613</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481.38125722</v>
      </c>
      <c r="F32" s="20" t="n">
        <v>4.03667955</v>
      </c>
      <c r="G32" s="18" t="n">
        <v>484.17238196</v>
      </c>
      <c r="H32" s="20" t="n">
        <v>5.07796383</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436.71095264</v>
      </c>
      <c r="F34" s="20" t="n">
        <v>2.71257712</v>
      </c>
      <c r="G34" s="18" t="n">
        <v>404.21367941</v>
      </c>
      <c r="H34" s="20" t="n">
        <v>5.25774189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497.45495071</v>
      </c>
      <c r="F35" s="20" t="n">
        <v>1.97400258</v>
      </c>
      <c r="G35" s="18" t="n">
        <v>480.73616019</v>
      </c>
      <c r="H35" s="20" t="n">
        <v>7.42637659</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454.52798366</v>
      </c>
      <c r="F36" s="20" t="n">
        <v>3.23978578</v>
      </c>
      <c r="G36" s="18" t="n">
        <v>450.01313312</v>
      </c>
      <c r="H36" s="20" t="n">
        <v>6.07829617</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475.63911888</v>
      </c>
      <c r="F40" s="20" t="n">
        <v>3.95001172</v>
      </c>
      <c r="G40" s="18" t="n">
        <v>479.00037555</v>
      </c>
      <c r="H40" s="20" t="n">
        <v>4.74652394</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442.93565001</v>
      </c>
      <c r="F47" s="20" t="n">
        <v>4.83589107</v>
      </c>
      <c r="G47" s="18" t="n">
        <v>383.27340548</v>
      </c>
      <c r="H47" s="20" t="n">
        <v>7.43188873</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467.90441334</v>
      </c>
      <c r="F48" s="20" t="n">
        <v>4.82961565</v>
      </c>
      <c r="G48" s="18" t="n">
        <v>445.06817973</v>
      </c>
      <c r="H48" s="20" t="n">
        <v>6.71570661</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436.75340458</v>
      </c>
      <c r="F52" s="20" t="n">
        <v>3.44609362</v>
      </c>
      <c r="G52" s="18" t="n">
        <v>414.30502063</v>
      </c>
      <c r="H52" s="20" t="n">
        <v>6.0262805</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516.33121217</v>
      </c>
      <c r="F56" s="20" t="n">
        <v>3.27176274</v>
      </c>
      <c r="G56" s="18" t="n">
        <v>505.51522115</v>
      </c>
      <c r="H56" s="20" t="n">
        <v>4.76839114</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443.33226379</v>
      </c>
      <c r="F61" s="20" t="n">
        <v>3.39267834</v>
      </c>
      <c r="G61" s="18" t="n">
        <v>433.65775413</v>
      </c>
      <c r="H61" s="20" t="n">
        <v>5.92620976</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387.56256502</v>
      </c>
      <c r="F67" s="20" t="n">
        <v>3.47803651</v>
      </c>
      <c r="G67" s="18" t="n">
        <v>363.73815011</v>
      </c>
      <c r="H67" s="20" t="n">
        <v>3.64897421</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401.51346226</v>
      </c>
      <c r="F73" s="20" t="n">
        <v>3.36194519</v>
      </c>
      <c r="G73" s="18" t="n">
        <v>376.65307331</v>
      </c>
      <c r="H73" s="20" t="n">
        <v>3.58000703</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474.74549624</v>
      </c>
      <c r="F7" s="20" t="n">
        <v>2.58599141</v>
      </c>
      <c r="G7" s="18" t="n">
        <v>440.38254912</v>
      </c>
      <c r="H7" s="20" t="n">
        <v>6.77993379</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447.60534341</v>
      </c>
      <c r="F9" s="20" t="n">
        <v>5.80163878</v>
      </c>
      <c r="G9" s="18" t="n">
        <v>395.87230055</v>
      </c>
      <c r="H9" s="20" t="n">
        <v>10.81875996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453.81212562</v>
      </c>
      <c r="F13" s="20" t="n">
        <v>4.685319</v>
      </c>
      <c r="G13" s="18" t="n">
        <v>427.1050556</v>
      </c>
      <c r="H13" s="20" t="n">
        <v>15.36356255</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465.0351801</v>
      </c>
      <c r="F18" s="20" t="n">
        <v>4.20948937</v>
      </c>
      <c r="G18" s="18" t="n">
        <v>418.84197381</v>
      </c>
      <c r="H18" s="20" t="n">
        <v>7.61011971</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429.68681878</v>
      </c>
      <c r="F19" s="20" t="n">
        <v>3.99942235</v>
      </c>
      <c r="G19" s="18" t="n">
        <v>387.91298507</v>
      </c>
      <c r="H19" s="20" t="n">
        <v>7.38747386</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424.85849111</v>
      </c>
      <c r="F20" s="20" t="n">
        <v>4.40260497</v>
      </c>
      <c r="G20" s="18" t="n">
        <v>417.55318142</v>
      </c>
      <c r="H20" s="20" t="n">
        <v>11.53627546</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437.62270451</v>
      </c>
      <c r="F23" s="20" t="n">
        <v>3.81340902</v>
      </c>
      <c r="G23" s="18" t="n">
        <v>397.99877722</v>
      </c>
      <c r="H23" s="20" t="n">
        <v>7.46954083</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518.53825718</v>
      </c>
      <c r="F25" s="20" t="n">
        <v>3.88941842</v>
      </c>
      <c r="G25" s="18" t="n">
        <v>538.98400529</v>
      </c>
      <c r="H25" s="20" t="n">
        <v>10.52978334</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459.69362763</v>
      </c>
      <c r="F26" s="20" t="n">
        <v>2.76818498</v>
      </c>
      <c r="G26" s="18" t="n">
        <v>433.88598654</v>
      </c>
      <c r="H26" s="20" t="n">
        <v>5.63090712</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474.98947066</v>
      </c>
      <c r="F32" s="20" t="n">
        <v>3.66865698</v>
      </c>
      <c r="G32" s="18" t="n">
        <v>495.64775628</v>
      </c>
      <c r="H32" s="20" t="n">
        <v>5.3314995</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433.4024902</v>
      </c>
      <c r="F34" s="20" t="n">
        <v>2.67829614</v>
      </c>
      <c r="G34" s="18" t="n">
        <v>418.92481178</v>
      </c>
      <c r="H34" s="20" t="n">
        <v>5.31511522</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498.3987865</v>
      </c>
      <c r="F35" s="20" t="n">
        <v>1.90871361</v>
      </c>
      <c r="G35" s="18" t="n">
        <v>454.21881273</v>
      </c>
      <c r="H35" s="20" t="n">
        <v>8.95596958</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456.35416933</v>
      </c>
      <c r="F36" s="20" t="n">
        <v>3.1586286</v>
      </c>
      <c r="G36" s="18" t="n">
        <v>428.25617955</v>
      </c>
      <c r="H36" s="20" t="n">
        <v>8.14070596</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474.5563733</v>
      </c>
      <c r="F40" s="20" t="n">
        <v>4.0508661</v>
      </c>
      <c r="G40" s="18" t="n">
        <v>481.67960743</v>
      </c>
      <c r="H40" s="20" t="n">
        <v>5.05105111</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443.82290773</v>
      </c>
      <c r="F47" s="20" t="n">
        <v>4.81732715</v>
      </c>
      <c r="G47" s="18" t="n">
        <v>378.81052817</v>
      </c>
      <c r="H47" s="20" t="n">
        <v>6.98432211</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465.79822909</v>
      </c>
      <c r="F48" s="20" t="n">
        <v>4.7321706</v>
      </c>
      <c r="G48" s="18" t="n">
        <v>443.62109005</v>
      </c>
      <c r="H48" s="20" t="n">
        <v>7.44784882</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436.68073587</v>
      </c>
      <c r="F52" s="20" t="n">
        <v>3.43643077</v>
      </c>
      <c r="G52" s="18" t="n">
        <v>407.03339909</v>
      </c>
      <c r="H52" s="20" t="n">
        <v>6.26298385</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514.97509798</v>
      </c>
      <c r="F56" s="20" t="n">
        <v>3.29202867</v>
      </c>
      <c r="G56" s="18" t="n">
        <v>510.09414146</v>
      </c>
      <c r="H56" s="20" t="n">
        <v>5.48629801</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446.06352698</v>
      </c>
      <c r="F61" s="20" t="n">
        <v>3.43957138</v>
      </c>
      <c r="G61" s="18" t="n">
        <v>416.00052244</v>
      </c>
      <c r="H61" s="20" t="n">
        <v>6.86056394</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384.76775182</v>
      </c>
      <c r="F67" s="20" t="n">
        <v>3.33192099</v>
      </c>
      <c r="G67" s="18" t="n">
        <v>365.61309679</v>
      </c>
      <c r="H67" s="20" t="n">
        <v>4.6108381</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401.07764758</v>
      </c>
      <c r="F73" s="20" t="n">
        <v>3.40761639</v>
      </c>
      <c r="G73" s="18" t="n">
        <v>376.54340775</v>
      </c>
      <c r="H73" s="20" t="n">
        <v>3.59294764</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474.77675552</v>
      </c>
      <c r="F7" s="20" t="n">
        <v>2.85193187</v>
      </c>
      <c r="G7" s="18" t="n">
        <v>444.37058674</v>
      </c>
      <c r="H7" s="20" t="n">
        <v>6.54619947</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(8475.0/B9*100)</f>
        <v/>
      </c>
      <c r="D9" s="19" t="n">
        <v>1176</v>
      </c>
      <c r="E9" s="18" t="n">
        <v>445.88542015</v>
      </c>
      <c r="F9" s="20" t="n">
        <v>5.63600773</v>
      </c>
      <c r="G9" s="18" t="n">
        <v>424.87527223</v>
      </c>
      <c r="H9" s="20" t="n">
        <v>11.15749136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(208.0/B13*100)</f>
        <v/>
      </c>
      <c r="D13" s="19" t="n">
        <v>6953</v>
      </c>
      <c r="E13" s="18" t="n">
        <v>449.52177032</v>
      </c>
      <c r="F13" s="20" t="n">
        <v>4.50094188</v>
      </c>
      <c r="G13" s="18" t="n">
        <v>462.30058789</v>
      </c>
      <c r="H13" s="20" t="n">
        <v>11.26181377</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(62.0/B18*100)</f>
        <v/>
      </c>
      <c r="D18" s="19" t="n">
        <v>5470</v>
      </c>
      <c r="E18" s="18" t="n">
        <v>466.98539271</v>
      </c>
      <c r="F18" s="20" t="n">
        <v>4.40704625</v>
      </c>
      <c r="G18" s="18" t="n">
        <v>409.71246423</v>
      </c>
      <c r="H18" s="20" t="n">
        <v>5.70696105</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428.16476487</v>
      </c>
      <c r="F19" s="20" t="n">
        <v>4.03964257</v>
      </c>
      <c r="G19" s="18" t="n">
        <v>402.94451171</v>
      </c>
      <c r="H19" s="20" t="n">
        <v>7.96180955</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424.60053782</v>
      </c>
      <c r="F20" s="20" t="n">
        <v>4.39649827</v>
      </c>
      <c r="G20" s="18" t="n">
        <v>419.13465736</v>
      </c>
      <c r="H20" s="20" t="n">
        <v>12.91083411</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(708.0/B23*100)</f>
        <v/>
      </c>
      <c r="D23" s="19" t="n">
        <v>10875</v>
      </c>
      <c r="E23" s="18" t="n">
        <v>435.61962671</v>
      </c>
      <c r="F23" s="20" t="n">
        <v>3.87970445</v>
      </c>
      <c r="G23" s="18" t="n">
        <v>413.44257345</v>
      </c>
      <c r="H23" s="20" t="n">
        <v>7.78348357</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524.50274897</v>
      </c>
      <c r="F25" s="20" t="n">
        <v>4.18259281</v>
      </c>
      <c r="G25" s="18" t="n">
        <v>491.18598916</v>
      </c>
      <c r="H25" s="20" t="n">
        <v>5.70385061</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461.01516341</v>
      </c>
      <c r="F26" s="20" t="n">
        <v>2.80807182</v>
      </c>
      <c r="G26" s="18" t="n">
        <v>434.2678499</v>
      </c>
      <c r="H26" s="20" t="n">
        <v>4.48050557</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487.1541964</v>
      </c>
      <c r="F32" s="20" t="n">
        <v>3.54370023</v>
      </c>
      <c r="G32" s="18" t="n">
        <v>463.33172001</v>
      </c>
      <c r="H32" s="20" t="n">
        <v>5.79374804</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436.95649435</v>
      </c>
      <c r="F34" s="20" t="n">
        <v>2.72276289</v>
      </c>
      <c r="G34" s="18" t="n">
        <v>409.12229577</v>
      </c>
      <c r="H34" s="20" t="n">
        <v>4.43533019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(145.0/B35*100)</f>
        <v/>
      </c>
      <c r="D35" s="19" t="n">
        <v>6261</v>
      </c>
      <c r="E35" s="18" t="n">
        <v>492.76585778</v>
      </c>
      <c r="F35" s="20" t="n">
        <v>2.27790525</v>
      </c>
      <c r="G35" s="18" t="n">
        <v>505.68157682</v>
      </c>
      <c r="H35" s="20" t="n">
        <v>3.99221551</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457.68822018</v>
      </c>
      <c r="F36" s="20" t="n">
        <v>3.19885243</v>
      </c>
      <c r="G36" s="18" t="n">
        <v>426.12448729</v>
      </c>
      <c r="H36" s="20" t="n">
        <v>6.94215083</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(5837.0/B40*100)</f>
        <v/>
      </c>
      <c r="D40" s="19" t="n">
        <v>8320</v>
      </c>
      <c r="E40" s="18" t="n">
        <v>480.82697282</v>
      </c>
      <c r="F40" s="20" t="n">
        <v>3.52392792</v>
      </c>
      <c r="G40" s="18" t="n">
        <v>445.1842798</v>
      </c>
      <c r="H40" s="20" t="n">
        <v>7.54140696</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(333.0/B47*100)</f>
        <v/>
      </c>
      <c r="D47" s="19" t="n">
        <v>5595</v>
      </c>
      <c r="E47" s="18" t="n">
        <v>438.19128713</v>
      </c>
      <c r="F47" s="20" t="n">
        <v>4.72700781</v>
      </c>
      <c r="G47" s="18" t="n">
        <v>416.8135959</v>
      </c>
      <c r="H47" s="20" t="n">
        <v>7.31182465</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469.81643969</v>
      </c>
      <c r="F48" s="20" t="n">
        <v>4.67315184</v>
      </c>
      <c r="G48" s="18" t="n">
        <v>440.47838527</v>
      </c>
      <c r="H48" s="20" t="n">
        <v>6.66561292</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434.8314467</v>
      </c>
      <c r="F52" s="20" t="n">
        <v>3.63842584</v>
      </c>
      <c r="G52" s="18" t="n">
        <v>422.22720238</v>
      </c>
      <c r="H52" s="20" t="n">
        <v>5.60776476</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(100.0/B56*100)</f>
        <v/>
      </c>
      <c r="D56" s="19" t="n">
        <v>5259</v>
      </c>
      <c r="E56" s="18" t="n">
        <v>520.09123228</v>
      </c>
      <c r="F56" s="20" t="n">
        <v>2.99681902</v>
      </c>
      <c r="G56" s="18" t="n">
        <v>471.80722652</v>
      </c>
      <c r="H56" s="20" t="n">
        <v>7.02284105</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440.49064943</v>
      </c>
      <c r="F61" s="20" t="n">
        <v>3.48840071</v>
      </c>
      <c r="G61" s="18" t="n">
        <v>445.64121246</v>
      </c>
      <c r="H61" s="20" t="n">
        <v>5.33092982</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(625.0/B67*100)</f>
        <v/>
      </c>
      <c r="D67" s="19" t="n">
        <v>6346</v>
      </c>
      <c r="E67" s="18" t="n">
        <v>388.49753958</v>
      </c>
      <c r="F67" s="20" t="n">
        <v>3.38064574</v>
      </c>
      <c r="G67" s="18" t="n">
        <v>366.66281947</v>
      </c>
      <c r="H67" s="20" t="n">
        <v>3.86569658</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(439.0/B73*100)</f>
        <v/>
      </c>
      <c r="D73" s="19" t="n">
        <v>7810</v>
      </c>
      <c r="E73" s="18" t="n">
        <v>396.64897842</v>
      </c>
      <c r="F73" s="20" t="n">
        <v>3.23763062</v>
      </c>
      <c r="G73" s="18" t="n">
        <v>385.65735174</v>
      </c>
      <c r="H73" s="20" t="n">
        <v>3.86152941</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488.24326086</v>
      </c>
      <c r="F7" s="20" t="n">
        <v>3.08473954</v>
      </c>
      <c r="G7" s="18" t="n">
        <v>450.63121265</v>
      </c>
      <c r="H7" s="20" t="n">
        <v>4.19898253</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457.07077974</v>
      </c>
      <c r="F9" s="20" t="n">
        <v>6.3967935</v>
      </c>
      <c r="G9" s="18" t="n">
        <v>416.61542796</v>
      </c>
      <c r="H9" s="20" t="n">
        <v>5.78863817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(209.0/B13*100)</f>
        <v/>
      </c>
      <c r="D13" s="19" t="n">
        <v>6952</v>
      </c>
      <c r="E13" s="18" t="n">
        <v>455.78204725</v>
      </c>
      <c r="F13" s="20" t="n">
        <v>4.92474279</v>
      </c>
      <c r="G13" s="18" t="n">
        <v>442.63720421</v>
      </c>
      <c r="H13" s="20" t="n">
        <v>7.68662763</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483.52691077</v>
      </c>
      <c r="F18" s="20" t="n">
        <v>3.59265892</v>
      </c>
      <c r="G18" s="18" t="n">
        <v>399.56519759</v>
      </c>
      <c r="H18" s="20" t="n">
        <v>5.07933404</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437.76554938</v>
      </c>
      <c r="F19" s="20" t="n">
        <v>4.36806862</v>
      </c>
      <c r="G19" s="18" t="n">
        <v>402.98632266</v>
      </c>
      <c r="H19" s="20" t="n">
        <v>5.41199986</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424.99065344</v>
      </c>
      <c r="F20" s="20" t="n">
        <v>5.12019468</v>
      </c>
      <c r="G20" s="18" t="n">
        <v>422.55254284</v>
      </c>
      <c r="H20" s="20" t="n">
        <v>6.97057769</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(712.0/B23*100)</f>
        <v/>
      </c>
      <c r="D23" s="19" t="n">
        <v>10871</v>
      </c>
      <c r="E23" s="18" t="n">
        <v>446.48805668</v>
      </c>
      <c r="F23" s="20" t="n">
        <v>4.20540237</v>
      </c>
      <c r="G23" s="18" t="n">
        <v>413.74139427</v>
      </c>
      <c r="H23" s="20" t="n">
        <v>5.06841451</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518.9900205</v>
      </c>
      <c r="F25" s="20" t="n">
        <v>4.17466817</v>
      </c>
      <c r="G25" s="18" t="n">
        <v>520.35234518</v>
      </c>
      <c r="H25" s="20" t="n">
        <v>5.25296771</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454.16615474</v>
      </c>
      <c r="F26" s="20" t="n">
        <v>4.9247385</v>
      </c>
      <c r="G26" s="18" t="n">
        <v>454.8151064</v>
      </c>
      <c r="H26" s="20" t="n">
        <v>3.01872007</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477.11436951</v>
      </c>
      <c r="F32" s="20" t="n">
        <v>5.81675471</v>
      </c>
      <c r="G32" s="18" t="n">
        <v>483.2667112</v>
      </c>
      <c r="H32" s="20" t="n">
        <v>3.82398921</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441.63834198</v>
      </c>
      <c r="F34" s="20" t="n">
        <v>3.85697035</v>
      </c>
      <c r="G34" s="18" t="n">
        <v>419.20990772</v>
      </c>
      <c r="H34" s="20" t="n">
        <v>3.27745159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(148.0/B35*100)</f>
        <v/>
      </c>
      <c r="D35" s="19" t="n">
        <v>6258</v>
      </c>
      <c r="E35" s="18" t="n">
        <v>501.47903518</v>
      </c>
      <c r="F35" s="20" t="n">
        <v>2.39487825</v>
      </c>
      <c r="G35" s="18" t="n">
        <v>481.9708624</v>
      </c>
      <c r="H35" s="20" t="n">
        <v>3.57728847</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465.6332966</v>
      </c>
      <c r="F36" s="20" t="n">
        <v>3.16353148</v>
      </c>
      <c r="G36" s="18" t="n">
        <v>414.96704866</v>
      </c>
      <c r="H36" s="20" t="n">
        <v>5.79305849</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(5839.0/B40*100)</f>
        <v/>
      </c>
      <c r="D40" s="19" t="n">
        <v>8318</v>
      </c>
      <c r="E40" s="18" t="n">
        <v>477.09805823</v>
      </c>
      <c r="F40" s="20" t="n">
        <v>6.20066504</v>
      </c>
      <c r="G40" s="18" t="n">
        <v>476.52653374</v>
      </c>
      <c r="H40" s="20" t="n">
        <v>3.56909935</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(338.0/B47*100)</f>
        <v/>
      </c>
      <c r="D47" s="19" t="n">
        <v>5590</v>
      </c>
      <c r="E47" s="18" t="n">
        <v>453.1839418</v>
      </c>
      <c r="F47" s="20" t="n">
        <v>5.63400442</v>
      </c>
      <c r="G47" s="18" t="n">
        <v>417.3678668</v>
      </c>
      <c r="H47" s="20" t="n">
        <v>4.89902876</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476.09681803</v>
      </c>
      <c r="F48" s="20" t="n">
        <v>5.54519069</v>
      </c>
      <c r="G48" s="18" t="n">
        <v>449.23536385</v>
      </c>
      <c r="H48" s="20" t="n">
        <v>5.79491245</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439.74326213</v>
      </c>
      <c r="F52" s="20" t="n">
        <v>4.68949208</v>
      </c>
      <c r="G52" s="18" t="n">
        <v>426.3038562</v>
      </c>
      <c r="H52" s="20" t="n">
        <v>3.95775056</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538.86121808</v>
      </c>
      <c r="F56" s="20" t="n">
        <v>4.0449025</v>
      </c>
      <c r="G56" s="18" t="n">
        <v>490.41625934</v>
      </c>
      <c r="H56" s="20" t="n">
        <v>3.204134</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442.90711536</v>
      </c>
      <c r="F61" s="20" t="n">
        <v>4.59596723</v>
      </c>
      <c r="G61" s="18" t="n">
        <v>440.78681019</v>
      </c>
      <c r="H61" s="20" t="n">
        <v>3.75296323</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(651.0/B67*100)</f>
        <v/>
      </c>
      <c r="D67" s="19" t="n">
        <v>6320</v>
      </c>
      <c r="E67" s="18" t="n">
        <v>418.72414997</v>
      </c>
      <c r="F67" s="20" t="n">
        <v>4.77680772</v>
      </c>
      <c r="G67" s="18" t="n">
        <v>366.59908204</v>
      </c>
      <c r="H67" s="20" t="n">
        <v>3.08741567</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(440.0/B73*100)</f>
        <v/>
      </c>
      <c r="D73" s="19" t="n">
        <v>7809</v>
      </c>
      <c r="E73" s="18" t="n">
        <v>408.48380508</v>
      </c>
      <c r="F73" s="20" t="n">
        <v>5.11200804</v>
      </c>
      <c r="G73" s="18" t="n">
        <v>388.6455716</v>
      </c>
      <c r="H73" s="20" t="n">
        <v>3.17828917</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465.90739925</v>
      </c>
      <c r="F7" s="20" t="n">
        <v>3.24837139</v>
      </c>
      <c r="G7" s="18" t="n">
        <v>486.9011953</v>
      </c>
      <c r="H7" s="20" t="n">
        <v>5.5693516</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444.06006274</v>
      </c>
      <c r="F9" s="20" t="n">
        <v>5.48753509</v>
      </c>
      <c r="G9" s="18" t="n">
        <v>436.85567162</v>
      </c>
      <c r="H9" s="20" t="n">
        <v>10.29413747</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(209.0/B13*100)</f>
        <v/>
      </c>
      <c r="D13" s="19" t="n">
        <v>6952</v>
      </c>
      <c r="E13" s="18" t="n">
        <v>449.81818036</v>
      </c>
      <c r="F13" s="20" t="n">
        <v>4.72711914</v>
      </c>
      <c r="G13" s="18" t="n">
        <v>461.4279652</v>
      </c>
      <c r="H13" s="20" t="n">
        <v>12.36998046</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416.52275827</v>
      </c>
      <c r="F18" s="20" t="n">
        <v>5.30876673</v>
      </c>
      <c r="G18" s="18" t="n">
        <v>481.45571484</v>
      </c>
      <c r="H18" s="20" t="n">
        <v>3.85316153</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419.87395813</v>
      </c>
      <c r="F19" s="20" t="n">
        <v>4.36247612</v>
      </c>
      <c r="G19" s="18" t="n">
        <v>431.21717839</v>
      </c>
      <c r="H19" s="20" t="n">
        <v>5.2596147</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425.89168726</v>
      </c>
      <c r="F20" s="20" t="n">
        <v>4.15548052</v>
      </c>
      <c r="G20" s="18" t="n">
        <v>412.96519149</v>
      </c>
      <c r="H20" s="20" t="n">
        <v>13.34285335</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(712.0/B23*100)</f>
        <v/>
      </c>
      <c r="D23" s="19" t="n">
        <v>10871</v>
      </c>
      <c r="E23" s="18" t="n">
        <v>425.68666691</v>
      </c>
      <c r="F23" s="20" t="n">
        <v>4.46119088</v>
      </c>
      <c r="G23" s="18" t="n">
        <v>446.14030021</v>
      </c>
      <c r="H23" s="20" t="n">
        <v>6.09767403</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511.76892856</v>
      </c>
      <c r="F25" s="20" t="n">
        <v>5.11146603</v>
      </c>
      <c r="G25" s="18" t="n">
        <v>533.91539857</v>
      </c>
      <c r="H25" s="20" t="n">
        <v>4.17696082</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456.81469992</v>
      </c>
      <c r="F26" s="20" t="n">
        <v>2.84498143</v>
      </c>
      <c r="G26" s="18" t="n">
        <v>445.29560034</v>
      </c>
      <c r="H26" s="20" t="n">
        <v>5.32113769</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484.59946244</v>
      </c>
      <c r="F32" s="20" t="n">
        <v>3.8829533</v>
      </c>
      <c r="G32" s="18" t="n">
        <v>467.74177014</v>
      </c>
      <c r="H32" s="20" t="n">
        <v>6.33141945</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(160.0/B34*100)</f>
        <v/>
      </c>
      <c r="D34" s="19" t="n">
        <v>6190</v>
      </c>
      <c r="E34" s="18" t="n">
        <v>431.42646453</v>
      </c>
      <c r="F34" s="20" t="n">
        <v>2.69795345</v>
      </c>
      <c r="G34" s="18" t="n">
        <v>426.94236588</v>
      </c>
      <c r="H34" s="20" t="n">
        <v>4.42878799</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(148.0/B35*100)</f>
        <v/>
      </c>
      <c r="D35" s="19" t="n">
        <v>6258</v>
      </c>
      <c r="E35" s="18" t="n">
        <v>497.12775001</v>
      </c>
      <c r="F35" s="20" t="n">
        <v>2.28346013</v>
      </c>
      <c r="G35" s="18" t="n">
        <v>492.84992978</v>
      </c>
      <c r="H35" s="20" t="n">
        <v>4.01288985</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449.93410769</v>
      </c>
      <c r="F36" s="20" t="n">
        <v>3.61146978</v>
      </c>
      <c r="G36" s="18" t="n">
        <v>458.54745281</v>
      </c>
      <c r="H36" s="20" t="n">
        <v>4.23340418</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(5839.0/B40*100)</f>
        <v/>
      </c>
      <c r="D40" s="19" t="n">
        <v>8318</v>
      </c>
      <c r="E40" s="18" t="n">
        <v>476.6419444</v>
      </c>
      <c r="F40" s="20" t="n">
        <v>3.73649388</v>
      </c>
      <c r="G40" s="18" t="n">
        <v>476.94912593</v>
      </c>
      <c r="H40" s="20" t="n">
        <v>7.67018978</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(338.0/B47*100)</f>
        <v/>
      </c>
      <c r="D47" s="19" t="n">
        <v>5590</v>
      </c>
      <c r="E47" s="18" t="n">
        <v>433.03016512</v>
      </c>
      <c r="F47" s="20" t="n">
        <v>4.71598946</v>
      </c>
      <c r="G47" s="18" t="n">
        <v>434.47937573</v>
      </c>
      <c r="H47" s="20" t="n">
        <v>7.06835157</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454.86650823</v>
      </c>
      <c r="F48" s="20" t="n">
        <v>5.51109853</v>
      </c>
      <c r="G48" s="18" t="n">
        <v>467.03019763</v>
      </c>
      <c r="H48" s="20" t="n">
        <v>5.611427</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(169.0/B52*100)</f>
        <v/>
      </c>
      <c r="D52" s="19" t="n">
        <v>5640</v>
      </c>
      <c r="E52" s="18" t="n">
        <v>432.18201203</v>
      </c>
      <c r="F52" s="20" t="n">
        <v>3.73687881</v>
      </c>
      <c r="G52" s="18" t="n">
        <v>432.35110827</v>
      </c>
      <c r="H52" s="20" t="n">
        <v>5.36852291</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495.42489333</v>
      </c>
      <c r="F56" s="20" t="n">
        <v>3.43887665</v>
      </c>
      <c r="G56" s="18" t="n">
        <v>536.08334082</v>
      </c>
      <c r="H56" s="20" t="n">
        <v>4.2455025</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439.15714266</v>
      </c>
      <c r="F61" s="20" t="n">
        <v>3.48543626</v>
      </c>
      <c r="G61" s="18" t="n">
        <v>451.5093238</v>
      </c>
      <c r="H61" s="20" t="n">
        <v>6.34856412</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(651.0/B67*100)</f>
        <v/>
      </c>
      <c r="D67" s="19" t="n">
        <v>6320</v>
      </c>
      <c r="E67" s="18" t="n">
        <v>368.38514375</v>
      </c>
      <c r="F67" s="20" t="n">
        <v>3.12336022</v>
      </c>
      <c r="G67" s="18" t="n">
        <v>406.46806824</v>
      </c>
      <c r="H67" s="20" t="n">
        <v>5.14855613</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(440.0/B73*100)</f>
        <v/>
      </c>
      <c r="D73" s="19" t="n">
        <v>7809</v>
      </c>
      <c r="E73" s="18" t="n">
        <v>396.57638049</v>
      </c>
      <c r="F73" s="20" t="n">
        <v>3.40379291</v>
      </c>
      <c r="G73" s="18" t="n">
        <v>384.4958188</v>
      </c>
      <c r="H73" s="20" t="n">
        <v>3.68707772</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483.53360739</v>
      </c>
      <c r="F7" s="20" t="n">
        <v>2.87929368</v>
      </c>
      <c r="G7" s="18" t="n">
        <v>451.60835577</v>
      </c>
      <c r="H7" s="20" t="n">
        <v>4.60259431</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449.77700434</v>
      </c>
      <c r="F9" s="20" t="n">
        <v>6.30314854</v>
      </c>
      <c r="G9" s="18" t="n">
        <v>422.64536769</v>
      </c>
      <c r="H9" s="20" t="n">
        <v>7.12791274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(210.0/B13*100)</f>
        <v/>
      </c>
      <c r="D13" s="19" t="n">
        <v>6951</v>
      </c>
      <c r="E13" s="18" t="n">
        <v>458.51816549</v>
      </c>
      <c r="F13" s="20" t="n">
        <v>5.130031</v>
      </c>
      <c r="G13" s="18" t="n">
        <v>438.00275136</v>
      </c>
      <c r="H13" s="20" t="n">
        <v>7.98078113</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480.73229225</v>
      </c>
      <c r="F18" s="20" t="n">
        <v>3.91806643</v>
      </c>
      <c r="G18" s="18" t="n">
        <v>407.91377279</v>
      </c>
      <c r="H18" s="20" t="n">
        <v>4.91399186</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428.57273998</v>
      </c>
      <c r="F19" s="20" t="n">
        <v>4.19137503</v>
      </c>
      <c r="G19" s="18" t="n">
        <v>414.0491058</v>
      </c>
      <c r="H19" s="20" t="n">
        <v>6.12552679</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421.50845254</v>
      </c>
      <c r="F20" s="20" t="n">
        <v>4.74342835</v>
      </c>
      <c r="G20" s="18" t="n">
        <v>428.74088584</v>
      </c>
      <c r="H20" s="20" t="n">
        <v>7.82464567</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(717.0/B23*100)</f>
        <v/>
      </c>
      <c r="D23" s="19" t="n">
        <v>10866</v>
      </c>
      <c r="E23" s="18" t="n">
        <v>438.95527168</v>
      </c>
      <c r="F23" s="20" t="n">
        <v>4.19536558</v>
      </c>
      <c r="G23" s="18" t="n">
        <v>417.5168656</v>
      </c>
      <c r="H23" s="20" t="n">
        <v>5.28190934</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520.05550252</v>
      </c>
      <c r="F25" s="20" t="n">
        <v>4.38505512</v>
      </c>
      <c r="G25" s="18" t="n">
        <v>519.62000896</v>
      </c>
      <c r="H25" s="20" t="n">
        <v>5.14818539</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445.30423348</v>
      </c>
      <c r="F26" s="20" t="n">
        <v>4.61250586</v>
      </c>
      <c r="G26" s="18" t="n">
        <v>460.23964535</v>
      </c>
      <c r="H26" s="20" t="n">
        <v>3.40415192</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458.01131334</v>
      </c>
      <c r="F32" s="20" t="n">
        <v>4.50599965</v>
      </c>
      <c r="G32" s="18" t="n">
        <v>492.4690739</v>
      </c>
      <c r="H32" s="20" t="n">
        <v>3.89591304</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(161.0/B34*100)</f>
        <v/>
      </c>
      <c r="D34" s="19" t="n">
        <v>6189</v>
      </c>
      <c r="E34" s="18" t="n">
        <v>434.24647761</v>
      </c>
      <c r="F34" s="20" t="n">
        <v>3.66526242</v>
      </c>
      <c r="G34" s="18" t="n">
        <v>425.60500845</v>
      </c>
      <c r="H34" s="20" t="n">
        <v>3.16227545</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(149.0/B35*100)</f>
        <v/>
      </c>
      <c r="D35" s="19" t="n">
        <v>6257</v>
      </c>
      <c r="E35" s="18" t="n">
        <v>499.63116963</v>
      </c>
      <c r="F35" s="20" t="n">
        <v>2.44833014</v>
      </c>
      <c r="G35" s="18" t="n">
        <v>488.80342545</v>
      </c>
      <c r="H35" s="20" t="n">
        <v>3.21326536</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462.75829935</v>
      </c>
      <c r="F36" s="20" t="n">
        <v>3.29082018</v>
      </c>
      <c r="G36" s="18" t="n">
        <v>423.69287585</v>
      </c>
      <c r="H36" s="20" t="n">
        <v>5.80080692</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(5840.0/B40*100)</f>
        <v/>
      </c>
      <c r="D40" s="19" t="n">
        <v>8317</v>
      </c>
      <c r="E40" s="18" t="n">
        <v>471.75468674</v>
      </c>
      <c r="F40" s="20" t="n">
        <v>5.2305034</v>
      </c>
      <c r="G40" s="18" t="n">
        <v>479.48272038</v>
      </c>
      <c r="H40" s="20" t="n">
        <v>4.08986937</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(345.0/B47*100)</f>
        <v/>
      </c>
      <c r="D47" s="19" t="n">
        <v>5583</v>
      </c>
      <c r="E47" s="18" t="n">
        <v>442.28710874</v>
      </c>
      <c r="F47" s="20" t="n">
        <v>5.35560286</v>
      </c>
      <c r="G47" s="18" t="n">
        <v>424.07541921</v>
      </c>
      <c r="H47" s="20" t="n">
        <v>5.26304378</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471.3095929</v>
      </c>
      <c r="F48" s="20" t="n">
        <v>5.59068145</v>
      </c>
      <c r="G48" s="18" t="n">
        <v>452.6153657</v>
      </c>
      <c r="H48" s="20" t="n">
        <v>5.55308569</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(171.0/B52*100)</f>
        <v/>
      </c>
      <c r="D52" s="19" t="n">
        <v>5638</v>
      </c>
      <c r="E52" s="18" t="n">
        <v>436.18821609</v>
      </c>
      <c r="F52" s="20" t="n">
        <v>4.1401959</v>
      </c>
      <c r="G52" s="18" t="n">
        <v>428.46763957</v>
      </c>
      <c r="H52" s="20" t="n">
        <v>4.16914898</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532.41098176</v>
      </c>
      <c r="F56" s="20" t="n">
        <v>4.06351352</v>
      </c>
      <c r="G56" s="18" t="n">
        <v>490.17211497</v>
      </c>
      <c r="H56" s="20" t="n">
        <v>3.66604884</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435.48743951</v>
      </c>
      <c r="F61" s="20" t="n">
        <v>4.25659033</v>
      </c>
      <c r="G61" s="18" t="n">
        <v>448.54651986</v>
      </c>
      <c r="H61" s="20" t="n">
        <v>3.74584855</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(661.0/B67*100)</f>
        <v/>
      </c>
      <c r="D67" s="19" t="n">
        <v>6310</v>
      </c>
      <c r="E67" s="18" t="n">
        <v>415.18356621</v>
      </c>
      <c r="F67" s="20" t="n">
        <v>4.58992463</v>
      </c>
      <c r="G67" s="18" t="n">
        <v>366.95208118</v>
      </c>
      <c r="H67" s="20" t="n">
        <v>3.19832029</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(441.0/B73*100)</f>
        <v/>
      </c>
      <c r="D73" s="19" t="n">
        <v>7808</v>
      </c>
      <c r="E73" s="18" t="n">
        <v>396.90450584</v>
      </c>
      <c r="F73" s="20" t="n">
        <v>4.39928993</v>
      </c>
      <c r="G73" s="18" t="n">
        <v>389.85901447</v>
      </c>
      <c r="H73" s="20" t="n">
        <v>3.14194333</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476.13530462</v>
      </c>
      <c r="F7" s="20" t="n">
        <v>2.97639145</v>
      </c>
      <c r="G7" s="18" t="n">
        <v>444.20402947</v>
      </c>
      <c r="H7" s="20" t="n">
        <v>5.81067286</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445.9602561</v>
      </c>
      <c r="F9" s="20" t="n">
        <v>5.89912707</v>
      </c>
      <c r="G9" s="18" t="n">
        <v>424.63966806</v>
      </c>
      <c r="H9" s="20" t="n">
        <v>8.90058784</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(210.0/B13*100)</f>
        <v/>
      </c>
      <c r="D13" s="19" t="n">
        <v>6951</v>
      </c>
      <c r="E13" s="18" t="n">
        <v>453.95092205</v>
      </c>
      <c r="F13" s="20" t="n">
        <v>4.52783192</v>
      </c>
      <c r="G13" s="18" t="n">
        <v>435.85824918</v>
      </c>
      <c r="H13" s="20" t="n">
        <v>11.32313194</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466.99400005</v>
      </c>
      <c r="F18" s="20" t="n">
        <v>4.39372304</v>
      </c>
      <c r="G18" s="18" t="n">
        <v>433.73759588</v>
      </c>
      <c r="H18" s="20" t="n">
        <v>5.47325537</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433.2256996</v>
      </c>
      <c r="F19" s="20" t="n">
        <v>4.12722934</v>
      </c>
      <c r="G19" s="18" t="n">
        <v>393.91228618</v>
      </c>
      <c r="H19" s="20" t="n">
        <v>6.26830935</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427.41009055</v>
      </c>
      <c r="F20" s="20" t="n">
        <v>4.50319003</v>
      </c>
      <c r="G20" s="18" t="n">
        <v>404.78568304</v>
      </c>
      <c r="H20" s="20" t="n">
        <v>11.75607191</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(717.0/B23*100)</f>
        <v/>
      </c>
      <c r="D23" s="19" t="n">
        <v>10866</v>
      </c>
      <c r="E23" s="18" t="n">
        <v>434.59471646</v>
      </c>
      <c r="F23" s="20" t="n">
        <v>3.90060293</v>
      </c>
      <c r="G23" s="18" t="n">
        <v>423.3708518</v>
      </c>
      <c r="H23" s="20" t="n">
        <v>7.22821383</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518.68247546</v>
      </c>
      <c r="F25" s="20" t="n">
        <v>3.90616498</v>
      </c>
      <c r="G25" s="18" t="n">
        <v>527.89806466</v>
      </c>
      <c r="H25" s="20" t="n">
        <v>8.78314301</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462.56454141</v>
      </c>
      <c r="F26" s="20" t="n">
        <v>3.03615875</v>
      </c>
      <c r="G26" s="18" t="n">
        <v>429.29603479</v>
      </c>
      <c r="H26" s="20" t="n">
        <v>4.37025958</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492.40481736</v>
      </c>
      <c r="F32" s="20" t="n">
        <v>3.54093519</v>
      </c>
      <c r="G32" s="18" t="n">
        <v>439.92277352</v>
      </c>
      <c r="H32" s="20" t="n">
        <v>6.26827194</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(161.0/B34*100)</f>
        <v/>
      </c>
      <c r="D34" s="19" t="n">
        <v>6189</v>
      </c>
      <c r="E34" s="18" t="n">
        <v>439.77798768</v>
      </c>
      <c r="F34" s="20" t="n">
        <v>2.60762216</v>
      </c>
      <c r="G34" s="18" t="n">
        <v>401.83748636</v>
      </c>
      <c r="H34" s="20" t="n">
        <v>4.49267726</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(149.0/B35*100)</f>
        <v/>
      </c>
      <c r="D35" s="19" t="n">
        <v>6257</v>
      </c>
      <c r="E35" s="18" t="n">
        <v>501.90484751</v>
      </c>
      <c r="F35" s="20" t="n">
        <v>2.01405687</v>
      </c>
      <c r="G35" s="18" t="n">
        <v>457.94739413</v>
      </c>
      <c r="H35" s="20" t="n">
        <v>5.72179087</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458.02394424</v>
      </c>
      <c r="F36" s="20" t="n">
        <v>3.25384893</v>
      </c>
      <c r="G36" s="18" t="n">
        <v>437.08357061</v>
      </c>
      <c r="H36" s="20" t="n">
        <v>6.05422636</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(5840.0/B40*100)</f>
        <v/>
      </c>
      <c r="D40" s="19" t="n">
        <v>8317</v>
      </c>
      <c r="E40" s="18" t="n">
        <v>481.4911678</v>
      </c>
      <c r="F40" s="20" t="n">
        <v>3.70366907</v>
      </c>
      <c r="G40" s="18" t="n">
        <v>458.10339057</v>
      </c>
      <c r="H40" s="20" t="n">
        <v>6.41148833</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(345.0/B47*100)</f>
        <v/>
      </c>
      <c r="D47" s="19" t="n">
        <v>5583</v>
      </c>
      <c r="E47" s="18" t="n">
        <v>447.6795093</v>
      </c>
      <c r="F47" s="20" t="n">
        <v>4.79035859</v>
      </c>
      <c r="G47" s="18" t="n">
        <v>382.8836053</v>
      </c>
      <c r="H47" s="20" t="n">
        <v>6.08005539</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469.36969871</v>
      </c>
      <c r="F48" s="20" t="n">
        <v>4.82743663</v>
      </c>
      <c r="G48" s="18" t="n">
        <v>438.14539796</v>
      </c>
      <c r="H48" s="20" t="n">
        <v>6.97785472</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(171.0/B52*100)</f>
        <v/>
      </c>
      <c r="D52" s="19" t="n">
        <v>5638</v>
      </c>
      <c r="E52" s="18" t="n">
        <v>438.97551978</v>
      </c>
      <c r="F52" s="20" t="n">
        <v>3.45443646</v>
      </c>
      <c r="G52" s="18" t="n">
        <v>411.03585084</v>
      </c>
      <c r="H52" s="20" t="n">
        <v>5.42929194</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520.89935083</v>
      </c>
      <c r="F56" s="20" t="n">
        <v>2.9564433</v>
      </c>
      <c r="G56" s="18" t="n">
        <v>473.08342057</v>
      </c>
      <c r="H56" s="20" t="n">
        <v>6.88320321</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446.72159118</v>
      </c>
      <c r="F61" s="20" t="n">
        <v>3.31607214</v>
      </c>
      <c r="G61" s="18" t="n">
        <v>420.43316072</v>
      </c>
      <c r="H61" s="20" t="n">
        <v>6.80083847</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(661.0/B67*100)</f>
        <v/>
      </c>
      <c r="D67" s="19" t="n">
        <v>6310</v>
      </c>
      <c r="E67" s="18" t="n">
        <v>393.63231246</v>
      </c>
      <c r="F67" s="20" t="n">
        <v>3.21018711</v>
      </c>
      <c r="G67" s="18" t="n">
        <v>349.73702701</v>
      </c>
      <c r="H67" s="20" t="n">
        <v>3.72439802</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(441.0/B73*100)</f>
        <v/>
      </c>
      <c r="D73" s="19" t="n">
        <v>7808</v>
      </c>
      <c r="E73" s="18" t="n">
        <v>406.72275492</v>
      </c>
      <c r="F73" s="20" t="n">
        <v>3.33199689</v>
      </c>
      <c r="G73" s="18" t="n">
        <v>373.11130699</v>
      </c>
      <c r="H73" s="20" t="n">
        <v>3.56997515</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476.49153554</v>
      </c>
      <c r="F7" s="20" t="n">
        <v>2.69718507</v>
      </c>
      <c r="G7" s="18" t="n">
        <v>432.71834818</v>
      </c>
      <c r="H7" s="20" t="n">
        <v>6.90556176</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450.1439172</v>
      </c>
      <c r="F9" s="20" t="n">
        <v>5.68764223</v>
      </c>
      <c r="G9" s="18" t="n">
        <v>394.13457703</v>
      </c>
      <c r="H9" s="20" t="n">
        <v>9.680691810000001</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(210.0/B13*100)</f>
        <v/>
      </c>
      <c r="D13" s="19" t="n">
        <v>6951</v>
      </c>
      <c r="E13" s="18" t="n">
        <v>456.60417397</v>
      </c>
      <c r="F13" s="20" t="n">
        <v>4.50198526</v>
      </c>
      <c r="G13" s="18" t="n">
        <v>396.89526132</v>
      </c>
      <c r="H13" s="20" t="n">
        <v>18.22699346</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441.66998803</v>
      </c>
      <c r="F18" s="20" t="n">
        <v>4.64916173</v>
      </c>
      <c r="G18" s="18" t="n">
        <v>479.16097081</v>
      </c>
      <c r="H18" s="20" t="n">
        <v>4.51390711</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432.18422201</v>
      </c>
      <c r="F19" s="20" t="n">
        <v>3.8698748</v>
      </c>
      <c r="G19" s="18" t="n">
        <v>394.53567211</v>
      </c>
      <c r="H19" s="20" t="n">
        <v>6.96051807</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429.83454104</v>
      </c>
      <c r="F20" s="20" t="n">
        <v>4.20582615</v>
      </c>
      <c r="G20" s="18" t="n">
        <v>373.27283171</v>
      </c>
      <c r="H20" s="20" t="n">
        <v>11.95768519</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(717.0/B23*100)</f>
        <v/>
      </c>
      <c r="D23" s="19" t="n">
        <v>10866</v>
      </c>
      <c r="E23" s="18" t="n">
        <v>438.38933251</v>
      </c>
      <c r="F23" s="20" t="n">
        <v>3.99275065</v>
      </c>
      <c r="G23" s="18" t="n">
        <v>404.58244256</v>
      </c>
      <c r="H23" s="20" t="n">
        <v>6.03638046</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512.57475139</v>
      </c>
      <c r="F25" s="20" t="n">
        <v>4.5790767</v>
      </c>
      <c r="G25" s="18" t="n">
        <v>537.86708916</v>
      </c>
      <c r="H25" s="20" t="n">
        <v>4.87382776</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466.41261614</v>
      </c>
      <c r="F26" s="20" t="n">
        <v>3.03033411</v>
      </c>
      <c r="G26" s="18" t="n">
        <v>410.11440042</v>
      </c>
      <c r="H26" s="20" t="n">
        <v>5.16699723</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491.46020457</v>
      </c>
      <c r="F32" s="20" t="n">
        <v>3.62067427</v>
      </c>
      <c r="G32" s="18" t="n">
        <v>428.10511369</v>
      </c>
      <c r="H32" s="20" t="n">
        <v>6.19950149</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(161.0/B34*100)</f>
        <v/>
      </c>
      <c r="D34" s="19" t="n">
        <v>6189</v>
      </c>
      <c r="E34" s="18" t="n">
        <v>442.48465228</v>
      </c>
      <c r="F34" s="20" t="n">
        <v>2.63887393</v>
      </c>
      <c r="G34" s="18" t="n">
        <v>383.47350345</v>
      </c>
      <c r="H34" s="20" t="n">
        <v>4.44367536</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(149.0/B35*100)</f>
        <v/>
      </c>
      <c r="D35" s="19" t="n">
        <v>6257</v>
      </c>
      <c r="E35" s="18" t="n">
        <v>502.07433518</v>
      </c>
      <c r="F35" s="20" t="n">
        <v>2.11829731</v>
      </c>
      <c r="G35" s="18" t="n">
        <v>449.74794064</v>
      </c>
      <c r="H35" s="20" t="n">
        <v>4.94661097</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456.86418264</v>
      </c>
      <c r="F36" s="20" t="n">
        <v>3.33078517</v>
      </c>
      <c r="G36" s="18" t="n">
        <v>443.72502523</v>
      </c>
      <c r="H36" s="20" t="n">
        <v>5.86059572</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(5840.0/B40*100)</f>
        <v/>
      </c>
      <c r="D40" s="19" t="n">
        <v>8317</v>
      </c>
      <c r="E40" s="18" t="n">
        <v>482.31745825</v>
      </c>
      <c r="F40" s="20" t="n">
        <v>3.5082496</v>
      </c>
      <c r="G40" s="18" t="n">
        <v>439.22419821</v>
      </c>
      <c r="H40" s="20" t="n">
        <v>7.34318424</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(345.0/B47*100)</f>
        <v/>
      </c>
      <c r="D47" s="19" t="n">
        <v>5583</v>
      </c>
      <c r="E47" s="18" t="n">
        <v>444.45430818</v>
      </c>
      <c r="F47" s="20" t="n">
        <v>4.82936134</v>
      </c>
      <c r="G47" s="18" t="n">
        <v>402.4854759</v>
      </c>
      <c r="H47" s="20" t="n">
        <v>6.60180312</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470.49681521</v>
      </c>
      <c r="F48" s="20" t="n">
        <v>4.51989071</v>
      </c>
      <c r="G48" s="18" t="n">
        <v>432.72607053</v>
      </c>
      <c r="H48" s="20" t="n">
        <v>7.65088931</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(171.0/B52*100)</f>
        <v/>
      </c>
      <c r="D52" s="19" t="n">
        <v>5638</v>
      </c>
      <c r="E52" s="18" t="n">
        <v>437.73642863</v>
      </c>
      <c r="F52" s="20" t="n">
        <v>3.60234298</v>
      </c>
      <c r="G52" s="18" t="n">
        <v>409.61172347</v>
      </c>
      <c r="H52" s="20" t="n">
        <v>5.1317689</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503.79720955</v>
      </c>
      <c r="F56" s="20" t="n">
        <v>2.98358643</v>
      </c>
      <c r="G56" s="18" t="n">
        <v>531.88323177</v>
      </c>
      <c r="H56" s="20" t="n">
        <v>5.49322716</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449.01503557</v>
      </c>
      <c r="F61" s="20" t="n">
        <v>3.40533451</v>
      </c>
      <c r="G61" s="18" t="n">
        <v>408.72487249</v>
      </c>
      <c r="H61" s="20" t="n">
        <v>6.35983502</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(661.0/B67*100)</f>
        <v/>
      </c>
      <c r="D67" s="19" t="n">
        <v>6310</v>
      </c>
      <c r="E67" s="18" t="n">
        <v>387.31598889</v>
      </c>
      <c r="F67" s="20" t="n">
        <v>3.16520848</v>
      </c>
      <c r="G67" s="18" t="n">
        <v>362.67313555</v>
      </c>
      <c r="H67" s="20" t="n">
        <v>4.78644404</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(441.0/B73*100)</f>
        <v/>
      </c>
      <c r="D73" s="19" t="n">
        <v>7808</v>
      </c>
      <c r="E73" s="18" t="n">
        <v>406.21324621</v>
      </c>
      <c r="F73" s="20" t="n">
        <v>3.4246204</v>
      </c>
      <c r="G73" s="18" t="n">
        <v>373.86355371</v>
      </c>
      <c r="H73" s="20" t="n">
        <v>3.37916489</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473.44957746</v>
      </c>
      <c r="F7" s="20" t="n">
        <v>2.86940913</v>
      </c>
      <c r="G7" s="18" t="n">
        <v>449.11574085</v>
      </c>
      <c r="H7" s="20" t="n">
        <v>7.07053578</v>
      </c>
      <c r="I7" s="18" t="n">
        <v>529.17628928</v>
      </c>
      <c r="J7" s="20" t="n">
        <v>2.16231724</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(8476.0/B9*100)</f>
        <v/>
      </c>
      <c r="D9" s="19" t="n">
        <v>1175</v>
      </c>
      <c r="E9" s="18" t="n">
        <v>443.94440791</v>
      </c>
      <c r="F9" s="20" t="n">
        <v>6.03719379</v>
      </c>
      <c r="G9" s="18" t="n">
        <v>434.22164283</v>
      </c>
      <c r="H9" s="20" t="n">
        <v>10.79101196</v>
      </c>
      <c r="I9" s="18" t="s">
        <v>327</v>
      </c>
      <c r="J9" s="20" t="s">
        <v>327</v>
      </c>
      <c r="K9" s="18" t="s">
        <v>327</v>
      </c>
      <c r="L9" s="20" t="s">
        <v>327</v>
      </c>
      <c r="M9" s="18" t="n">
        <v>347.7815185</v>
      </c>
      <c r="N9" s="20" t="n">
        <v>11.20716786</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(210.0/B13*100)</f>
        <v/>
      </c>
      <c r="D13" s="19" t="n">
        <v>6951</v>
      </c>
      <c r="E13" s="18" t="n">
        <v>451.1154309</v>
      </c>
      <c r="F13" s="20" t="n">
        <v>4.42366603</v>
      </c>
      <c r="G13" s="18" t="n">
        <v>456.66289819</v>
      </c>
      <c r="H13" s="20" t="n">
        <v>16.22052886</v>
      </c>
      <c r="I13" s="18" t="n">
        <v>511.72378809</v>
      </c>
      <c r="J13" s="20" t="n">
        <v>2.72181804</v>
      </c>
      <c r="K13" s="18" t="s">
        <v>327</v>
      </c>
      <c r="L13" s="20" t="s">
        <v>327</v>
      </c>
      <c r="M13" s="18" t="n">
        <v>407.4699787</v>
      </c>
      <c r="N13" s="20" t="n">
        <v>6.79601306</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(63.0/B18*100)</f>
        <v/>
      </c>
      <c r="D18" s="19" t="n">
        <v>5469</v>
      </c>
      <c r="E18" s="18" t="n">
        <v>466.7646671</v>
      </c>
      <c r="F18" s="20" t="n">
        <v>4.26262126</v>
      </c>
      <c r="G18" s="18" t="n">
        <v>426.01071496</v>
      </c>
      <c r="H18" s="20" t="n">
        <v>5.81893644</v>
      </c>
      <c r="I18" s="18" t="n">
        <v>479.37734451</v>
      </c>
      <c r="J18" s="20" t="n">
        <v>5.21067483</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429.26271254</v>
      </c>
      <c r="F19" s="20" t="n">
        <v>4.03162234</v>
      </c>
      <c r="G19" s="18" t="n">
        <v>397.39335279</v>
      </c>
      <c r="H19" s="20" t="n">
        <v>7.2598987</v>
      </c>
      <c r="I19" s="18" t="n">
        <v>489.91370859</v>
      </c>
      <c r="J19" s="20" t="n">
        <v>2.67670449</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427.64538898</v>
      </c>
      <c r="F20" s="20" t="n">
        <v>4.38581186</v>
      </c>
      <c r="G20" s="18" t="n">
        <v>383.92255275</v>
      </c>
      <c r="H20" s="20" t="n">
        <v>14.50936926</v>
      </c>
      <c r="I20" s="18" t="n">
        <v>498.52471036</v>
      </c>
      <c r="J20" s="20" t="n">
        <v>2.15242047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(717.0/B23*100)</f>
        <v/>
      </c>
      <c r="D23" s="19" t="n">
        <v>10866</v>
      </c>
      <c r="E23" s="18" t="n">
        <v>433.42715676</v>
      </c>
      <c r="F23" s="20" t="n">
        <v>3.93643989</v>
      </c>
      <c r="G23" s="18" t="n">
        <v>424.15457938</v>
      </c>
      <c r="H23" s="20" t="n">
        <v>7.58421887</v>
      </c>
      <c r="I23" s="18" t="n">
        <v>510.62344709</v>
      </c>
      <c r="J23" s="20" t="n">
        <v>2.77121211</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(36.0/B25*100)</f>
        <v/>
      </c>
      <c r="D25" s="19" t="n">
        <v>5545</v>
      </c>
      <c r="E25" s="18" t="n">
        <v>522.06814479</v>
      </c>
      <c r="F25" s="20" t="n">
        <v>4.04964765</v>
      </c>
      <c r="G25" s="18" t="n">
        <v>485.48122081</v>
      </c>
      <c r="H25" s="20" t="n">
        <v>8.296246890000001</v>
      </c>
      <c r="I25" s="18" t="n">
        <v>514.84096608</v>
      </c>
      <c r="J25" s="20" t="n">
        <v>3.98533115</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461.38926394</v>
      </c>
      <c r="F26" s="20" t="n">
        <v>2.62788629</v>
      </c>
      <c r="G26" s="18" t="n">
        <v>409.17673764</v>
      </c>
      <c r="H26" s="20" t="n">
        <v>6.23425234</v>
      </c>
      <c r="I26" s="18" t="n">
        <v>511.88414482</v>
      </c>
      <c r="J26" s="20" t="n">
        <v>2.16560802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(42.0/B32*100)</f>
        <v/>
      </c>
      <c r="D32" s="19" t="n">
        <v>4436</v>
      </c>
      <c r="E32" s="18" t="n">
        <v>488.24272292</v>
      </c>
      <c r="F32" s="20" t="n">
        <v>3.68102663</v>
      </c>
      <c r="G32" s="18" t="n">
        <v>435.33526695</v>
      </c>
      <c r="H32" s="20" t="n">
        <v>6.14416926</v>
      </c>
      <c r="I32" s="18" t="n">
        <v>526.78226262</v>
      </c>
      <c r="J32" s="20" t="n">
        <v>2.80019978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(161.0/B34*100)</f>
        <v/>
      </c>
      <c r="D34" s="19" t="n">
        <v>6189</v>
      </c>
      <c r="E34" s="18" t="n">
        <v>437.22294548</v>
      </c>
      <c r="F34" s="20" t="n">
        <v>2.71045039</v>
      </c>
      <c r="G34" s="18" t="n">
        <v>399.64535783</v>
      </c>
      <c r="H34" s="20" t="n">
        <v>5.40271952</v>
      </c>
      <c r="I34" s="18" t="n">
        <v>488.09578113</v>
      </c>
      <c r="J34" s="20" t="n">
        <v>3.60934469</v>
      </c>
      <c r="K34" s="18" t="s">
        <v>327</v>
      </c>
      <c r="L34" s="20" t="s">
        <v>327</v>
      </c>
      <c r="M34" s="18" t="n">
        <v>263.37193708</v>
      </c>
      <c r="N34" s="20" t="n">
        <v>13.61114927</v>
      </c>
      <c r="O34" s="18" t="s">
        <v>327</v>
      </c>
      <c r="P34" s="20" t="s">
        <v>327</v>
      </c>
      <c r="Q34" s="18" t="s">
        <v>327</v>
      </c>
      <c r="R34" s="20" t="s">
        <v>327</v>
      </c>
    </row>
    <row r="35" spans="1:18">
      <c r="A35" s="15" t="s">
        <v>355</v>
      </c>
      <c r="B35" s="17" t="n">
        <v>6406</v>
      </c>
      <c r="C35" s="18">
        <f>(149.0/B35*100)</f>
        <v/>
      </c>
      <c r="D35" s="19" t="n">
        <v>6257</v>
      </c>
      <c r="E35" s="18" t="n">
        <v>496.6117049</v>
      </c>
      <c r="F35" s="20" t="n">
        <v>1.92997493</v>
      </c>
      <c r="G35" s="18" t="n">
        <v>490.31745089</v>
      </c>
      <c r="H35" s="20" t="n">
        <v>5.9602363</v>
      </c>
      <c r="I35" s="18" t="n">
        <v>523.61062096</v>
      </c>
      <c r="J35" s="20" t="n">
        <v>2.75027784</v>
      </c>
      <c r="K35" s="18" t="s">
        <v>327</v>
      </c>
      <c r="L35" s="20" t="s">
        <v>327</v>
      </c>
      <c r="M35" s="18" t="n">
        <v>337.32521215</v>
      </c>
      <c r="N35" s="20" t="n">
        <v>11.65794297</v>
      </c>
      <c r="O35" s="18" t="s">
        <v>327</v>
      </c>
      <c r="P35" s="20" t="s">
        <v>327</v>
      </c>
      <c r="Q35" s="18" t="s">
        <v>327</v>
      </c>
      <c r="R35" s="20" t="s">
        <v>327</v>
      </c>
    </row>
    <row r="36" spans="1:18">
      <c r="A36" s="15" t="s">
        <v>356</v>
      </c>
      <c r="B36" s="17" t="n">
        <v>6736</v>
      </c>
      <c r="C36" s="18">
        <f>(147.0/B36*100)</f>
        <v/>
      </c>
      <c r="D36" s="19" t="n">
        <v>6589</v>
      </c>
      <c r="E36" s="18" t="n">
        <v>457.28177542</v>
      </c>
      <c r="F36" s="20" t="n">
        <v>3.2153437</v>
      </c>
      <c r="G36" s="18" t="n">
        <v>430.685318</v>
      </c>
      <c r="H36" s="20" t="n">
        <v>6.84414892</v>
      </c>
      <c r="I36" s="18" t="n">
        <v>513.3114240800001</v>
      </c>
      <c r="J36" s="20" t="n">
        <v>2.29878133</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(5840.0/B40*100)</f>
        <v/>
      </c>
      <c r="D40" s="19" t="n">
        <v>8317</v>
      </c>
      <c r="E40" s="18" t="n">
        <v>480.79845714</v>
      </c>
      <c r="F40" s="20" t="n">
        <v>3.54383025</v>
      </c>
      <c r="G40" s="18" t="n">
        <v>434.03266179</v>
      </c>
      <c r="H40" s="20" t="n">
        <v>9.11640899</v>
      </c>
      <c r="I40" s="18" t="n">
        <v>522.61355393</v>
      </c>
      <c r="J40" s="20" t="n">
        <v>4.21546931</v>
      </c>
      <c r="K40" s="18" t="s">
        <v>327</v>
      </c>
      <c r="L40" s="20" t="s">
        <v>327</v>
      </c>
      <c r="M40" s="18" t="n">
        <v>493.18465857</v>
      </c>
      <c r="N40" s="20" t="n">
        <v>2.25147869</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(345.0/B47*100)</f>
        <v/>
      </c>
      <c r="D47" s="19" t="n">
        <v>5583</v>
      </c>
      <c r="E47" s="18" t="n">
        <v>441.87319751</v>
      </c>
      <c r="F47" s="20" t="n">
        <v>4.76945008</v>
      </c>
      <c r="G47" s="18" t="n">
        <v>383.58000328</v>
      </c>
      <c r="H47" s="20" t="n">
        <v>7.57219221</v>
      </c>
      <c r="I47" s="18" t="n">
        <v>434.50037945</v>
      </c>
      <c r="J47" s="20" t="n">
        <v>6.30631945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468.3733774</v>
      </c>
      <c r="F48" s="20" t="n">
        <v>4.50707279</v>
      </c>
      <c r="G48" s="18" t="n">
        <v>415.85666822</v>
      </c>
      <c r="H48" s="20" t="n">
        <v>9.41284177</v>
      </c>
      <c r="I48" s="18" t="n">
        <v>536.76714708</v>
      </c>
      <c r="J48" s="20" t="n">
        <v>5.50735634</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(171.0/B52*100)</f>
        <v/>
      </c>
      <c r="D52" s="19" t="n">
        <v>5638</v>
      </c>
      <c r="E52" s="18" t="n">
        <v>434.01835567</v>
      </c>
      <c r="F52" s="20" t="n">
        <v>3.3972249</v>
      </c>
      <c r="G52" s="18" t="n">
        <v>423.81260018</v>
      </c>
      <c r="H52" s="20" t="n">
        <v>6.72131876</v>
      </c>
      <c r="I52" s="18" t="n">
        <v>510.886158</v>
      </c>
      <c r="J52" s="20" t="n">
        <v>2.6989691</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(99.0/B56*100)</f>
        <v/>
      </c>
      <c r="D56" s="19" t="n">
        <v>5260</v>
      </c>
      <c r="E56" s="18" t="n">
        <v>515.97905696</v>
      </c>
      <c r="F56" s="20" t="n">
        <v>3.16512662</v>
      </c>
      <c r="G56" s="18" t="n">
        <v>503.60794134</v>
      </c>
      <c r="H56" s="20" t="n">
        <v>5.65492386</v>
      </c>
      <c r="I56" s="18" t="n">
        <v>538.82513879</v>
      </c>
      <c r="J56" s="20" t="n">
        <v>2.99937395</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(349.0/B61*100)</f>
        <v/>
      </c>
      <c r="D61" s="19" t="n">
        <v>6176</v>
      </c>
      <c r="E61" s="18" t="n">
        <v>446.00410682</v>
      </c>
      <c r="F61" s="20" t="n">
        <v>3.37864448</v>
      </c>
      <c r="G61" s="18" t="n">
        <v>413.60723261</v>
      </c>
      <c r="H61" s="20" t="n">
        <v>7.76048079</v>
      </c>
      <c r="I61" s="18" t="n">
        <v>496.05917137</v>
      </c>
      <c r="J61" s="20" t="n">
        <v>3.12049541</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(661.0/B67*100)</f>
        <v/>
      </c>
      <c r="D67" s="19" t="n">
        <v>6310</v>
      </c>
      <c r="E67" s="18" t="n">
        <v>391.29848709</v>
      </c>
      <c r="F67" s="20" t="n">
        <v>3.15438564</v>
      </c>
      <c r="G67" s="18" t="n">
        <v>340.02793609</v>
      </c>
      <c r="H67" s="20" t="n">
        <v>4.57651578</v>
      </c>
      <c r="I67" s="18" t="n">
        <v>433.05235983</v>
      </c>
      <c r="J67" s="20" t="n">
        <v>3.69372409</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(441.0/B73*100)</f>
        <v/>
      </c>
      <c r="D73" s="19" t="n">
        <v>7808</v>
      </c>
      <c r="E73" s="18" t="n">
        <v>402.86390245</v>
      </c>
      <c r="F73" s="20" t="n">
        <v>3.20199841</v>
      </c>
      <c r="G73" s="18" t="n">
        <v>373.15239028</v>
      </c>
      <c r="H73" s="20" t="n">
        <v>3.88997651</v>
      </c>
      <c r="I73" s="18" t="n">
        <v>446.87632801</v>
      </c>
      <c r="J73" s="20" t="n">
        <v>4.16777998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560</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447.87504033</v>
      </c>
      <c r="F7" s="20" t="n">
        <v>3.71428352</v>
      </c>
      <c r="G7" s="18" t="n">
        <v>536.17477168</v>
      </c>
      <c r="H7" s="20" t="n">
        <v>2.17872252</v>
      </c>
      <c r="I7" s="18" t="s">
        <v>327</v>
      </c>
      <c r="J7" s="20" t="s">
        <v>327</v>
      </c>
      <c r="K7" s="18" t="s">
        <v>327</v>
      </c>
      <c r="L7" s="20" t="s">
        <v>327</v>
      </c>
      <c r="M7" s="18" t="s">
        <v>327</v>
      </c>
      <c r="N7" s="20" t="s">
        <v>327</v>
      </c>
      <c r="O7" s="18" t="s">
        <v>327</v>
      </c>
      <c r="P7" s="20" t="s">
        <v>327</v>
      </c>
      <c r="Q7" s="18" t="n">
        <v>476.37439628</v>
      </c>
      <c r="R7" s="20" t="n">
        <v>3.29155756</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422.43286333</v>
      </c>
      <c r="F9" s="20" t="n">
        <v>7.78149211</v>
      </c>
      <c r="G9" s="18" t="n">
        <v>507.89219286</v>
      </c>
      <c r="H9" s="20" t="n">
        <v>4.08977584</v>
      </c>
      <c r="I9" s="18" t="s">
        <v>327</v>
      </c>
      <c r="J9" s="20" t="s">
        <v>327</v>
      </c>
      <c r="K9" s="18" t="s">
        <v>327</v>
      </c>
      <c r="L9" s="20" t="s">
        <v>327</v>
      </c>
      <c r="M9" s="18" t="n">
        <v>347.7815185</v>
      </c>
      <c r="N9" s="20" t="n">
        <v>11.20716786</v>
      </c>
      <c r="O9" s="18" t="s">
        <v>327</v>
      </c>
      <c r="P9" s="20" t="s">
        <v>327</v>
      </c>
      <c r="Q9" s="18" t="n">
        <v>442.22846567</v>
      </c>
      <c r="R9" s="20" t="n">
        <v>7.51155167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(219.0/B13*100)</f>
        <v/>
      </c>
      <c r="D13" s="19" t="n">
        <v>6942</v>
      </c>
      <c r="E13" s="18" t="n">
        <v>514.57460026</v>
      </c>
      <c r="F13" s="20" t="n">
        <v>5.99066966</v>
      </c>
      <c r="G13" s="18" t="n">
        <v>512.24391743</v>
      </c>
      <c r="H13" s="20" t="n">
        <v>2.20547069</v>
      </c>
      <c r="I13" s="18" t="s">
        <v>327</v>
      </c>
      <c r="J13" s="20" t="s">
        <v>327</v>
      </c>
      <c r="K13" s="18" t="s">
        <v>327</v>
      </c>
      <c r="L13" s="20" t="s">
        <v>327</v>
      </c>
      <c r="M13" s="18" t="n">
        <v>407.4699787</v>
      </c>
      <c r="N13" s="20" t="n">
        <v>6.79601306</v>
      </c>
      <c r="O13" s="18" t="s">
        <v>327</v>
      </c>
      <c r="P13" s="20" t="s">
        <v>327</v>
      </c>
      <c r="Q13" s="18" t="n">
        <v>434.43834592</v>
      </c>
      <c r="R13" s="20" t="n">
        <v>6.20255362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(68.0/B18*100)</f>
        <v/>
      </c>
      <c r="D18" s="19" t="n">
        <v>5464</v>
      </c>
      <c r="E18" s="18" t="n">
        <v>399.16736356</v>
      </c>
      <c r="F18" s="20" t="n">
        <v>7.81394255</v>
      </c>
      <c r="G18" s="18" t="n">
        <v>489.77560488</v>
      </c>
      <c r="H18" s="20" t="n">
        <v>3.86480337</v>
      </c>
      <c r="I18" s="18" t="s">
        <v>327</v>
      </c>
      <c r="J18" s="20" t="s">
        <v>327</v>
      </c>
      <c r="K18" s="18" t="s">
        <v>327</v>
      </c>
      <c r="L18" s="20" t="s">
        <v>327</v>
      </c>
      <c r="M18" s="18" t="s">
        <v>327</v>
      </c>
      <c r="N18" s="20" t="s">
        <v>327</v>
      </c>
      <c r="O18" s="18" t="s">
        <v>327</v>
      </c>
      <c r="P18" s="20" t="s">
        <v>327</v>
      </c>
      <c r="Q18" s="18" t="n">
        <v>433.77789147</v>
      </c>
      <c r="R18" s="20" t="n">
        <v>4.95017973</v>
      </c>
    </row>
    <row r="19" spans="1:18">
      <c r="A19" s="15" t="s">
        <v>339</v>
      </c>
      <c r="B19" s="17" t="n">
        <v>5658</v>
      </c>
      <c r="C19" s="18">
        <f>(373.0/B19*100)</f>
        <v/>
      </c>
      <c r="D19" s="19" t="n">
        <v>5285</v>
      </c>
      <c r="E19" s="18" t="n">
        <v>464.65514691</v>
      </c>
      <c r="F19" s="20" t="n">
        <v>5.21260455</v>
      </c>
      <c r="G19" s="18" t="n">
        <v>479.99244022</v>
      </c>
      <c r="H19" s="20" t="n">
        <v>2.55808234</v>
      </c>
      <c r="I19" s="18" t="s">
        <v>327</v>
      </c>
      <c r="J19" s="20" t="s">
        <v>327</v>
      </c>
      <c r="K19" s="18" t="s">
        <v>327</v>
      </c>
      <c r="L19" s="20" t="s">
        <v>327</v>
      </c>
      <c r="M19" s="18" t="s">
        <v>327</v>
      </c>
      <c r="N19" s="20" t="s">
        <v>327</v>
      </c>
      <c r="O19" s="18" t="s">
        <v>327</v>
      </c>
      <c r="P19" s="20" t="s">
        <v>327</v>
      </c>
      <c r="Q19" s="18" t="n">
        <v>432.08789323</v>
      </c>
      <c r="R19" s="20" t="n">
        <v>5.43133708</v>
      </c>
    </row>
    <row r="20" spans="1:18">
      <c r="A20" s="15" t="s">
        <v>340</v>
      </c>
      <c r="B20" s="17" t="n">
        <v>3371</v>
      </c>
      <c r="C20" s="18">
        <f>(83.0/B20*100)</f>
        <v/>
      </c>
      <c r="D20" s="19" t="n">
        <v>3288</v>
      </c>
      <c r="E20" s="18" t="n">
        <v>444.73547607</v>
      </c>
      <c r="F20" s="20" t="n">
        <v>8.36151598</v>
      </c>
      <c r="G20" s="18" t="n">
        <v>498.54079492</v>
      </c>
      <c r="H20" s="20" t="n">
        <v>2.24981377</v>
      </c>
      <c r="I20" s="18" t="s">
        <v>327</v>
      </c>
      <c r="J20" s="20" t="s">
        <v>327</v>
      </c>
      <c r="K20" s="18" t="s">
        <v>327</v>
      </c>
      <c r="L20" s="20" t="s">
        <v>327</v>
      </c>
      <c r="M20" s="18" t="s">
        <v>327</v>
      </c>
      <c r="N20" s="20" t="s">
        <v>327</v>
      </c>
      <c r="O20" s="18" t="s">
        <v>327</v>
      </c>
      <c r="P20" s="20" t="s">
        <v>327</v>
      </c>
      <c r="Q20" s="18" t="n">
        <v>427.9919</v>
      </c>
      <c r="R20" s="20" t="n">
        <v>4.15821483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(11583.0/B23*100)</f>
        <v/>
      </c>
      <c r="D23" s="19" t="n">
        <v>0</v>
      </c>
      <c r="E23" s="18" t="s">
        <v>327</v>
      </c>
      <c r="F23" s="20" t="s">
        <v>327</v>
      </c>
      <c r="G23" s="18" t="s">
        <v>327</v>
      </c>
      <c r="H23" s="20" t="s">
        <v>327</v>
      </c>
      <c r="I23" s="18" t="s">
        <v>327</v>
      </c>
      <c r="J23" s="20" t="s">
        <v>327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(39.0/B25*100)</f>
        <v/>
      </c>
      <c r="D25" s="19" t="n">
        <v>5542</v>
      </c>
      <c r="E25" s="18" t="n">
        <v>509.67846821</v>
      </c>
      <c r="F25" s="20" t="n">
        <v>4.15259873</v>
      </c>
      <c r="G25" s="18" t="n">
        <v>530.69092019</v>
      </c>
      <c r="H25" s="20" t="n">
        <v>3.44602435</v>
      </c>
      <c r="I25" s="18" t="s">
        <v>327</v>
      </c>
      <c r="J25" s="20" t="s">
        <v>327</v>
      </c>
      <c r="K25" s="18" t="s">
        <v>327</v>
      </c>
      <c r="L25" s="20" t="s">
        <v>327</v>
      </c>
      <c r="M25" s="18" t="s">
        <v>327</v>
      </c>
      <c r="N25" s="20" t="s">
        <v>327</v>
      </c>
      <c r="O25" s="18" t="s">
        <v>327</v>
      </c>
      <c r="P25" s="20" t="s">
        <v>327</v>
      </c>
      <c r="Q25" s="18" t="n">
        <v>479.82199123</v>
      </c>
      <c r="R25" s="20" t="n">
        <v>6.33773557</v>
      </c>
    </row>
    <row r="26" spans="1:18">
      <c r="A26" s="15" t="s">
        <v>346</v>
      </c>
      <c r="B26" s="17" t="n">
        <v>4869</v>
      </c>
      <c r="C26" s="18">
        <f>(215.0/B26*100)</f>
        <v/>
      </c>
      <c r="D26" s="19" t="n">
        <v>4654</v>
      </c>
      <c r="E26" s="18" t="n">
        <v>495.95219839</v>
      </c>
      <c r="F26" s="20" t="n">
        <v>2.80276777</v>
      </c>
      <c r="G26" s="18" t="n">
        <v>494.95321944</v>
      </c>
      <c r="H26" s="20" t="n">
        <v>2.0223503</v>
      </c>
      <c r="I26" s="18" t="s">
        <v>327</v>
      </c>
      <c r="J26" s="20" t="s">
        <v>327</v>
      </c>
      <c r="K26" s="18" t="s">
        <v>327</v>
      </c>
      <c r="L26" s="20" t="s">
        <v>327</v>
      </c>
      <c r="M26" s="18" t="s">
        <v>327</v>
      </c>
      <c r="N26" s="20" t="s">
        <v>327</v>
      </c>
      <c r="O26" s="18" t="s">
        <v>327</v>
      </c>
      <c r="P26" s="20" t="s">
        <v>327</v>
      </c>
      <c r="Q26" s="18" t="n">
        <v>461.82792943</v>
      </c>
      <c r="R26" s="20" t="n">
        <v>3.63634398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(51.0/B32*100)</f>
        <v/>
      </c>
      <c r="D32" s="19" t="n">
        <v>4427</v>
      </c>
      <c r="E32" s="18" t="n">
        <v>503.9840022</v>
      </c>
      <c r="F32" s="20" t="n">
        <v>3.69608074</v>
      </c>
      <c r="G32" s="18" t="n">
        <v>512.20325229</v>
      </c>
      <c r="H32" s="20" t="n">
        <v>3.05202775</v>
      </c>
      <c r="I32" s="18" t="s">
        <v>327</v>
      </c>
      <c r="J32" s="20" t="s">
        <v>327</v>
      </c>
      <c r="K32" s="18" t="s">
        <v>327</v>
      </c>
      <c r="L32" s="20" t="s">
        <v>327</v>
      </c>
      <c r="M32" s="18" t="s">
        <v>327</v>
      </c>
      <c r="N32" s="20" t="s">
        <v>327</v>
      </c>
      <c r="O32" s="18" t="s">
        <v>327</v>
      </c>
      <c r="P32" s="20" t="s">
        <v>327</v>
      </c>
      <c r="Q32" s="18" t="n">
        <v>485.67384979</v>
      </c>
      <c r="R32" s="20" t="n">
        <v>5.46702431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(177.0/B34*100)</f>
        <v/>
      </c>
      <c r="D34" s="19" t="n">
        <v>6173</v>
      </c>
      <c r="E34" s="18" t="n">
        <v>426.38384444</v>
      </c>
      <c r="F34" s="20" t="n">
        <v>4.51989356</v>
      </c>
      <c r="G34" s="18" t="n">
        <v>474.89410346</v>
      </c>
      <c r="H34" s="20" t="n">
        <v>2.85442737</v>
      </c>
      <c r="I34" s="18" t="s">
        <v>327</v>
      </c>
      <c r="J34" s="20" t="s">
        <v>327</v>
      </c>
      <c r="K34" s="18" t="s">
        <v>327</v>
      </c>
      <c r="L34" s="20" t="s">
        <v>327</v>
      </c>
      <c r="M34" s="18" t="n">
        <v>263.37193708</v>
      </c>
      <c r="N34" s="20" t="n">
        <v>13.61114927</v>
      </c>
      <c r="O34" s="18" t="s">
        <v>327</v>
      </c>
      <c r="P34" s="20" t="s">
        <v>327</v>
      </c>
      <c r="Q34" s="18" t="n">
        <v>437.05638874</v>
      </c>
      <c r="R34" s="20" t="n">
        <v>4.23832094</v>
      </c>
    </row>
    <row r="35" spans="1:18">
      <c r="A35" s="15" t="s">
        <v>355</v>
      </c>
      <c r="B35" s="17" t="n">
        <v>6406</v>
      </c>
      <c r="C35" s="18">
        <f>(160.0/B35*100)</f>
        <v/>
      </c>
      <c r="D35" s="19" t="n">
        <v>6246</v>
      </c>
      <c r="E35" s="18" t="n">
        <v>522.76288795</v>
      </c>
      <c r="F35" s="20" t="n">
        <v>4.83007587</v>
      </c>
      <c r="G35" s="18" t="n">
        <v>513.88243851</v>
      </c>
      <c r="H35" s="20" t="n">
        <v>1.89577299</v>
      </c>
      <c r="I35" s="18" t="s">
        <v>327</v>
      </c>
      <c r="J35" s="20" t="s">
        <v>327</v>
      </c>
      <c r="K35" s="18" t="s">
        <v>327</v>
      </c>
      <c r="L35" s="20" t="s">
        <v>327</v>
      </c>
      <c r="M35" s="18" t="n">
        <v>337.32521215</v>
      </c>
      <c r="N35" s="20" t="n">
        <v>11.65794297</v>
      </c>
      <c r="O35" s="18" t="s">
        <v>327</v>
      </c>
      <c r="P35" s="20" t="s">
        <v>327</v>
      </c>
      <c r="Q35" s="18" t="n">
        <v>471.68087356</v>
      </c>
      <c r="R35" s="20" t="n">
        <v>3.53538801</v>
      </c>
    </row>
    <row r="36" spans="1:18">
      <c r="A36" s="15" t="s">
        <v>356</v>
      </c>
      <c r="B36" s="17" t="n">
        <v>6736</v>
      </c>
      <c r="C36" s="18">
        <f>(173.0/B36*100)</f>
        <v/>
      </c>
      <c r="D36" s="19" t="n">
        <v>6563</v>
      </c>
      <c r="E36" s="18" t="n">
        <v>489.08502591</v>
      </c>
      <c r="F36" s="20" t="n">
        <v>4.46601939</v>
      </c>
      <c r="G36" s="18" t="n">
        <v>507.09420904</v>
      </c>
      <c r="H36" s="20" t="n">
        <v>2.53283783</v>
      </c>
      <c r="I36" s="18" t="s">
        <v>327</v>
      </c>
      <c r="J36" s="20" t="s">
        <v>327</v>
      </c>
      <c r="K36" s="18" t="s">
        <v>327</v>
      </c>
      <c r="L36" s="20" t="s">
        <v>327</v>
      </c>
      <c r="M36" s="18" t="s">
        <v>327</v>
      </c>
      <c r="N36" s="20" t="s">
        <v>327</v>
      </c>
      <c r="O36" s="18" t="s">
        <v>327</v>
      </c>
      <c r="P36" s="20" t="s">
        <v>327</v>
      </c>
      <c r="Q36" s="18" t="n">
        <v>472.72705365</v>
      </c>
      <c r="R36" s="20" t="n">
        <v>3.78107047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(5849.0/B40*100)</f>
        <v/>
      </c>
      <c r="D40" s="19" t="n">
        <v>8308</v>
      </c>
      <c r="E40" s="18" t="n">
        <v>466.43015806</v>
      </c>
      <c r="F40" s="20" t="n">
        <v>4.76692775</v>
      </c>
      <c r="G40" s="18" t="n">
        <v>528.28203651</v>
      </c>
      <c r="H40" s="20" t="n">
        <v>3.21132902</v>
      </c>
      <c r="I40" s="18" t="s">
        <v>327</v>
      </c>
      <c r="J40" s="20" t="s">
        <v>327</v>
      </c>
      <c r="K40" s="18" t="s">
        <v>327</v>
      </c>
      <c r="L40" s="20" t="s">
        <v>327</v>
      </c>
      <c r="M40" s="18" t="n">
        <v>493.18465857</v>
      </c>
      <c r="N40" s="20" t="n">
        <v>2.25147869</v>
      </c>
      <c r="O40" s="18" t="s">
        <v>327</v>
      </c>
      <c r="P40" s="20" t="s">
        <v>327</v>
      </c>
      <c r="Q40" s="18" t="n">
        <v>448.34207732</v>
      </c>
      <c r="R40" s="20" t="n">
        <v>4.86484288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(381.0/B47*100)</f>
        <v/>
      </c>
      <c r="D47" s="19" t="n">
        <v>5547</v>
      </c>
      <c r="E47" s="18" t="n">
        <v>404.46971666</v>
      </c>
      <c r="F47" s="20" t="n">
        <v>5.68248961</v>
      </c>
      <c r="G47" s="18" t="n">
        <v>465.44697342</v>
      </c>
      <c r="H47" s="20" t="n">
        <v>5.22857428</v>
      </c>
      <c r="I47" s="18" t="s">
        <v>327</v>
      </c>
      <c r="J47" s="20" t="s">
        <v>327</v>
      </c>
      <c r="K47" s="18" t="s">
        <v>327</v>
      </c>
      <c r="L47" s="20" t="s">
        <v>327</v>
      </c>
      <c r="M47" s="18" t="s">
        <v>327</v>
      </c>
      <c r="N47" s="20" t="s">
        <v>327</v>
      </c>
      <c r="O47" s="18" t="s">
        <v>327</v>
      </c>
      <c r="P47" s="20" t="s">
        <v>327</v>
      </c>
      <c r="Q47" s="18" t="n">
        <v>419.52283037</v>
      </c>
      <c r="R47" s="20" t="n">
        <v>6.30574996</v>
      </c>
    </row>
    <row r="48" spans="1:18">
      <c r="A48" s="15" t="s">
        <v>368</v>
      </c>
      <c r="B48" s="17" t="n">
        <v>9841</v>
      </c>
      <c r="C48" s="18">
        <f>(36.0/B48*100)</f>
        <v/>
      </c>
      <c r="D48" s="19" t="n">
        <v>9805</v>
      </c>
      <c r="E48" s="18" t="n">
        <v>465.76529121</v>
      </c>
      <c r="F48" s="20" t="n">
        <v>9.54128884</v>
      </c>
      <c r="G48" s="18" t="n">
        <v>507.80438078</v>
      </c>
      <c r="H48" s="20" t="n">
        <v>4.79192292</v>
      </c>
      <c r="I48" s="18" t="s">
        <v>327</v>
      </c>
      <c r="J48" s="20" t="s">
        <v>327</v>
      </c>
      <c r="K48" s="18" t="s">
        <v>327</v>
      </c>
      <c r="L48" s="20" t="s">
        <v>327</v>
      </c>
      <c r="M48" s="18" t="s">
        <v>327</v>
      </c>
      <c r="N48" s="20" t="s">
        <v>327</v>
      </c>
      <c r="O48" s="18" t="s">
        <v>327</v>
      </c>
      <c r="P48" s="20" t="s">
        <v>327</v>
      </c>
      <c r="Q48" s="18" t="n">
        <v>459.08415464</v>
      </c>
      <c r="R48" s="20" t="n">
        <v>6.2873101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(178.0/B52*100)</f>
        <v/>
      </c>
      <c r="D52" s="19" t="n">
        <v>5631</v>
      </c>
      <c r="E52" s="18" t="n">
        <v>447.73102173</v>
      </c>
      <c r="F52" s="20" t="n">
        <v>5.58788645</v>
      </c>
      <c r="G52" s="18" t="n">
        <v>504.08437499</v>
      </c>
      <c r="H52" s="20" t="n">
        <v>2.44151283</v>
      </c>
      <c r="I52" s="18" t="s">
        <v>327</v>
      </c>
      <c r="J52" s="20" t="s">
        <v>327</v>
      </c>
      <c r="K52" s="18" t="s">
        <v>327</v>
      </c>
      <c r="L52" s="20" t="s">
        <v>327</v>
      </c>
      <c r="M52" s="18" t="s">
        <v>327</v>
      </c>
      <c r="N52" s="20" t="s">
        <v>327</v>
      </c>
      <c r="O52" s="18" t="s">
        <v>327</v>
      </c>
      <c r="P52" s="20" t="s">
        <v>327</v>
      </c>
      <c r="Q52" s="18" t="n">
        <v>437.15743889</v>
      </c>
      <c r="R52" s="20" t="n">
        <v>4.61375366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495.25340687</v>
      </c>
      <c r="F56" s="20" t="n">
        <v>4.74093492</v>
      </c>
      <c r="G56" s="18" t="n">
        <v>539.22806524</v>
      </c>
      <c r="H56" s="20" t="n">
        <v>2.55019967</v>
      </c>
      <c r="I56" s="18" t="s">
        <v>327</v>
      </c>
      <c r="J56" s="20" t="s">
        <v>327</v>
      </c>
      <c r="K56" s="18" t="s">
        <v>327</v>
      </c>
      <c r="L56" s="20" t="s">
        <v>327</v>
      </c>
      <c r="M56" s="18" t="s">
        <v>327</v>
      </c>
      <c r="N56" s="20" t="s">
        <v>327</v>
      </c>
      <c r="O56" s="18" t="s">
        <v>327</v>
      </c>
      <c r="P56" s="20" t="s">
        <v>327</v>
      </c>
      <c r="Q56" s="18" t="n">
        <v>499.16787888</v>
      </c>
      <c r="R56" s="20" t="n">
        <v>5.82440485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(356.0/B61*100)</f>
        <v/>
      </c>
      <c r="D61" s="19" t="n">
        <v>6169</v>
      </c>
      <c r="E61" s="18" t="n">
        <v>451.07859464</v>
      </c>
      <c r="F61" s="20" t="n">
        <v>4.89496873</v>
      </c>
      <c r="G61" s="18" t="n">
        <v>489.59707194</v>
      </c>
      <c r="H61" s="20" t="n">
        <v>2.55530615</v>
      </c>
      <c r="I61" s="18" t="s">
        <v>327</v>
      </c>
      <c r="J61" s="20" t="s">
        <v>327</v>
      </c>
      <c r="K61" s="18" t="s">
        <v>327</v>
      </c>
      <c r="L61" s="20" t="s">
        <v>327</v>
      </c>
      <c r="M61" s="18" t="s">
        <v>327</v>
      </c>
      <c r="N61" s="20" t="s">
        <v>327</v>
      </c>
      <c r="O61" s="18" t="s">
        <v>327</v>
      </c>
      <c r="P61" s="20" t="s">
        <v>327</v>
      </c>
      <c r="Q61" s="18" t="n">
        <v>432.66608555</v>
      </c>
      <c r="R61" s="20" t="n">
        <v>4.95222341</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(730.0/B67*100)</f>
        <v/>
      </c>
      <c r="D67" s="19" t="n">
        <v>6241</v>
      </c>
      <c r="E67" s="18" t="n">
        <v>374.2740484</v>
      </c>
      <c r="F67" s="20" t="n">
        <v>3.7049689</v>
      </c>
      <c r="G67" s="18" t="n">
        <v>422.22559845</v>
      </c>
      <c r="H67" s="20" t="n">
        <v>3.19238314</v>
      </c>
      <c r="I67" s="18" t="s">
        <v>327</v>
      </c>
      <c r="J67" s="20" t="s">
        <v>327</v>
      </c>
      <c r="K67" s="18" t="s">
        <v>327</v>
      </c>
      <c r="L67" s="20" t="s">
        <v>327</v>
      </c>
      <c r="M67" s="18" t="s">
        <v>327</v>
      </c>
      <c r="N67" s="20" t="s">
        <v>327</v>
      </c>
      <c r="O67" s="18" t="s">
        <v>327</v>
      </c>
      <c r="P67" s="20" t="s">
        <v>327</v>
      </c>
      <c r="Q67" s="18" t="n">
        <v>397.72595016</v>
      </c>
      <c r="R67" s="20" t="n">
        <v>5.11510742</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(463.0/B73*100)</f>
        <v/>
      </c>
      <c r="D73" s="19" t="n">
        <v>7786</v>
      </c>
      <c r="E73" s="18" t="n">
        <v>391.70548221</v>
      </c>
      <c r="F73" s="20" t="n">
        <v>3.54499756</v>
      </c>
      <c r="G73" s="18" t="n">
        <v>433.24932245</v>
      </c>
      <c r="H73" s="20" t="n">
        <v>4.13772183</v>
      </c>
      <c r="I73" s="18" t="s">
        <v>327</v>
      </c>
      <c r="J73" s="20" t="s">
        <v>327</v>
      </c>
      <c r="K73" s="18" t="s">
        <v>327</v>
      </c>
      <c r="L73" s="20" t="s">
        <v>327</v>
      </c>
      <c r="M73" s="18" t="s">
        <v>327</v>
      </c>
      <c r="N73" s="20" t="s">
        <v>327</v>
      </c>
      <c r="O73" s="18" t="s">
        <v>327</v>
      </c>
      <c r="P73" s="20" t="s">
        <v>327</v>
      </c>
      <c r="Q73" s="18" t="n">
        <v>409.11604878</v>
      </c>
      <c r="R73" s="20" t="n">
        <v>4.30179502</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486.44850233</v>
      </c>
      <c r="F7" s="20" t="n">
        <v>3.02289792</v>
      </c>
      <c r="G7" s="18" t="n">
        <v>534.21051504</v>
      </c>
      <c r="H7" s="20" t="n">
        <v>2.21398728</v>
      </c>
      <c r="I7" s="18" t="s">
        <v>327</v>
      </c>
      <c r="J7" s="20" t="s">
        <v>327</v>
      </c>
      <c r="K7" s="18" t="s">
        <v>327</v>
      </c>
      <c r="L7" s="20" t="s">
        <v>327</v>
      </c>
      <c r="M7" s="18" t="s">
        <v>327</v>
      </c>
      <c r="N7" s="20" t="s">
        <v>327</v>
      </c>
      <c r="O7" s="18" t="s">
        <v>327</v>
      </c>
      <c r="P7" s="20" t="s">
        <v>327</v>
      </c>
      <c r="Q7" s="18" t="n">
        <v>470.45529743</v>
      </c>
      <c r="R7" s="20" t="n">
        <v>3.78726884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451.99431922</v>
      </c>
      <c r="F9" s="20" t="n">
        <v>5.6802801</v>
      </c>
      <c r="G9" s="18" t="n">
        <v>514.32123225</v>
      </c>
      <c r="H9" s="20" t="n">
        <v>4.00673322</v>
      </c>
      <c r="I9" s="18" t="s">
        <v>327</v>
      </c>
      <c r="J9" s="20" t="s">
        <v>327</v>
      </c>
      <c r="K9" s="18" t="s">
        <v>327</v>
      </c>
      <c r="L9" s="20" t="s">
        <v>327</v>
      </c>
      <c r="M9" s="18" t="n">
        <v>347.7815185</v>
      </c>
      <c r="N9" s="20" t="n">
        <v>11.20716786</v>
      </c>
      <c r="O9" s="18" t="s">
        <v>327</v>
      </c>
      <c r="P9" s="20" t="s">
        <v>327</v>
      </c>
      <c r="Q9" s="18" t="n">
        <v>440.00996254</v>
      </c>
      <c r="R9" s="20" t="n">
        <v>8.215756109999999</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(219.0/B13*100)</f>
        <v/>
      </c>
      <c r="D13" s="19" t="n">
        <v>6942</v>
      </c>
      <c r="E13" s="18" t="n">
        <v>502.16495581</v>
      </c>
      <c r="F13" s="20" t="n">
        <v>4.29086121</v>
      </c>
      <c r="G13" s="18" t="n">
        <v>513.83587602</v>
      </c>
      <c r="H13" s="20" t="n">
        <v>2.288009</v>
      </c>
      <c r="I13" s="18" t="s">
        <v>327</v>
      </c>
      <c r="J13" s="20" t="s">
        <v>327</v>
      </c>
      <c r="K13" s="18" t="s">
        <v>327</v>
      </c>
      <c r="L13" s="20" t="s">
        <v>327</v>
      </c>
      <c r="M13" s="18" t="n">
        <v>407.4699787</v>
      </c>
      <c r="N13" s="20" t="n">
        <v>6.79601306</v>
      </c>
      <c r="O13" s="18" t="s">
        <v>327</v>
      </c>
      <c r="P13" s="20" t="s">
        <v>327</v>
      </c>
      <c r="Q13" s="18" t="n">
        <v>424.79217358</v>
      </c>
      <c r="R13" s="20" t="n">
        <v>6.50156713</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(68.0/B18*100)</f>
        <v/>
      </c>
      <c r="D18" s="19" t="n">
        <v>5464</v>
      </c>
      <c r="E18" s="18" t="n">
        <v>430.89900623</v>
      </c>
      <c r="F18" s="20" t="n">
        <v>6.13371766</v>
      </c>
      <c r="G18" s="18" t="n">
        <v>492.2875263</v>
      </c>
      <c r="H18" s="20" t="n">
        <v>3.74972622</v>
      </c>
      <c r="I18" s="18" t="s">
        <v>327</v>
      </c>
      <c r="J18" s="20" t="s">
        <v>327</v>
      </c>
      <c r="K18" s="18" t="s">
        <v>327</v>
      </c>
      <c r="L18" s="20" t="s">
        <v>327</v>
      </c>
      <c r="M18" s="18" t="s">
        <v>327</v>
      </c>
      <c r="N18" s="20" t="s">
        <v>327</v>
      </c>
      <c r="O18" s="18" t="s">
        <v>327</v>
      </c>
      <c r="P18" s="20" t="s">
        <v>327</v>
      </c>
      <c r="Q18" s="18" t="n">
        <v>434.61644679</v>
      </c>
      <c r="R18" s="20" t="n">
        <v>5.43445294</v>
      </c>
    </row>
    <row r="19" spans="1:18">
      <c r="A19" s="15" t="s">
        <v>339</v>
      </c>
      <c r="B19" s="17" t="n">
        <v>5658</v>
      </c>
      <c r="C19" s="18">
        <f>(373.0/B19*100)</f>
        <v/>
      </c>
      <c r="D19" s="19" t="n">
        <v>5285</v>
      </c>
      <c r="E19" s="18" t="n">
        <v>484.12577287</v>
      </c>
      <c r="F19" s="20" t="n">
        <v>4.60893027</v>
      </c>
      <c r="G19" s="18" t="n">
        <v>473.46824693</v>
      </c>
      <c r="H19" s="20" t="n">
        <v>2.66521514</v>
      </c>
      <c r="I19" s="18" t="s">
        <v>327</v>
      </c>
      <c r="J19" s="20" t="s">
        <v>327</v>
      </c>
      <c r="K19" s="18" t="s">
        <v>327</v>
      </c>
      <c r="L19" s="20" t="s">
        <v>327</v>
      </c>
      <c r="M19" s="18" t="s">
        <v>327</v>
      </c>
      <c r="N19" s="20" t="s">
        <v>327</v>
      </c>
      <c r="O19" s="18" t="s">
        <v>327</v>
      </c>
      <c r="P19" s="20" t="s">
        <v>327</v>
      </c>
      <c r="Q19" s="18" t="n">
        <v>418.99604805</v>
      </c>
      <c r="R19" s="20" t="n">
        <v>5.81797286</v>
      </c>
    </row>
    <row r="20" spans="1:18">
      <c r="A20" s="15" t="s">
        <v>340</v>
      </c>
      <c r="B20" s="17" t="n">
        <v>3371</v>
      </c>
      <c r="C20" s="18">
        <f>(83.0/B20*100)</f>
        <v/>
      </c>
      <c r="D20" s="19" t="n">
        <v>3288</v>
      </c>
      <c r="E20" s="18" t="n">
        <v>453.32132697</v>
      </c>
      <c r="F20" s="20" t="n">
        <v>3.74407724</v>
      </c>
      <c r="G20" s="18" t="n">
        <v>505.19680515</v>
      </c>
      <c r="H20" s="20" t="n">
        <v>2.59382118</v>
      </c>
      <c r="I20" s="18" t="s">
        <v>327</v>
      </c>
      <c r="J20" s="20" t="s">
        <v>327</v>
      </c>
      <c r="K20" s="18" t="s">
        <v>327</v>
      </c>
      <c r="L20" s="20" t="s">
        <v>327</v>
      </c>
      <c r="M20" s="18" t="s">
        <v>327</v>
      </c>
      <c r="N20" s="20" t="s">
        <v>327</v>
      </c>
      <c r="O20" s="18" t="s">
        <v>327</v>
      </c>
      <c r="P20" s="20" t="s">
        <v>327</v>
      </c>
      <c r="Q20" s="18" t="n">
        <v>427.58433308</v>
      </c>
      <c r="R20" s="20" t="n">
        <v>5.32547155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(744.0/B23*100)</f>
        <v/>
      </c>
      <c r="D23" s="19" t="n">
        <v>10839</v>
      </c>
      <c r="E23" s="18" t="n">
        <v>454.29558865</v>
      </c>
      <c r="F23" s="20" t="n">
        <v>5.0199503</v>
      </c>
      <c r="G23" s="18" t="n">
        <v>504.03451846</v>
      </c>
      <c r="H23" s="20" t="n">
        <v>2.8352141</v>
      </c>
      <c r="I23" s="18" t="s">
        <v>327</v>
      </c>
      <c r="J23" s="20" t="s">
        <v>327</v>
      </c>
      <c r="K23" s="18" t="s">
        <v>327</v>
      </c>
      <c r="L23" s="20" t="s">
        <v>327</v>
      </c>
      <c r="M23" s="18" t="s">
        <v>327</v>
      </c>
      <c r="N23" s="20" t="s">
        <v>327</v>
      </c>
      <c r="O23" s="18" t="s">
        <v>327</v>
      </c>
      <c r="P23" s="20" t="s">
        <v>327</v>
      </c>
      <c r="Q23" s="18" t="n">
        <v>430.9268647</v>
      </c>
      <c r="R23" s="20" t="n">
        <v>4.81467008</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(39.0/B25*100)</f>
        <v/>
      </c>
      <c r="D25" s="19" t="n">
        <v>5542</v>
      </c>
      <c r="E25" s="18" t="n">
        <v>523.57502289</v>
      </c>
      <c r="F25" s="20" t="n">
        <v>3.51057437</v>
      </c>
      <c r="G25" s="18" t="n">
        <v>513.1605762299999</v>
      </c>
      <c r="H25" s="20" t="n">
        <v>4.72592113</v>
      </c>
      <c r="I25" s="18" t="s">
        <v>327</v>
      </c>
      <c r="J25" s="20" t="s">
        <v>327</v>
      </c>
      <c r="K25" s="18" t="s">
        <v>327</v>
      </c>
      <c r="L25" s="20" t="s">
        <v>327</v>
      </c>
      <c r="M25" s="18" t="s">
        <v>327</v>
      </c>
      <c r="N25" s="20" t="s">
        <v>327</v>
      </c>
      <c r="O25" s="18" t="s">
        <v>327</v>
      </c>
      <c r="P25" s="20" t="s">
        <v>327</v>
      </c>
      <c r="Q25" s="18" t="n">
        <v>446.66526688</v>
      </c>
      <c r="R25" s="20" t="n">
        <v>9.53924467</v>
      </c>
    </row>
    <row r="26" spans="1:18">
      <c r="A26" s="15" t="s">
        <v>346</v>
      </c>
      <c r="B26" s="17" t="n">
        <v>4869</v>
      </c>
      <c r="C26" s="18">
        <f>(215.0/B26*100)</f>
        <v/>
      </c>
      <c r="D26" s="19" t="n">
        <v>4654</v>
      </c>
      <c r="E26" s="18" t="n">
        <v>498.61595902</v>
      </c>
      <c r="F26" s="20" t="n">
        <v>2.33052015</v>
      </c>
      <c r="G26" s="18" t="n">
        <v>486.77298224</v>
      </c>
      <c r="H26" s="20" t="n">
        <v>2.97682819</v>
      </c>
      <c r="I26" s="18" t="s">
        <v>327</v>
      </c>
      <c r="J26" s="20" t="s">
        <v>327</v>
      </c>
      <c r="K26" s="18" t="s">
        <v>327</v>
      </c>
      <c r="L26" s="20" t="s">
        <v>327</v>
      </c>
      <c r="M26" s="18" t="s">
        <v>327</v>
      </c>
      <c r="N26" s="20" t="s">
        <v>327</v>
      </c>
      <c r="O26" s="18" t="s">
        <v>327</v>
      </c>
      <c r="P26" s="20" t="s">
        <v>327</v>
      </c>
      <c r="Q26" s="18" t="n">
        <v>445.80756709</v>
      </c>
      <c r="R26" s="20" t="n">
        <v>4.50219848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(51.0/B32*100)</f>
        <v/>
      </c>
      <c r="D32" s="19" t="n">
        <v>4427</v>
      </c>
      <c r="E32" s="18" t="n">
        <v>512.0639390699999</v>
      </c>
      <c r="F32" s="20" t="n">
        <v>2.59013807</v>
      </c>
      <c r="G32" s="18" t="n">
        <v>492.17940978</v>
      </c>
      <c r="H32" s="20" t="n">
        <v>4.5577273</v>
      </c>
      <c r="I32" s="18" t="s">
        <v>327</v>
      </c>
      <c r="J32" s="20" t="s">
        <v>327</v>
      </c>
      <c r="K32" s="18" t="s">
        <v>327</v>
      </c>
      <c r="L32" s="20" t="s">
        <v>327</v>
      </c>
      <c r="M32" s="18" t="s">
        <v>327</v>
      </c>
      <c r="N32" s="20" t="s">
        <v>327</v>
      </c>
      <c r="O32" s="18" t="s">
        <v>327</v>
      </c>
      <c r="P32" s="20" t="s">
        <v>327</v>
      </c>
      <c r="Q32" s="18" t="n">
        <v>445.79251622</v>
      </c>
      <c r="R32" s="20" t="n">
        <v>8.82276059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(177.0/B34*100)</f>
        <v/>
      </c>
      <c r="D34" s="19" t="n">
        <v>6173</v>
      </c>
      <c r="E34" s="18" t="n">
        <v>449.32388649</v>
      </c>
      <c r="F34" s="20" t="n">
        <v>3.40303112</v>
      </c>
      <c r="G34" s="18" t="n">
        <v>472.96430015</v>
      </c>
      <c r="H34" s="20" t="n">
        <v>3.058808</v>
      </c>
      <c r="I34" s="18" t="s">
        <v>327</v>
      </c>
      <c r="J34" s="20" t="s">
        <v>327</v>
      </c>
      <c r="K34" s="18" t="s">
        <v>327</v>
      </c>
      <c r="L34" s="20" t="s">
        <v>327</v>
      </c>
      <c r="M34" s="18" t="n">
        <v>263.37193708</v>
      </c>
      <c r="N34" s="20" t="n">
        <v>13.61114927</v>
      </c>
      <c r="O34" s="18" t="s">
        <v>327</v>
      </c>
      <c r="P34" s="20" t="s">
        <v>327</v>
      </c>
      <c r="Q34" s="18" t="n">
        <v>425.60477639</v>
      </c>
      <c r="R34" s="20" t="n">
        <v>4.96025611</v>
      </c>
    </row>
    <row r="35" spans="1:18">
      <c r="A35" s="15" t="s">
        <v>355</v>
      </c>
      <c r="B35" s="17" t="n">
        <v>6406</v>
      </c>
      <c r="C35" s="18">
        <f>(160.0/B35*100)</f>
        <v/>
      </c>
      <c r="D35" s="19" t="n">
        <v>6246</v>
      </c>
      <c r="E35" s="18" t="n">
        <v>527.13018987</v>
      </c>
      <c r="F35" s="20" t="n">
        <v>3.03380945</v>
      </c>
      <c r="G35" s="18" t="n">
        <v>507.55664671</v>
      </c>
      <c r="H35" s="20" t="n">
        <v>2.29363203</v>
      </c>
      <c r="I35" s="18" t="s">
        <v>327</v>
      </c>
      <c r="J35" s="20" t="s">
        <v>327</v>
      </c>
      <c r="K35" s="18" t="s">
        <v>327</v>
      </c>
      <c r="L35" s="20" t="s">
        <v>327</v>
      </c>
      <c r="M35" s="18" t="n">
        <v>337.32521215</v>
      </c>
      <c r="N35" s="20" t="n">
        <v>11.65794297</v>
      </c>
      <c r="O35" s="18" t="s">
        <v>327</v>
      </c>
      <c r="P35" s="20" t="s">
        <v>327</v>
      </c>
      <c r="Q35" s="18" t="n">
        <v>461.89603964</v>
      </c>
      <c r="R35" s="20" t="n">
        <v>4.35684897</v>
      </c>
    </row>
    <row r="36" spans="1:18">
      <c r="A36" s="15" t="s">
        <v>356</v>
      </c>
      <c r="B36" s="17" t="n">
        <v>6736</v>
      </c>
      <c r="C36" s="18">
        <f>(173.0/B36*100)</f>
        <v/>
      </c>
      <c r="D36" s="19" t="n">
        <v>6563</v>
      </c>
      <c r="E36" s="18" t="n">
        <v>497.7131186</v>
      </c>
      <c r="F36" s="20" t="n">
        <v>3.20269983</v>
      </c>
      <c r="G36" s="18" t="n">
        <v>506.43170665</v>
      </c>
      <c r="H36" s="20" t="n">
        <v>2.88632422</v>
      </c>
      <c r="I36" s="18" t="s">
        <v>327</v>
      </c>
      <c r="J36" s="20" t="s">
        <v>327</v>
      </c>
      <c r="K36" s="18" t="s">
        <v>327</v>
      </c>
      <c r="L36" s="20" t="s">
        <v>327</v>
      </c>
      <c r="M36" s="18" t="s">
        <v>327</v>
      </c>
      <c r="N36" s="20" t="s">
        <v>327</v>
      </c>
      <c r="O36" s="18" t="s">
        <v>327</v>
      </c>
      <c r="P36" s="20" t="s">
        <v>327</v>
      </c>
      <c r="Q36" s="18" t="n">
        <v>462.23059096</v>
      </c>
      <c r="R36" s="20" t="n">
        <v>4.39668354</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(5849.0/B40*100)</f>
        <v/>
      </c>
      <c r="D40" s="19" t="n">
        <v>8308</v>
      </c>
      <c r="E40" s="18" t="n">
        <v>489.49045337</v>
      </c>
      <c r="F40" s="20" t="n">
        <v>3.88057074</v>
      </c>
      <c r="G40" s="18" t="n">
        <v>529.07878476</v>
      </c>
      <c r="H40" s="20" t="n">
        <v>3.42942445</v>
      </c>
      <c r="I40" s="18" t="s">
        <v>327</v>
      </c>
      <c r="J40" s="20" t="s">
        <v>327</v>
      </c>
      <c r="K40" s="18" t="s">
        <v>327</v>
      </c>
      <c r="L40" s="20" t="s">
        <v>327</v>
      </c>
      <c r="M40" s="18" t="n">
        <v>493.18465857</v>
      </c>
      <c r="N40" s="20" t="n">
        <v>2.25147869</v>
      </c>
      <c r="O40" s="18" t="s">
        <v>327</v>
      </c>
      <c r="P40" s="20" t="s">
        <v>327</v>
      </c>
      <c r="Q40" s="18" t="n">
        <v>435.77685394</v>
      </c>
      <c r="R40" s="20" t="n">
        <v>5.56955233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(381.0/B47*100)</f>
        <v/>
      </c>
      <c r="D47" s="19" t="n">
        <v>5547</v>
      </c>
      <c r="E47" s="18" t="n">
        <v>439.65614863</v>
      </c>
      <c r="F47" s="20" t="n">
        <v>5.4158915</v>
      </c>
      <c r="G47" s="18" t="n">
        <v>449.2678313</v>
      </c>
      <c r="H47" s="20" t="n">
        <v>5.3318167</v>
      </c>
      <c r="I47" s="18" t="s">
        <v>327</v>
      </c>
      <c r="J47" s="20" t="s">
        <v>327</v>
      </c>
      <c r="K47" s="18" t="s">
        <v>327</v>
      </c>
      <c r="L47" s="20" t="s">
        <v>327</v>
      </c>
      <c r="M47" s="18" t="s">
        <v>327</v>
      </c>
      <c r="N47" s="20" t="s">
        <v>327</v>
      </c>
      <c r="O47" s="18" t="s">
        <v>327</v>
      </c>
      <c r="P47" s="20" t="s">
        <v>327</v>
      </c>
      <c r="Q47" s="18" t="n">
        <v>407.26376528</v>
      </c>
      <c r="R47" s="20" t="n">
        <v>6.31761258</v>
      </c>
    </row>
    <row r="48" spans="1:18">
      <c r="A48" s="15" t="s">
        <v>368</v>
      </c>
      <c r="B48" s="17" t="n">
        <v>9841</v>
      </c>
      <c r="C48" s="18">
        <f>(36.0/B48*100)</f>
        <v/>
      </c>
      <c r="D48" s="19" t="n">
        <v>9805</v>
      </c>
      <c r="E48" s="18" t="n">
        <v>498.03239926</v>
      </c>
      <c r="F48" s="20" t="n">
        <v>6.5577346</v>
      </c>
      <c r="G48" s="18" t="n">
        <v>498.66460506</v>
      </c>
      <c r="H48" s="20" t="n">
        <v>4.5188725</v>
      </c>
      <c r="I48" s="18" t="s">
        <v>327</v>
      </c>
      <c r="J48" s="20" t="s">
        <v>327</v>
      </c>
      <c r="K48" s="18" t="s">
        <v>327</v>
      </c>
      <c r="L48" s="20" t="s">
        <v>327</v>
      </c>
      <c r="M48" s="18" t="s">
        <v>327</v>
      </c>
      <c r="N48" s="20" t="s">
        <v>327</v>
      </c>
      <c r="O48" s="18" t="s">
        <v>327</v>
      </c>
      <c r="P48" s="20" t="s">
        <v>327</v>
      </c>
      <c r="Q48" s="18" t="n">
        <v>444.63371828</v>
      </c>
      <c r="R48" s="20" t="n">
        <v>8.166026779999999</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(178.0/B52*100)</f>
        <v/>
      </c>
      <c r="D52" s="19" t="n">
        <v>5631</v>
      </c>
      <c r="E52" s="18" t="n">
        <v>459.91901317</v>
      </c>
      <c r="F52" s="20" t="n">
        <v>4.9028118</v>
      </c>
      <c r="G52" s="18" t="n">
        <v>504.71244957</v>
      </c>
      <c r="H52" s="20" t="n">
        <v>2.5827679</v>
      </c>
      <c r="I52" s="18" t="s">
        <v>327</v>
      </c>
      <c r="J52" s="20" t="s">
        <v>327</v>
      </c>
      <c r="K52" s="18" t="s">
        <v>327</v>
      </c>
      <c r="L52" s="20" t="s">
        <v>327</v>
      </c>
      <c r="M52" s="18" t="s">
        <v>327</v>
      </c>
      <c r="N52" s="20" t="s">
        <v>327</v>
      </c>
      <c r="O52" s="18" t="s">
        <v>327</v>
      </c>
      <c r="P52" s="20" t="s">
        <v>327</v>
      </c>
      <c r="Q52" s="18" t="n">
        <v>434.13699357</v>
      </c>
      <c r="R52" s="20" t="n">
        <v>4.78186971</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526.0918435</v>
      </c>
      <c r="F56" s="20" t="n">
        <v>2.9712019</v>
      </c>
      <c r="G56" s="18" t="n">
        <v>535.53362158</v>
      </c>
      <c r="H56" s="20" t="n">
        <v>3.21837467</v>
      </c>
      <c r="I56" s="18" t="s">
        <v>327</v>
      </c>
      <c r="J56" s="20" t="s">
        <v>327</v>
      </c>
      <c r="K56" s="18" t="s">
        <v>327</v>
      </c>
      <c r="L56" s="20" t="s">
        <v>327</v>
      </c>
      <c r="M56" s="18" t="s">
        <v>327</v>
      </c>
      <c r="N56" s="20" t="s">
        <v>327</v>
      </c>
      <c r="O56" s="18" t="s">
        <v>327</v>
      </c>
      <c r="P56" s="20" t="s">
        <v>327</v>
      </c>
      <c r="Q56" s="18" t="n">
        <v>468.2985183</v>
      </c>
      <c r="R56" s="20" t="n">
        <v>10.34330621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(356.0/B61*100)</f>
        <v/>
      </c>
      <c r="D61" s="19" t="n">
        <v>6169</v>
      </c>
      <c r="E61" s="18" t="n">
        <v>462.57138974</v>
      </c>
      <c r="F61" s="20" t="n">
        <v>3.35976775</v>
      </c>
      <c r="G61" s="18" t="n">
        <v>490.86610258</v>
      </c>
      <c r="H61" s="20" t="n">
        <v>2.66902321</v>
      </c>
      <c r="I61" s="18" t="s">
        <v>327</v>
      </c>
      <c r="J61" s="20" t="s">
        <v>327</v>
      </c>
      <c r="K61" s="18" t="s">
        <v>327</v>
      </c>
      <c r="L61" s="20" t="s">
        <v>327</v>
      </c>
      <c r="M61" s="18" t="s">
        <v>327</v>
      </c>
      <c r="N61" s="20" t="s">
        <v>327</v>
      </c>
      <c r="O61" s="18" t="s">
        <v>327</v>
      </c>
      <c r="P61" s="20" t="s">
        <v>327</v>
      </c>
      <c r="Q61" s="18" t="n">
        <v>423.31662476</v>
      </c>
      <c r="R61" s="20" t="n">
        <v>5.6391379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(730.0/B67*100)</f>
        <v/>
      </c>
      <c r="D67" s="19" t="n">
        <v>6241</v>
      </c>
      <c r="E67" s="18" t="n">
        <v>394.66352739</v>
      </c>
      <c r="F67" s="20" t="n">
        <v>3.41962939</v>
      </c>
      <c r="G67" s="18" t="n">
        <v>424.811767</v>
      </c>
      <c r="H67" s="20" t="n">
        <v>3.36801025</v>
      </c>
      <c r="I67" s="18" t="s">
        <v>327</v>
      </c>
      <c r="J67" s="20" t="s">
        <v>327</v>
      </c>
      <c r="K67" s="18" t="s">
        <v>327</v>
      </c>
      <c r="L67" s="20" t="s">
        <v>327</v>
      </c>
      <c r="M67" s="18" t="s">
        <v>327</v>
      </c>
      <c r="N67" s="20" t="s">
        <v>327</v>
      </c>
      <c r="O67" s="18" t="s">
        <v>327</v>
      </c>
      <c r="P67" s="20" t="s">
        <v>327</v>
      </c>
      <c r="Q67" s="18" t="n">
        <v>379.45208158</v>
      </c>
      <c r="R67" s="20" t="n">
        <v>5.38957862</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(463.0/B73*100)</f>
        <v/>
      </c>
      <c r="D73" s="19" t="n">
        <v>7786</v>
      </c>
      <c r="E73" s="18" t="n">
        <v>408.85063632</v>
      </c>
      <c r="F73" s="20" t="n">
        <v>3.8300247</v>
      </c>
      <c r="G73" s="18" t="n">
        <v>422.25405995</v>
      </c>
      <c r="H73" s="20" t="n">
        <v>3.7246633</v>
      </c>
      <c r="I73" s="18" t="s">
        <v>327</v>
      </c>
      <c r="J73" s="20" t="s">
        <v>327</v>
      </c>
      <c r="K73" s="18" t="s">
        <v>327</v>
      </c>
      <c r="L73" s="20" t="s">
        <v>327</v>
      </c>
      <c r="M73" s="18" t="s">
        <v>327</v>
      </c>
      <c r="N73" s="20" t="s">
        <v>327</v>
      </c>
      <c r="O73" s="18" t="s">
        <v>327</v>
      </c>
      <c r="P73" s="20" t="s">
        <v>327</v>
      </c>
      <c r="Q73" s="18" t="n">
        <v>387.95721532</v>
      </c>
      <c r="R73" s="20" t="n">
        <v>4.88741608</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495.40932467</v>
      </c>
      <c r="F7" s="20" t="n">
        <v>3.19979619</v>
      </c>
      <c r="G7" s="18" t="n">
        <v>530.17984022</v>
      </c>
      <c r="H7" s="20" t="n">
        <v>2.16415884</v>
      </c>
      <c r="I7" s="18" t="s">
        <v>327</v>
      </c>
      <c r="J7" s="20" t="s">
        <v>327</v>
      </c>
      <c r="K7" s="18" t="s">
        <v>327</v>
      </c>
      <c r="L7" s="20" t="s">
        <v>327</v>
      </c>
      <c r="M7" s="18" t="s">
        <v>327</v>
      </c>
      <c r="N7" s="20" t="s">
        <v>327</v>
      </c>
      <c r="O7" s="18" t="s">
        <v>327</v>
      </c>
      <c r="P7" s="20" t="s">
        <v>327</v>
      </c>
      <c r="Q7" s="18" t="n">
        <v>470.10087254</v>
      </c>
      <c r="R7" s="20" t="n">
        <v>3.63638255</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474.18608185</v>
      </c>
      <c r="F9" s="20" t="n">
        <v>6.05519914</v>
      </c>
      <c r="G9" s="18" t="n">
        <v>513.51012948</v>
      </c>
      <c r="H9" s="20" t="n">
        <v>4.37521369</v>
      </c>
      <c r="I9" s="18" t="s">
        <v>327</v>
      </c>
      <c r="J9" s="20" t="s">
        <v>327</v>
      </c>
      <c r="K9" s="18" t="s">
        <v>327</v>
      </c>
      <c r="L9" s="20" t="s">
        <v>327</v>
      </c>
      <c r="M9" s="18" t="n">
        <v>347.7815185</v>
      </c>
      <c r="N9" s="20" t="n">
        <v>11.20716786</v>
      </c>
      <c r="O9" s="18" t="s">
        <v>327</v>
      </c>
      <c r="P9" s="20" t="s">
        <v>327</v>
      </c>
      <c r="Q9" s="18" t="n">
        <v>423.48640939</v>
      </c>
      <c r="R9" s="20" t="n">
        <v>6.71751093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(219.0/B13*100)</f>
        <v/>
      </c>
      <c r="D13" s="19" t="n">
        <v>6942</v>
      </c>
      <c r="E13" s="18" t="n">
        <v>510.54797679</v>
      </c>
      <c r="F13" s="20" t="n">
        <v>4.45010299</v>
      </c>
      <c r="G13" s="18" t="n">
        <v>511.81232888</v>
      </c>
      <c r="H13" s="20" t="n">
        <v>2.2971201</v>
      </c>
      <c r="I13" s="18" t="s">
        <v>327</v>
      </c>
      <c r="J13" s="20" t="s">
        <v>327</v>
      </c>
      <c r="K13" s="18" t="s">
        <v>327</v>
      </c>
      <c r="L13" s="20" t="s">
        <v>327</v>
      </c>
      <c r="M13" s="18" t="n">
        <v>407.4699787</v>
      </c>
      <c r="N13" s="20" t="n">
        <v>6.79601306</v>
      </c>
      <c r="O13" s="18" t="s">
        <v>327</v>
      </c>
      <c r="P13" s="20" t="s">
        <v>327</v>
      </c>
      <c r="Q13" s="18" t="n">
        <v>428.21691115</v>
      </c>
      <c r="R13" s="20" t="n">
        <v>6.26063825</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338.260297</v>
      </c>
      <c r="N17" s="20" t="n">
        <v>14.23011861</v>
      </c>
      <c r="O17" s="18" t="s">
        <v>327</v>
      </c>
      <c r="P17" s="20" t="s">
        <v>327</v>
      </c>
      <c r="Q17" s="18" t="s">
        <v>327</v>
      </c>
      <c r="R17" s="20" t="s">
        <v>327</v>
      </c>
    </row>
    <row r="18" spans="1:18">
      <c r="A18" s="15" t="s">
        <v>338</v>
      </c>
      <c r="B18" s="17" t="n">
        <v>5532</v>
      </c>
      <c r="C18" s="18">
        <f>(68.0/B18*100)</f>
        <v/>
      </c>
      <c r="D18" s="19" t="n">
        <v>5464</v>
      </c>
      <c r="E18" s="18" t="n">
        <v>463.29680733</v>
      </c>
      <c r="F18" s="20" t="n">
        <v>4.28527173</v>
      </c>
      <c r="G18" s="18" t="n">
        <v>491.1189286</v>
      </c>
      <c r="H18" s="20" t="n">
        <v>4.51179108</v>
      </c>
      <c r="I18" s="18" t="s">
        <v>327</v>
      </c>
      <c r="J18" s="20" t="s">
        <v>327</v>
      </c>
      <c r="K18" s="18" t="s">
        <v>327</v>
      </c>
      <c r="L18" s="20" t="s">
        <v>327</v>
      </c>
      <c r="M18" s="18" t="s">
        <v>327</v>
      </c>
      <c r="N18" s="20" t="s">
        <v>327</v>
      </c>
      <c r="O18" s="18" t="s">
        <v>327</v>
      </c>
      <c r="P18" s="20" t="s">
        <v>327</v>
      </c>
      <c r="Q18" s="18" t="n">
        <v>396.27683795</v>
      </c>
      <c r="R18" s="20" t="n">
        <v>8.08616353</v>
      </c>
    </row>
    <row r="19" spans="1:18">
      <c r="A19" s="15" t="s">
        <v>339</v>
      </c>
      <c r="B19" s="17" t="n">
        <v>5658</v>
      </c>
      <c r="C19" s="18">
        <f>(373.0/B19*100)</f>
        <v/>
      </c>
      <c r="D19" s="19" t="n">
        <v>5285</v>
      </c>
      <c r="E19" s="18" t="n">
        <v>491.41337614</v>
      </c>
      <c r="F19" s="20" t="n">
        <v>3.1837037</v>
      </c>
      <c r="G19" s="18" t="n">
        <v>459.63995983</v>
      </c>
      <c r="H19" s="20" t="n">
        <v>3.06354466</v>
      </c>
      <c r="I19" s="18" t="s">
        <v>327</v>
      </c>
      <c r="J19" s="20" t="s">
        <v>327</v>
      </c>
      <c r="K19" s="18" t="s">
        <v>327</v>
      </c>
      <c r="L19" s="20" t="s">
        <v>327</v>
      </c>
      <c r="M19" s="18" t="s">
        <v>327</v>
      </c>
      <c r="N19" s="20" t="s">
        <v>327</v>
      </c>
      <c r="O19" s="18" t="s">
        <v>327</v>
      </c>
      <c r="P19" s="20" t="s">
        <v>327</v>
      </c>
      <c r="Q19" s="18" t="n">
        <v>395.64601528</v>
      </c>
      <c r="R19" s="20" t="n">
        <v>6.0617704</v>
      </c>
    </row>
    <row r="20" spans="1:18">
      <c r="A20" s="15" t="s">
        <v>340</v>
      </c>
      <c r="B20" s="17" t="n">
        <v>3371</v>
      </c>
      <c r="C20" s="18">
        <f>(83.0/B20*100)</f>
        <v/>
      </c>
      <c r="D20" s="19" t="n">
        <v>3288</v>
      </c>
      <c r="E20" s="18" t="n">
        <v>460.99888607</v>
      </c>
      <c r="F20" s="20" t="n">
        <v>3.6755702</v>
      </c>
      <c r="G20" s="18" t="n">
        <v>505.37376095</v>
      </c>
      <c r="H20" s="20" t="n">
        <v>2.61182857</v>
      </c>
      <c r="I20" s="18" t="s">
        <v>327</v>
      </c>
      <c r="J20" s="20" t="s">
        <v>327</v>
      </c>
      <c r="K20" s="18" t="s">
        <v>327</v>
      </c>
      <c r="L20" s="20" t="s">
        <v>327</v>
      </c>
      <c r="M20" s="18" t="s">
        <v>327</v>
      </c>
      <c r="N20" s="20" t="s">
        <v>327</v>
      </c>
      <c r="O20" s="18" t="s">
        <v>327</v>
      </c>
      <c r="P20" s="20" t="s">
        <v>327</v>
      </c>
      <c r="Q20" s="18" t="n">
        <v>420.73014445</v>
      </c>
      <c r="R20" s="20" t="n">
        <v>5.80026296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(744.0/B23*100)</f>
        <v/>
      </c>
      <c r="D23" s="19" t="n">
        <v>10839</v>
      </c>
      <c r="E23" s="18" t="n">
        <v>477.79509707</v>
      </c>
      <c r="F23" s="20" t="n">
        <v>3.27647193</v>
      </c>
      <c r="G23" s="18" t="n">
        <v>504.34587816</v>
      </c>
      <c r="H23" s="20" t="n">
        <v>3.15871094</v>
      </c>
      <c r="I23" s="18" t="s">
        <v>327</v>
      </c>
      <c r="J23" s="20" t="s">
        <v>327</v>
      </c>
      <c r="K23" s="18" t="s">
        <v>327</v>
      </c>
      <c r="L23" s="20" t="s">
        <v>327</v>
      </c>
      <c r="M23" s="18" t="s">
        <v>327</v>
      </c>
      <c r="N23" s="20" t="s">
        <v>327</v>
      </c>
      <c r="O23" s="18" t="s">
        <v>327</v>
      </c>
      <c r="P23" s="20" t="s">
        <v>327</v>
      </c>
      <c r="Q23" s="18" t="n">
        <v>420.29981831</v>
      </c>
      <c r="R23" s="20" t="n">
        <v>5.8560339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(39.0/B25*100)</f>
        <v/>
      </c>
      <c r="D25" s="19" t="n">
        <v>5542</v>
      </c>
      <c r="E25" s="18" t="n">
        <v>523.95737816</v>
      </c>
      <c r="F25" s="20" t="n">
        <v>3.42436593</v>
      </c>
      <c r="G25" s="18" t="n">
        <v>504.53874224</v>
      </c>
      <c r="H25" s="20" t="n">
        <v>5.54773123</v>
      </c>
      <c r="I25" s="18" t="s">
        <v>327</v>
      </c>
      <c r="J25" s="20" t="s">
        <v>327</v>
      </c>
      <c r="K25" s="18" t="s">
        <v>327</v>
      </c>
      <c r="L25" s="20" t="s">
        <v>327</v>
      </c>
      <c r="M25" s="18" t="s">
        <v>327</v>
      </c>
      <c r="N25" s="20" t="s">
        <v>327</v>
      </c>
      <c r="O25" s="18" t="s">
        <v>327</v>
      </c>
      <c r="P25" s="20" t="s">
        <v>327</v>
      </c>
      <c r="Q25" s="18" t="n">
        <v>444.78562147</v>
      </c>
      <c r="R25" s="20" t="n">
        <v>10.00757065</v>
      </c>
    </row>
    <row r="26" spans="1:18">
      <c r="A26" s="15" t="s">
        <v>346</v>
      </c>
      <c r="B26" s="17" t="n">
        <v>4869</v>
      </c>
      <c r="C26" s="18">
        <f>(215.0/B26*100)</f>
        <v/>
      </c>
      <c r="D26" s="19" t="n">
        <v>4654</v>
      </c>
      <c r="E26" s="18" t="n">
        <v>496.88467907</v>
      </c>
      <c r="F26" s="20" t="n">
        <v>1.87868364</v>
      </c>
      <c r="G26" s="18" t="n">
        <v>478.78952547</v>
      </c>
      <c r="H26" s="20" t="n">
        <v>3.7368913</v>
      </c>
      <c r="I26" s="18" t="s">
        <v>327</v>
      </c>
      <c r="J26" s="20" t="s">
        <v>327</v>
      </c>
      <c r="K26" s="18" t="s">
        <v>327</v>
      </c>
      <c r="L26" s="20" t="s">
        <v>327</v>
      </c>
      <c r="M26" s="18" t="s">
        <v>327</v>
      </c>
      <c r="N26" s="20" t="s">
        <v>327</v>
      </c>
      <c r="O26" s="18" t="s">
        <v>327</v>
      </c>
      <c r="P26" s="20" t="s">
        <v>327</v>
      </c>
      <c r="Q26" s="18" t="n">
        <v>442.69008982</v>
      </c>
      <c r="R26" s="20" t="n">
        <v>4.46928324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(51.0/B32*100)</f>
        <v/>
      </c>
      <c r="D32" s="19" t="n">
        <v>4427</v>
      </c>
      <c r="E32" s="18" t="n">
        <v>510.82695312</v>
      </c>
      <c r="F32" s="20" t="n">
        <v>2.52832747</v>
      </c>
      <c r="G32" s="18" t="n">
        <v>497.85807961</v>
      </c>
      <c r="H32" s="20" t="n">
        <v>5.00598378</v>
      </c>
      <c r="I32" s="18" t="s">
        <v>327</v>
      </c>
      <c r="J32" s="20" t="s">
        <v>327</v>
      </c>
      <c r="K32" s="18" t="s">
        <v>327</v>
      </c>
      <c r="L32" s="20" t="s">
        <v>327</v>
      </c>
      <c r="M32" s="18" t="s">
        <v>327</v>
      </c>
      <c r="N32" s="20" t="s">
        <v>327</v>
      </c>
      <c r="O32" s="18" t="s">
        <v>327</v>
      </c>
      <c r="P32" s="20" t="s">
        <v>327</v>
      </c>
      <c r="Q32" s="18" t="n">
        <v>455.86448989</v>
      </c>
      <c r="R32" s="20" t="n">
        <v>8.026611770000001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(177.0/B34*100)</f>
        <v/>
      </c>
      <c r="D34" s="19" t="n">
        <v>6173</v>
      </c>
      <c r="E34" s="18" t="n">
        <v>475.26175153</v>
      </c>
      <c r="F34" s="20" t="n">
        <v>3.17278851</v>
      </c>
      <c r="G34" s="18" t="n">
        <v>458.32437733</v>
      </c>
      <c r="H34" s="20" t="n">
        <v>3.42592045</v>
      </c>
      <c r="I34" s="18" t="s">
        <v>327</v>
      </c>
      <c r="J34" s="20" t="s">
        <v>327</v>
      </c>
      <c r="K34" s="18" t="s">
        <v>327</v>
      </c>
      <c r="L34" s="20" t="s">
        <v>327</v>
      </c>
      <c r="M34" s="18" t="n">
        <v>263.37193708</v>
      </c>
      <c r="N34" s="20" t="n">
        <v>13.61114927</v>
      </c>
      <c r="O34" s="18" t="s">
        <v>327</v>
      </c>
      <c r="P34" s="20" t="s">
        <v>327</v>
      </c>
      <c r="Q34" s="18" t="n">
        <v>403.51400407</v>
      </c>
      <c r="R34" s="20" t="n">
        <v>4.9058954</v>
      </c>
    </row>
    <row r="35" spans="1:18">
      <c r="A35" s="15" t="s">
        <v>355</v>
      </c>
      <c r="B35" s="17" t="n">
        <v>6406</v>
      </c>
      <c r="C35" s="18">
        <f>(160.0/B35*100)</f>
        <v/>
      </c>
      <c r="D35" s="19" t="n">
        <v>6246</v>
      </c>
      <c r="E35" s="18" t="n">
        <v>521.21099091</v>
      </c>
      <c r="F35" s="20" t="n">
        <v>2.40674089</v>
      </c>
      <c r="G35" s="18" t="n">
        <v>504.21644075</v>
      </c>
      <c r="H35" s="20" t="n">
        <v>2.24711263</v>
      </c>
      <c r="I35" s="18" t="s">
        <v>327</v>
      </c>
      <c r="J35" s="20" t="s">
        <v>327</v>
      </c>
      <c r="K35" s="18" t="s">
        <v>327</v>
      </c>
      <c r="L35" s="20" t="s">
        <v>327</v>
      </c>
      <c r="M35" s="18" t="n">
        <v>337.32521215</v>
      </c>
      <c r="N35" s="20" t="n">
        <v>11.65794297</v>
      </c>
      <c r="O35" s="18" t="s">
        <v>327</v>
      </c>
      <c r="P35" s="20" t="s">
        <v>327</v>
      </c>
      <c r="Q35" s="18" t="n">
        <v>457.56805152</v>
      </c>
      <c r="R35" s="20" t="n">
        <v>4.69020071</v>
      </c>
    </row>
    <row r="36" spans="1:18">
      <c r="A36" s="15" t="s">
        <v>356</v>
      </c>
      <c r="B36" s="17" t="n">
        <v>6736</v>
      </c>
      <c r="C36" s="18">
        <f>(173.0/B36*100)</f>
        <v/>
      </c>
      <c r="D36" s="19" t="n">
        <v>6563</v>
      </c>
      <c r="E36" s="18" t="n">
        <v>501.98952054</v>
      </c>
      <c r="F36" s="20" t="n">
        <v>2.53354878</v>
      </c>
      <c r="G36" s="18" t="n">
        <v>503.93976367</v>
      </c>
      <c r="H36" s="20" t="n">
        <v>3.49405497</v>
      </c>
      <c r="I36" s="18" t="s">
        <v>327</v>
      </c>
      <c r="J36" s="20" t="s">
        <v>327</v>
      </c>
      <c r="K36" s="18" t="s">
        <v>327</v>
      </c>
      <c r="L36" s="20" t="s">
        <v>327</v>
      </c>
      <c r="M36" s="18" t="s">
        <v>327</v>
      </c>
      <c r="N36" s="20" t="s">
        <v>327</v>
      </c>
      <c r="O36" s="18" t="s">
        <v>327</v>
      </c>
      <c r="P36" s="20" t="s">
        <v>327</v>
      </c>
      <c r="Q36" s="18" t="n">
        <v>445.88535455</v>
      </c>
      <c r="R36" s="20" t="n">
        <v>5.18507653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(5849.0/B40*100)</f>
        <v/>
      </c>
      <c r="D40" s="19" t="n">
        <v>8308</v>
      </c>
      <c r="E40" s="18" t="n">
        <v>489.23352027</v>
      </c>
      <c r="F40" s="20" t="n">
        <v>3.72574735</v>
      </c>
      <c r="G40" s="18" t="n">
        <v>534.35379556</v>
      </c>
      <c r="H40" s="20" t="n">
        <v>3.71488025</v>
      </c>
      <c r="I40" s="18" t="s">
        <v>327</v>
      </c>
      <c r="J40" s="20" t="s">
        <v>327</v>
      </c>
      <c r="K40" s="18" t="s">
        <v>327</v>
      </c>
      <c r="L40" s="20" t="s">
        <v>327</v>
      </c>
      <c r="M40" s="18" t="n">
        <v>493.18465857</v>
      </c>
      <c r="N40" s="20" t="n">
        <v>2.25147869</v>
      </c>
      <c r="O40" s="18" t="s">
        <v>327</v>
      </c>
      <c r="P40" s="20" t="s">
        <v>327</v>
      </c>
      <c r="Q40" s="18" t="n">
        <v>437.36014896</v>
      </c>
      <c r="R40" s="20" t="n">
        <v>5.05907194</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(381.0/B47*100)</f>
        <v/>
      </c>
      <c r="D47" s="19" t="n">
        <v>5547</v>
      </c>
      <c r="E47" s="18" t="n">
        <v>467.48866349</v>
      </c>
      <c r="F47" s="20" t="n">
        <v>5.02779491</v>
      </c>
      <c r="G47" s="18" t="n">
        <v>419.28731705</v>
      </c>
      <c r="H47" s="20" t="n">
        <v>5.65594422</v>
      </c>
      <c r="I47" s="18" t="s">
        <v>327</v>
      </c>
      <c r="J47" s="20" t="s">
        <v>327</v>
      </c>
      <c r="K47" s="18" t="s">
        <v>327</v>
      </c>
      <c r="L47" s="20" t="s">
        <v>327</v>
      </c>
      <c r="M47" s="18" t="s">
        <v>327</v>
      </c>
      <c r="N47" s="20" t="s">
        <v>327</v>
      </c>
      <c r="O47" s="18" t="s">
        <v>327</v>
      </c>
      <c r="P47" s="20" t="s">
        <v>327</v>
      </c>
      <c r="Q47" s="18" t="n">
        <v>372.14510059</v>
      </c>
      <c r="R47" s="20" t="n">
        <v>5.76154174</v>
      </c>
    </row>
    <row r="48" spans="1:18">
      <c r="A48" s="15" t="s">
        <v>368</v>
      </c>
      <c r="B48" s="17" t="n">
        <v>9841</v>
      </c>
      <c r="C48" s="18">
        <f>(36.0/B48*100)</f>
        <v/>
      </c>
      <c r="D48" s="19" t="n">
        <v>9805</v>
      </c>
      <c r="E48" s="18" t="n">
        <v>509.24739111</v>
      </c>
      <c r="F48" s="20" t="n">
        <v>5.76649857</v>
      </c>
      <c r="G48" s="18" t="n">
        <v>481.45286604</v>
      </c>
      <c r="H48" s="20" t="n">
        <v>5.83153761</v>
      </c>
      <c r="I48" s="18" t="s">
        <v>327</v>
      </c>
      <c r="J48" s="20" t="s">
        <v>327</v>
      </c>
      <c r="K48" s="18" t="s">
        <v>327</v>
      </c>
      <c r="L48" s="20" t="s">
        <v>327</v>
      </c>
      <c r="M48" s="18" t="s">
        <v>327</v>
      </c>
      <c r="N48" s="20" t="s">
        <v>327</v>
      </c>
      <c r="O48" s="18" t="s">
        <v>327</v>
      </c>
      <c r="P48" s="20" t="s">
        <v>327</v>
      </c>
      <c r="Q48" s="18" t="n">
        <v>426.65484089</v>
      </c>
      <c r="R48" s="20" t="n">
        <v>7.06627204</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(178.0/B52*100)</f>
        <v/>
      </c>
      <c r="D52" s="19" t="n">
        <v>5631</v>
      </c>
      <c r="E52" s="18" t="n">
        <v>482.76541115</v>
      </c>
      <c r="F52" s="20" t="n">
        <v>3.50302253</v>
      </c>
      <c r="G52" s="18" t="n">
        <v>504.07725077</v>
      </c>
      <c r="H52" s="20" t="n">
        <v>2.91461033</v>
      </c>
      <c r="I52" s="18" t="s">
        <v>327</v>
      </c>
      <c r="J52" s="20" t="s">
        <v>327</v>
      </c>
      <c r="K52" s="18" t="s">
        <v>327</v>
      </c>
      <c r="L52" s="20" t="s">
        <v>327</v>
      </c>
      <c r="M52" s="18" t="s">
        <v>327</v>
      </c>
      <c r="N52" s="20" t="s">
        <v>327</v>
      </c>
      <c r="O52" s="18" t="s">
        <v>327</v>
      </c>
      <c r="P52" s="20" t="s">
        <v>327</v>
      </c>
      <c r="Q52" s="18" t="n">
        <v>415.87048241</v>
      </c>
      <c r="R52" s="20" t="n">
        <v>5.25286526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530.64103216</v>
      </c>
      <c r="F56" s="20" t="n">
        <v>3.01950445</v>
      </c>
      <c r="G56" s="18" t="n">
        <v>529.3544139000001</v>
      </c>
      <c r="H56" s="20" t="n">
        <v>3.25898628</v>
      </c>
      <c r="I56" s="18" t="s">
        <v>327</v>
      </c>
      <c r="J56" s="20" t="s">
        <v>327</v>
      </c>
      <c r="K56" s="18" t="s">
        <v>327</v>
      </c>
      <c r="L56" s="20" t="s">
        <v>327</v>
      </c>
      <c r="M56" s="18" t="s">
        <v>327</v>
      </c>
      <c r="N56" s="20" t="s">
        <v>327</v>
      </c>
      <c r="O56" s="18" t="s">
        <v>327</v>
      </c>
      <c r="P56" s="20" t="s">
        <v>327</v>
      </c>
      <c r="Q56" s="18" t="n">
        <v>469.36123048</v>
      </c>
      <c r="R56" s="20" t="n">
        <v>8.327781310000001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(356.0/B61*100)</f>
        <v/>
      </c>
      <c r="D61" s="19" t="n">
        <v>6169</v>
      </c>
      <c r="E61" s="18" t="n">
        <v>491.5260397</v>
      </c>
      <c r="F61" s="20" t="n">
        <v>2.96692711</v>
      </c>
      <c r="G61" s="18" t="n">
        <v>478.54137334</v>
      </c>
      <c r="H61" s="20" t="n">
        <v>2.86518809</v>
      </c>
      <c r="I61" s="18" t="s">
        <v>327</v>
      </c>
      <c r="J61" s="20" t="s">
        <v>327</v>
      </c>
      <c r="K61" s="18" t="s">
        <v>327</v>
      </c>
      <c r="L61" s="20" t="s">
        <v>327</v>
      </c>
      <c r="M61" s="18" t="s">
        <v>327</v>
      </c>
      <c r="N61" s="20" t="s">
        <v>327</v>
      </c>
      <c r="O61" s="18" t="s">
        <v>327</v>
      </c>
      <c r="P61" s="20" t="s">
        <v>327</v>
      </c>
      <c r="Q61" s="18" t="n">
        <v>405.13907774</v>
      </c>
      <c r="R61" s="20" t="n">
        <v>5.09679452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(730.0/B67*100)</f>
        <v/>
      </c>
      <c r="D67" s="19" t="n">
        <v>6241</v>
      </c>
      <c r="E67" s="18" t="n">
        <v>399.23875044</v>
      </c>
      <c r="F67" s="20" t="n">
        <v>3.29682892</v>
      </c>
      <c r="G67" s="18" t="n">
        <v>423.34639517</v>
      </c>
      <c r="H67" s="20" t="n">
        <v>3.66825075</v>
      </c>
      <c r="I67" s="18" t="s">
        <v>327</v>
      </c>
      <c r="J67" s="20" t="s">
        <v>327</v>
      </c>
      <c r="K67" s="18" t="s">
        <v>327</v>
      </c>
      <c r="L67" s="20" t="s">
        <v>327</v>
      </c>
      <c r="M67" s="18" t="s">
        <v>327</v>
      </c>
      <c r="N67" s="20" t="s">
        <v>327</v>
      </c>
      <c r="O67" s="18" t="s">
        <v>327</v>
      </c>
      <c r="P67" s="20" t="s">
        <v>327</v>
      </c>
      <c r="Q67" s="18" t="n">
        <v>367.66736493</v>
      </c>
      <c r="R67" s="20" t="n">
        <v>5.39456306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(463.0/B73*100)</f>
        <v/>
      </c>
      <c r="D73" s="19" t="n">
        <v>7786</v>
      </c>
      <c r="E73" s="18" t="n">
        <v>412.00652047</v>
      </c>
      <c r="F73" s="20" t="n">
        <v>3.86663027</v>
      </c>
      <c r="G73" s="18" t="n">
        <v>413.89891136</v>
      </c>
      <c r="H73" s="20" t="n">
        <v>4.27257733</v>
      </c>
      <c r="I73" s="18" t="s">
        <v>327</v>
      </c>
      <c r="J73" s="20" t="s">
        <v>327</v>
      </c>
      <c r="K73" s="18" t="s">
        <v>327</v>
      </c>
      <c r="L73" s="20" t="s">
        <v>327</v>
      </c>
      <c r="M73" s="18" t="s">
        <v>327</v>
      </c>
      <c r="N73" s="20" t="s">
        <v>327</v>
      </c>
      <c r="O73" s="18" t="s">
        <v>327</v>
      </c>
      <c r="P73" s="20" t="s">
        <v>327</v>
      </c>
      <c r="Q73" s="18" t="n">
        <v>384.89291644</v>
      </c>
      <c r="R73" s="20" t="n">
        <v>4.69286384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309</v>
      </c>
    </row>
    <row r="2" spans="1:48">
      <c r="A2" s="5" t="s">
        <v>563</v>
      </c>
    </row>
    <row customHeight="1" ht="30" r="4" spans="1:48">
      <c r="A4" s="6" t="n"/>
      <c r="B4" s="7" t="s">
        <v>311</v>
      </c>
      <c r="C4" s="7" t="s">
        <v>312</v>
      </c>
      <c r="D4" s="8" t="s">
        <v>311</v>
      </c>
      <c r="E4" s="9" t="s">
        <v>564</v>
      </c>
      <c r="F4" s="10" t="n"/>
      <c r="G4" s="9" t="s">
        <v>565</v>
      </c>
      <c r="H4" s="10" t="n"/>
      <c r="I4" s="9" t="s">
        <v>566</v>
      </c>
      <c r="J4" s="10" t="n"/>
      <c r="K4" s="9" t="s">
        <v>567</v>
      </c>
      <c r="L4" s="10" t="n"/>
      <c r="M4" s="9" t="s">
        <v>568</v>
      </c>
      <c r="N4" s="10" t="n"/>
      <c r="O4" s="9" t="s">
        <v>569</v>
      </c>
      <c r="P4" s="10" t="n"/>
      <c r="Q4" s="9" t="s">
        <v>570</v>
      </c>
      <c r="R4" s="10" t="n"/>
      <c r="S4" s="9" t="s">
        <v>571</v>
      </c>
      <c r="T4" s="10" t="n"/>
      <c r="U4" s="9" t="s">
        <v>572</v>
      </c>
      <c r="V4" s="10" t="n"/>
      <c r="W4" s="9" t="s">
        <v>573</v>
      </c>
      <c r="X4" s="10" t="n"/>
      <c r="Y4" s="9" t="s">
        <v>574</v>
      </c>
      <c r="Z4" s="10" t="n"/>
      <c r="AA4" s="9" t="s">
        <v>575</v>
      </c>
      <c r="AB4" s="10" t="n"/>
      <c r="AC4" s="9" t="s">
        <v>576</v>
      </c>
      <c r="AD4" s="10" t="n"/>
      <c r="AE4" s="9" t="s">
        <v>577</v>
      </c>
      <c r="AF4" s="10" t="n"/>
      <c r="AG4" s="9" t="s">
        <v>578</v>
      </c>
      <c r="AH4" s="10" t="n"/>
      <c r="AI4" s="9" t="s">
        <v>579</v>
      </c>
      <c r="AJ4" s="10" t="n"/>
      <c r="AK4" s="9" t="s">
        <v>580</v>
      </c>
      <c r="AL4" s="10" t="n"/>
      <c r="AM4" s="9" t="s">
        <v>315</v>
      </c>
      <c r="AN4" s="10" t="n"/>
      <c r="AO4" s="9" t="s">
        <v>316</v>
      </c>
      <c r="AP4" s="10" t="n"/>
      <c r="AQ4" s="9" t="s">
        <v>317</v>
      </c>
      <c r="AR4" s="10" t="n"/>
      <c r="AS4" s="9" t="s">
        <v>318</v>
      </c>
      <c r="AT4" s="10" t="n"/>
      <c r="AU4" s="9" t="s">
        <v>319</v>
      </c>
      <c r="AV4" s="10" t="n"/>
    </row>
    <row r="5" spans="1:4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c r="U5" s="12" t="s">
        <v>323</v>
      </c>
      <c r="V5" s="11" t="s">
        <v>324</v>
      </c>
      <c r="W5" s="12" t="s">
        <v>323</v>
      </c>
      <c r="X5" s="11" t="s">
        <v>324</v>
      </c>
      <c r="Y5" s="12" t="s">
        <v>323</v>
      </c>
      <c r="Z5" s="11" t="s">
        <v>324</v>
      </c>
      <c r="AA5" s="12" t="s">
        <v>323</v>
      </c>
      <c r="AB5" s="11" t="s">
        <v>324</v>
      </c>
      <c r="AC5" s="12" t="s">
        <v>323</v>
      </c>
      <c r="AD5" s="11" t="s">
        <v>324</v>
      </c>
      <c r="AE5" s="12" t="s">
        <v>323</v>
      </c>
      <c r="AF5" s="11" t="s">
        <v>324</v>
      </c>
      <c r="AG5" s="12" t="s">
        <v>323</v>
      </c>
      <c r="AH5" s="11" t="s">
        <v>324</v>
      </c>
      <c r="AI5" s="12" t="s">
        <v>323</v>
      </c>
      <c r="AJ5" s="11" t="s">
        <v>324</v>
      </c>
      <c r="AK5" s="12" t="s">
        <v>323</v>
      </c>
      <c r="AL5" s="11" t="s">
        <v>324</v>
      </c>
      <c r="AM5" s="12" t="s">
        <v>323</v>
      </c>
      <c r="AN5" s="11" t="s">
        <v>324</v>
      </c>
      <c r="AO5" s="12" t="s">
        <v>323</v>
      </c>
      <c r="AP5" s="11" t="s">
        <v>324</v>
      </c>
      <c r="AQ5" s="12" t="s">
        <v>323</v>
      </c>
      <c r="AR5" s="11" t="s">
        <v>324</v>
      </c>
      <c r="AS5" s="12" t="s">
        <v>323</v>
      </c>
      <c r="AT5" s="11" t="s">
        <v>324</v>
      </c>
      <c r="AU5" s="12" t="s">
        <v>323</v>
      </c>
      <c r="AV5" s="11" t="s">
        <v>324</v>
      </c>
    </row>
    <row r="6" spans="1:48">
      <c r="A6" s="13" t="s">
        <v>325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326</v>
      </c>
      <c r="B7" s="17" t="n">
        <v>14530</v>
      </c>
      <c r="C7" s="18">
        <f>(2710.0/B7*100)</f>
        <v/>
      </c>
      <c r="D7" s="19" t="n">
        <v>11820</v>
      </c>
      <c r="E7" s="18" t="n">
        <v>479.42289788</v>
      </c>
      <c r="F7" s="20" t="n">
        <v>6.28874967</v>
      </c>
      <c r="G7" s="18" t="n">
        <v>527.41117473</v>
      </c>
      <c r="H7" s="20" t="n">
        <v>4.35970339</v>
      </c>
      <c r="I7" s="18" t="n">
        <v>530.4402654199999</v>
      </c>
      <c r="J7" s="20" t="n">
        <v>5.49265849</v>
      </c>
      <c r="K7" s="18" t="n">
        <v>530.97385936</v>
      </c>
      <c r="L7" s="20" t="n">
        <v>6.55228921</v>
      </c>
      <c r="M7" s="18" t="n">
        <v>531.81750993</v>
      </c>
      <c r="N7" s="20" t="n">
        <v>9.77354805</v>
      </c>
      <c r="O7" s="18" t="n">
        <v>530.68098123</v>
      </c>
      <c r="P7" s="20" t="n">
        <v>13.41121226</v>
      </c>
      <c r="Q7" s="18" t="n">
        <v>504.40988092</v>
      </c>
      <c r="R7" s="20" t="n">
        <v>15.81559083</v>
      </c>
      <c r="S7" s="18" t="n">
        <v>528.23382957</v>
      </c>
      <c r="T7" s="20" t="n">
        <v>14.10593294</v>
      </c>
      <c r="U7" s="18" t="n">
        <v>536.79202384</v>
      </c>
      <c r="V7" s="20" t="n">
        <v>14.88720846</v>
      </c>
      <c r="W7" s="18" t="n">
        <v>431.35717076</v>
      </c>
      <c r="X7" s="20" t="n">
        <v>12.88932245</v>
      </c>
      <c r="Y7" s="18" t="n">
        <v>417.53706636</v>
      </c>
      <c r="Z7" s="20" t="n">
        <v>8.39822931</v>
      </c>
      <c r="AA7" s="18" t="n">
        <v>443.08971971</v>
      </c>
      <c r="AB7" s="20" t="n">
        <v>10.26693584</v>
      </c>
      <c r="AC7" s="18" t="n">
        <v>423.87152492</v>
      </c>
      <c r="AD7" s="20" t="n">
        <v>11.83250567</v>
      </c>
      <c r="AE7" s="18" t="n">
        <v>448.0730354</v>
      </c>
      <c r="AF7" s="20" t="n">
        <v>19.68751434</v>
      </c>
      <c r="AG7" s="18" t="n">
        <v>441.85487929</v>
      </c>
      <c r="AH7" s="20" t="n">
        <v>25.44214248</v>
      </c>
      <c r="AI7" s="18" t="n">
        <v>392.87498813</v>
      </c>
      <c r="AJ7" s="20" t="n">
        <v>17.3931927</v>
      </c>
      <c r="AK7" s="18" t="n">
        <v>391.88582469</v>
      </c>
      <c r="AL7" s="20" t="n">
        <v>19.42965193</v>
      </c>
      <c r="AM7" s="18" t="n">
        <v>513.05859068</v>
      </c>
      <c r="AN7" s="20" t="n">
        <v>2.23151168</v>
      </c>
      <c r="AO7" s="18" t="s">
        <v>327</v>
      </c>
      <c r="AP7" s="20" t="s">
        <v>327</v>
      </c>
      <c r="AQ7" s="18" t="s">
        <v>327</v>
      </c>
      <c r="AR7" s="20" t="s">
        <v>327</v>
      </c>
      <c r="AS7" s="18" t="s">
        <v>327</v>
      </c>
      <c r="AT7" s="20" t="s">
        <v>327</v>
      </c>
      <c r="AU7" s="18" t="n">
        <v>433.18095782</v>
      </c>
      <c r="AV7" s="20" t="n">
        <v>7.88758383</v>
      </c>
    </row>
    <row r="8" spans="1:48">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s">
        <v>327</v>
      </c>
      <c r="P8" s="20" t="s">
        <v>327</v>
      </c>
      <c r="Q8" s="18" t="s">
        <v>327</v>
      </c>
      <c r="R8" s="20" t="s">
        <v>327</v>
      </c>
      <c r="S8" s="18" t="s">
        <v>327</v>
      </c>
      <c r="T8" s="20" t="s">
        <v>327</v>
      </c>
      <c r="U8" s="18" t="s">
        <v>327</v>
      </c>
      <c r="V8" s="20" t="s">
        <v>327</v>
      </c>
      <c r="W8" s="18" t="s">
        <v>327</v>
      </c>
      <c r="X8" s="20" t="s">
        <v>327</v>
      </c>
      <c r="Y8" s="18" t="s">
        <v>327</v>
      </c>
      <c r="Z8" s="20" t="s">
        <v>327</v>
      </c>
      <c r="AA8" s="18" t="s">
        <v>327</v>
      </c>
      <c r="AB8" s="20" t="s">
        <v>327</v>
      </c>
      <c r="AC8" s="18" t="s">
        <v>327</v>
      </c>
      <c r="AD8" s="20" t="s">
        <v>327</v>
      </c>
      <c r="AE8" s="18" t="s">
        <v>327</v>
      </c>
      <c r="AF8" s="20" t="s">
        <v>327</v>
      </c>
      <c r="AG8" s="18" t="s">
        <v>327</v>
      </c>
      <c r="AH8" s="20" t="s">
        <v>327</v>
      </c>
      <c r="AI8" s="18" t="s">
        <v>327</v>
      </c>
      <c r="AJ8" s="20" t="s">
        <v>327</v>
      </c>
      <c r="AK8" s="18" t="s">
        <v>327</v>
      </c>
      <c r="AL8" s="20" t="s">
        <v>327</v>
      </c>
      <c r="AM8" s="18" t="s">
        <v>327</v>
      </c>
      <c r="AN8" s="20" t="s">
        <v>327</v>
      </c>
      <c r="AO8" s="18" t="s">
        <v>327</v>
      </c>
      <c r="AP8" s="20" t="s">
        <v>327</v>
      </c>
      <c r="AQ8" s="18" t="n">
        <v>484.86559727</v>
      </c>
      <c r="AR8" s="20" t="n">
        <v>2.83527767</v>
      </c>
      <c r="AS8" s="18" t="s">
        <v>327</v>
      </c>
      <c r="AT8" s="20" t="s">
        <v>327</v>
      </c>
      <c r="AU8" s="18" t="s">
        <v>327</v>
      </c>
      <c r="AV8" s="20" t="s">
        <v>327</v>
      </c>
    </row>
    <row r="9" spans="1:48">
      <c r="A9" s="15" t="s">
        <v>329</v>
      </c>
      <c r="B9" s="17" t="n">
        <v>9651</v>
      </c>
      <c r="C9" s="18">
        <f>(8107.0/B9*100)</f>
        <v/>
      </c>
      <c r="D9" s="19" t="n">
        <v>1544</v>
      </c>
      <c r="E9" s="18" t="n">
        <v>448.3798321</v>
      </c>
      <c r="F9" s="20" t="n">
        <v>12.48791598</v>
      </c>
      <c r="G9" s="18" t="n">
        <v>471.84167231</v>
      </c>
      <c r="H9" s="20" t="n">
        <v>7.11581929</v>
      </c>
      <c r="I9" s="18" t="n">
        <v>471.08148488</v>
      </c>
      <c r="J9" s="20" t="n">
        <v>6.76735101</v>
      </c>
      <c r="K9" s="18" t="n">
        <v>485.47615746</v>
      </c>
      <c r="L9" s="20" t="n">
        <v>7.93394142</v>
      </c>
      <c r="M9" s="18" t="n">
        <v>494.0111965</v>
      </c>
      <c r="N9" s="20" t="n">
        <v>10.85103909</v>
      </c>
      <c r="O9" s="18" t="n">
        <v>465.72795151</v>
      </c>
      <c r="P9" s="20" t="n">
        <v>17.25170717</v>
      </c>
      <c r="Q9" s="18" t="n">
        <v>435.69243911</v>
      </c>
      <c r="R9" s="20" t="n">
        <v>21.19650894</v>
      </c>
      <c r="S9" s="18" t="n">
        <v>448.87729395</v>
      </c>
      <c r="T9" s="20" t="n">
        <v>27.35424702</v>
      </c>
      <c r="U9" s="18" t="n">
        <v>498.04786326</v>
      </c>
      <c r="V9" s="20" t="n">
        <v>24.25824378</v>
      </c>
      <c r="W9" s="18" t="n">
        <v>433.77404984</v>
      </c>
      <c r="X9" s="20" t="n">
        <v>67.30430694</v>
      </c>
      <c r="Y9" s="18" t="n">
        <v>447.7900301</v>
      </c>
      <c r="Z9" s="20" t="n">
        <v>25.02334633</v>
      </c>
      <c r="AA9" s="18" t="n">
        <v>388.26616445</v>
      </c>
      <c r="AB9" s="20" t="n">
        <v>44.74778643</v>
      </c>
      <c r="AC9" s="18" t="n">
        <v>495.62150843</v>
      </c>
      <c r="AD9" s="20" t="n">
        <v>58.91229539</v>
      </c>
      <c r="AE9" s="18" t="n">
        <v>453.51382737</v>
      </c>
      <c r="AF9" s="20" t="n">
        <v>25.89775575</v>
      </c>
      <c r="AG9" s="18" t="n">
        <v>359.14550965</v>
      </c>
      <c r="AH9" s="20" t="n">
        <v>28.27311469</v>
      </c>
      <c r="AI9" s="18" t="n">
        <v>401.54476412</v>
      </c>
      <c r="AJ9" s="20" t="n">
        <v>53.44817906</v>
      </c>
      <c r="AK9" s="18" t="n">
        <v>381.96144516</v>
      </c>
      <c r="AL9" s="20" t="n">
        <v>29.38230367</v>
      </c>
      <c r="AM9" s="18" t="s">
        <v>327</v>
      </c>
      <c r="AN9" s="20" t="s">
        <v>327</v>
      </c>
      <c r="AO9" s="18" t="s">
        <v>327</v>
      </c>
      <c r="AP9" s="20" t="s">
        <v>327</v>
      </c>
      <c r="AQ9" s="18" t="n">
        <v>347.7815185</v>
      </c>
      <c r="AR9" s="20" t="n">
        <v>11.20716786</v>
      </c>
      <c r="AS9" s="18" t="s">
        <v>327</v>
      </c>
      <c r="AT9" s="20" t="s">
        <v>327</v>
      </c>
      <c r="AU9" s="18" t="n">
        <v>398.73732907</v>
      </c>
      <c r="AV9" s="20" t="n">
        <v>18.74301561</v>
      </c>
    </row>
    <row r="10" spans="1:4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s">
        <v>327</v>
      </c>
      <c r="P10" s="20" t="s">
        <v>327</v>
      </c>
      <c r="Q10" s="18" t="s">
        <v>327</v>
      </c>
      <c r="R10" s="20" t="s">
        <v>327</v>
      </c>
      <c r="S10" s="18" t="s">
        <v>327</v>
      </c>
      <c r="T10" s="20" t="s">
        <v>327</v>
      </c>
      <c r="U10" s="18" t="s">
        <v>327</v>
      </c>
      <c r="V10" s="20" t="s">
        <v>327</v>
      </c>
      <c r="W10" s="18" t="s">
        <v>327</v>
      </c>
      <c r="X10" s="20" t="s">
        <v>327</v>
      </c>
      <c r="Y10" s="18" t="s">
        <v>327</v>
      </c>
      <c r="Z10" s="20" t="s">
        <v>327</v>
      </c>
      <c r="AA10" s="18" t="s">
        <v>327</v>
      </c>
      <c r="AB10" s="20" t="s">
        <v>327</v>
      </c>
      <c r="AC10" s="18" t="s">
        <v>327</v>
      </c>
      <c r="AD10" s="20" t="s">
        <v>327</v>
      </c>
      <c r="AE10" s="18" t="s">
        <v>327</v>
      </c>
      <c r="AF10" s="20" t="s">
        <v>327</v>
      </c>
      <c r="AG10" s="18" t="s">
        <v>327</v>
      </c>
      <c r="AH10" s="20" t="s">
        <v>327</v>
      </c>
      <c r="AI10" s="18" t="s">
        <v>327</v>
      </c>
      <c r="AJ10" s="20" t="s">
        <v>327</v>
      </c>
      <c r="AK10" s="18" t="s">
        <v>327</v>
      </c>
      <c r="AL10" s="20" t="s">
        <v>327</v>
      </c>
      <c r="AM10" s="18" t="s">
        <v>327</v>
      </c>
      <c r="AN10" s="20" t="s">
        <v>327</v>
      </c>
      <c r="AO10" s="18" t="s">
        <v>327</v>
      </c>
      <c r="AP10" s="20" t="s">
        <v>327</v>
      </c>
      <c r="AQ10" s="18" t="n">
        <v>526.66780551</v>
      </c>
      <c r="AR10" s="20" t="n">
        <v>2.30093959</v>
      </c>
      <c r="AS10" s="18" t="s">
        <v>327</v>
      </c>
      <c r="AT10" s="20" t="s">
        <v>327</v>
      </c>
      <c r="AU10" s="18" t="s">
        <v>327</v>
      </c>
      <c r="AV10" s="20" t="s">
        <v>327</v>
      </c>
    </row>
    <row r="11" spans="1:4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s">
        <v>327</v>
      </c>
      <c r="P11" s="20" t="s">
        <v>327</v>
      </c>
      <c r="Q11" s="18" t="s">
        <v>327</v>
      </c>
      <c r="R11" s="20" t="s">
        <v>327</v>
      </c>
      <c r="S11" s="18" t="s">
        <v>327</v>
      </c>
      <c r="T11" s="20" t="s">
        <v>327</v>
      </c>
      <c r="U11" s="18" t="s">
        <v>327</v>
      </c>
      <c r="V11" s="20" t="s">
        <v>327</v>
      </c>
      <c r="W11" s="18" t="s">
        <v>327</v>
      </c>
      <c r="X11" s="20" t="s">
        <v>327</v>
      </c>
      <c r="Y11" s="18" t="s">
        <v>327</v>
      </c>
      <c r="Z11" s="20" t="s">
        <v>327</v>
      </c>
      <c r="AA11" s="18" t="s">
        <v>327</v>
      </c>
      <c r="AB11" s="20" t="s">
        <v>327</v>
      </c>
      <c r="AC11" s="18" t="s">
        <v>327</v>
      </c>
      <c r="AD11" s="20" t="s">
        <v>327</v>
      </c>
      <c r="AE11" s="18" t="s">
        <v>327</v>
      </c>
      <c r="AF11" s="20" t="s">
        <v>327</v>
      </c>
      <c r="AG11" s="18" t="s">
        <v>327</v>
      </c>
      <c r="AH11" s="20" t="s">
        <v>327</v>
      </c>
      <c r="AI11" s="18" t="s">
        <v>327</v>
      </c>
      <c r="AJ11" s="20" t="s">
        <v>327</v>
      </c>
      <c r="AK11" s="18" t="s">
        <v>327</v>
      </c>
      <c r="AL11" s="20" t="s">
        <v>327</v>
      </c>
      <c r="AM11" s="18" t="s">
        <v>327</v>
      </c>
      <c r="AN11" s="20" t="s">
        <v>327</v>
      </c>
      <c r="AO11" s="18" t="s">
        <v>327</v>
      </c>
      <c r="AP11" s="20" t="s">
        <v>327</v>
      </c>
      <c r="AQ11" s="18" t="n">
        <v>458.57087608</v>
      </c>
      <c r="AR11" s="20" t="n">
        <v>2.58487782</v>
      </c>
      <c r="AS11" s="18" t="s">
        <v>327</v>
      </c>
      <c r="AT11" s="20" t="s">
        <v>327</v>
      </c>
      <c r="AU11" s="18" t="s">
        <v>327</v>
      </c>
      <c r="AV11" s="20" t="s">
        <v>327</v>
      </c>
    </row>
    <row r="12" spans="1:4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s">
        <v>327</v>
      </c>
      <c r="P12" s="20" t="s">
        <v>327</v>
      </c>
      <c r="Q12" s="18" t="s">
        <v>327</v>
      </c>
      <c r="R12" s="20" t="s">
        <v>327</v>
      </c>
      <c r="S12" s="18" t="s">
        <v>327</v>
      </c>
      <c r="T12" s="20" t="s">
        <v>327</v>
      </c>
      <c r="U12" s="18" t="s">
        <v>327</v>
      </c>
      <c r="V12" s="20" t="s">
        <v>327</v>
      </c>
      <c r="W12" s="18" t="s">
        <v>327</v>
      </c>
      <c r="X12" s="20" t="s">
        <v>327</v>
      </c>
      <c r="Y12" s="18" t="s">
        <v>327</v>
      </c>
      <c r="Z12" s="20" t="s">
        <v>327</v>
      </c>
      <c r="AA12" s="18" t="s">
        <v>327</v>
      </c>
      <c r="AB12" s="20" t="s">
        <v>327</v>
      </c>
      <c r="AC12" s="18" t="s">
        <v>327</v>
      </c>
      <c r="AD12" s="20" t="s">
        <v>327</v>
      </c>
      <c r="AE12" s="18" t="s">
        <v>327</v>
      </c>
      <c r="AF12" s="20" t="s">
        <v>327</v>
      </c>
      <c r="AG12" s="18" t="s">
        <v>327</v>
      </c>
      <c r="AH12" s="20" t="s">
        <v>327</v>
      </c>
      <c r="AI12" s="18" t="s">
        <v>327</v>
      </c>
      <c r="AJ12" s="20" t="s">
        <v>327</v>
      </c>
      <c r="AK12" s="18" t="s">
        <v>327</v>
      </c>
      <c r="AL12" s="20" t="s">
        <v>327</v>
      </c>
      <c r="AM12" s="18" t="s">
        <v>327</v>
      </c>
      <c r="AN12" s="20" t="s">
        <v>327</v>
      </c>
      <c r="AO12" s="18" t="s">
        <v>327</v>
      </c>
      <c r="AP12" s="20" t="s">
        <v>327</v>
      </c>
      <c r="AQ12" s="18" t="n">
        <v>487.25014112</v>
      </c>
      <c r="AR12" s="20" t="n">
        <v>2.59970688</v>
      </c>
      <c r="AS12" s="18" t="s">
        <v>327</v>
      </c>
      <c r="AT12" s="20" t="s">
        <v>327</v>
      </c>
      <c r="AU12" s="18" t="s">
        <v>327</v>
      </c>
      <c r="AV12" s="20" t="s">
        <v>327</v>
      </c>
    </row>
    <row r="13" spans="1:48">
      <c r="A13" s="15" t="s">
        <v>333</v>
      </c>
      <c r="B13" s="17" t="n">
        <v>7161</v>
      </c>
      <c r="C13" s="18">
        <f>(222.0/B13*100)</f>
        <v/>
      </c>
      <c r="D13" s="19" t="n">
        <v>6939</v>
      </c>
      <c r="E13" s="18" t="n">
        <v>479.96313475</v>
      </c>
      <c r="F13" s="20" t="n">
        <v>6.28369802</v>
      </c>
      <c r="G13" s="18" t="n">
        <v>484.86634463</v>
      </c>
      <c r="H13" s="20" t="n">
        <v>3.97029115</v>
      </c>
      <c r="I13" s="18" t="n">
        <v>483.80444379</v>
      </c>
      <c r="J13" s="20" t="n">
        <v>6.13483044</v>
      </c>
      <c r="K13" s="18" t="n">
        <v>480.58479935</v>
      </c>
      <c r="L13" s="20" t="n">
        <v>8.916533380000001</v>
      </c>
      <c r="M13" s="18" t="n">
        <v>504.50102747</v>
      </c>
      <c r="N13" s="20" t="n">
        <v>12.74202022</v>
      </c>
      <c r="O13" s="18" t="n">
        <v>540.01240355</v>
      </c>
      <c r="P13" s="20" t="n">
        <v>12.00176597</v>
      </c>
      <c r="Q13" s="18" t="n">
        <v>545.28090929</v>
      </c>
      <c r="R13" s="20" t="n">
        <v>13.04132718</v>
      </c>
      <c r="S13" s="18" t="n">
        <v>564.54051123</v>
      </c>
      <c r="T13" s="20" t="n">
        <v>14.94454632</v>
      </c>
      <c r="U13" s="18" t="n">
        <v>549.83933695</v>
      </c>
      <c r="V13" s="20" t="n">
        <v>16.95571248</v>
      </c>
      <c r="W13" s="18" t="n">
        <v>543.33280269</v>
      </c>
      <c r="X13" s="20" t="n">
        <v>14.9913475</v>
      </c>
      <c r="Y13" s="18" t="n">
        <v>557.36720009</v>
      </c>
      <c r="Z13" s="20" t="n">
        <v>8.91697742</v>
      </c>
      <c r="AA13" s="18" t="n">
        <v>555.0227468</v>
      </c>
      <c r="AB13" s="20" t="n">
        <v>18.62433356</v>
      </c>
      <c r="AC13" s="18" t="n">
        <v>573.57205966</v>
      </c>
      <c r="AD13" s="20" t="n">
        <v>14.24975114</v>
      </c>
      <c r="AE13" s="18" t="n">
        <v>551.4730068</v>
      </c>
      <c r="AF13" s="20" t="n">
        <v>20.344785</v>
      </c>
      <c r="AG13" s="18" t="n">
        <v>567.4526720699999</v>
      </c>
      <c r="AH13" s="20" t="n">
        <v>49.32861361</v>
      </c>
      <c r="AI13" s="18" t="n">
        <v>479.96312383</v>
      </c>
      <c r="AJ13" s="20" t="n">
        <v>44.10715605</v>
      </c>
      <c r="AK13" s="18" t="n">
        <v>467.47011147</v>
      </c>
      <c r="AL13" s="20" t="n">
        <v>53.18438083</v>
      </c>
      <c r="AM13" s="18" t="n">
        <v>509.47632095</v>
      </c>
      <c r="AN13" s="20" t="n">
        <v>2.56363822</v>
      </c>
      <c r="AO13" s="18" t="s">
        <v>327</v>
      </c>
      <c r="AP13" s="20" t="s">
        <v>327</v>
      </c>
      <c r="AQ13" s="18" t="n">
        <v>407.4699787</v>
      </c>
      <c r="AR13" s="20" t="n">
        <v>6.79601306</v>
      </c>
      <c r="AS13" s="18" t="s">
        <v>327</v>
      </c>
      <c r="AT13" s="20" t="s">
        <v>327</v>
      </c>
      <c r="AU13" s="18" t="n">
        <v>426.98751078</v>
      </c>
      <c r="AV13" s="20" t="n">
        <v>17.32076811</v>
      </c>
    </row>
    <row r="14" spans="1:4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s">
        <v>327</v>
      </c>
      <c r="P14" s="20" t="s">
        <v>327</v>
      </c>
      <c r="Q14" s="18" t="s">
        <v>327</v>
      </c>
      <c r="R14" s="20" t="s">
        <v>327</v>
      </c>
      <c r="S14" s="18" t="s">
        <v>327</v>
      </c>
      <c r="T14" s="20" t="s">
        <v>327</v>
      </c>
      <c r="U14" s="18" t="s">
        <v>327</v>
      </c>
      <c r="V14" s="20" t="s">
        <v>327</v>
      </c>
      <c r="W14" s="18" t="s">
        <v>327</v>
      </c>
      <c r="X14" s="20" t="s">
        <v>327</v>
      </c>
      <c r="Y14" s="18" t="s">
        <v>327</v>
      </c>
      <c r="Z14" s="20" t="s">
        <v>327</v>
      </c>
      <c r="AA14" s="18" t="s">
        <v>327</v>
      </c>
      <c r="AB14" s="20" t="s">
        <v>327</v>
      </c>
      <c r="AC14" s="18" t="s">
        <v>327</v>
      </c>
      <c r="AD14" s="20" t="s">
        <v>327</v>
      </c>
      <c r="AE14" s="18" t="s">
        <v>327</v>
      </c>
      <c r="AF14" s="20" t="s">
        <v>327</v>
      </c>
      <c r="AG14" s="18" t="s">
        <v>327</v>
      </c>
      <c r="AH14" s="20" t="s">
        <v>327</v>
      </c>
      <c r="AI14" s="18" t="s">
        <v>327</v>
      </c>
      <c r="AJ14" s="20" t="s">
        <v>327</v>
      </c>
      <c r="AK14" s="18" t="s">
        <v>327</v>
      </c>
      <c r="AL14" s="20" t="s">
        <v>327</v>
      </c>
      <c r="AM14" s="18" t="s">
        <v>327</v>
      </c>
      <c r="AN14" s="20" t="s">
        <v>327</v>
      </c>
      <c r="AO14" s="18" t="s">
        <v>327</v>
      </c>
      <c r="AP14" s="20" t="s">
        <v>327</v>
      </c>
      <c r="AQ14" s="18" t="n">
        <v>519.14285498</v>
      </c>
      <c r="AR14" s="20" t="n">
        <v>2.21768835</v>
      </c>
      <c r="AS14" s="18" t="s">
        <v>327</v>
      </c>
      <c r="AT14" s="20" t="s">
        <v>327</v>
      </c>
      <c r="AU14" s="18" t="s">
        <v>327</v>
      </c>
      <c r="AV14" s="20" t="s">
        <v>327</v>
      </c>
    </row>
    <row r="15" spans="1:4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s">
        <v>327</v>
      </c>
      <c r="P15" s="20" t="s">
        <v>327</v>
      </c>
      <c r="Q15" s="18" t="s">
        <v>327</v>
      </c>
      <c r="R15" s="20" t="s">
        <v>327</v>
      </c>
      <c r="S15" s="18" t="s">
        <v>327</v>
      </c>
      <c r="T15" s="20" t="s">
        <v>327</v>
      </c>
      <c r="U15" s="18" t="s">
        <v>327</v>
      </c>
      <c r="V15" s="20" t="s">
        <v>327</v>
      </c>
      <c r="W15" s="18" t="s">
        <v>327</v>
      </c>
      <c r="X15" s="20" t="s">
        <v>327</v>
      </c>
      <c r="Y15" s="18" t="s">
        <v>327</v>
      </c>
      <c r="Z15" s="20" t="s">
        <v>327</v>
      </c>
      <c r="AA15" s="18" t="s">
        <v>327</v>
      </c>
      <c r="AB15" s="20" t="s">
        <v>327</v>
      </c>
      <c r="AC15" s="18" t="s">
        <v>327</v>
      </c>
      <c r="AD15" s="20" t="s">
        <v>327</v>
      </c>
      <c r="AE15" s="18" t="s">
        <v>327</v>
      </c>
      <c r="AF15" s="20" t="s">
        <v>327</v>
      </c>
      <c r="AG15" s="18" t="s">
        <v>327</v>
      </c>
      <c r="AH15" s="20" t="s">
        <v>327</v>
      </c>
      <c r="AI15" s="18" t="s">
        <v>327</v>
      </c>
      <c r="AJ15" s="20" t="s">
        <v>327</v>
      </c>
      <c r="AK15" s="18" t="s">
        <v>327</v>
      </c>
      <c r="AL15" s="20" t="s">
        <v>327</v>
      </c>
      <c r="AM15" s="18" t="s">
        <v>327</v>
      </c>
      <c r="AN15" s="20" t="s">
        <v>327</v>
      </c>
      <c r="AO15" s="18" t="s">
        <v>327</v>
      </c>
      <c r="AP15" s="20" t="s">
        <v>327</v>
      </c>
      <c r="AQ15" s="18" t="n">
        <v>526.42474711</v>
      </c>
      <c r="AR15" s="20" t="n">
        <v>2.54657653</v>
      </c>
      <c r="AS15" s="18" t="s">
        <v>327</v>
      </c>
      <c r="AT15" s="20" t="s">
        <v>327</v>
      </c>
      <c r="AU15" s="18" t="s">
        <v>327</v>
      </c>
      <c r="AV15" s="20" t="s">
        <v>327</v>
      </c>
    </row>
    <row r="16" spans="1:4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s">
        <v>327</v>
      </c>
      <c r="P16" s="20" t="s">
        <v>327</v>
      </c>
      <c r="Q16" s="18" t="s">
        <v>327</v>
      </c>
      <c r="R16" s="20" t="s">
        <v>327</v>
      </c>
      <c r="S16" s="18" t="s">
        <v>327</v>
      </c>
      <c r="T16" s="20" t="s">
        <v>327</v>
      </c>
      <c r="U16" s="18" t="s">
        <v>327</v>
      </c>
      <c r="V16" s="20" t="s">
        <v>327</v>
      </c>
      <c r="W16" s="18" t="s">
        <v>327</v>
      </c>
      <c r="X16" s="20" t="s">
        <v>327</v>
      </c>
      <c r="Y16" s="18" t="s">
        <v>327</v>
      </c>
      <c r="Z16" s="20" t="s">
        <v>327</v>
      </c>
      <c r="AA16" s="18" t="s">
        <v>327</v>
      </c>
      <c r="AB16" s="20" t="s">
        <v>327</v>
      </c>
      <c r="AC16" s="18" t="s">
        <v>327</v>
      </c>
      <c r="AD16" s="20" t="s">
        <v>327</v>
      </c>
      <c r="AE16" s="18" t="s">
        <v>327</v>
      </c>
      <c r="AF16" s="20" t="s">
        <v>327</v>
      </c>
      <c r="AG16" s="18" t="s">
        <v>327</v>
      </c>
      <c r="AH16" s="20" t="s">
        <v>327</v>
      </c>
      <c r="AI16" s="18" t="s">
        <v>327</v>
      </c>
      <c r="AJ16" s="20" t="s">
        <v>327</v>
      </c>
      <c r="AK16" s="18" t="s">
        <v>327</v>
      </c>
      <c r="AL16" s="20" t="s">
        <v>327</v>
      </c>
      <c r="AM16" s="18" t="s">
        <v>327</v>
      </c>
      <c r="AN16" s="20" t="s">
        <v>327</v>
      </c>
      <c r="AO16" s="18" t="s">
        <v>327</v>
      </c>
      <c r="AP16" s="20" t="s">
        <v>327</v>
      </c>
      <c r="AQ16" s="18" t="n">
        <v>499.30614176</v>
      </c>
      <c r="AR16" s="20" t="n">
        <v>2.50701975</v>
      </c>
      <c r="AS16" s="18" t="s">
        <v>327</v>
      </c>
      <c r="AT16" s="20" t="s">
        <v>327</v>
      </c>
      <c r="AU16" s="18" t="s">
        <v>327</v>
      </c>
      <c r="AV16" s="20" t="s">
        <v>327</v>
      </c>
    </row>
    <row r="17" spans="1:4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s">
        <v>327</v>
      </c>
      <c r="P17" s="20" t="s">
        <v>327</v>
      </c>
      <c r="Q17" s="18" t="s">
        <v>327</v>
      </c>
      <c r="R17" s="20" t="s">
        <v>327</v>
      </c>
      <c r="S17" s="18" t="s">
        <v>327</v>
      </c>
      <c r="T17" s="20" t="s">
        <v>327</v>
      </c>
      <c r="U17" s="18" t="s">
        <v>327</v>
      </c>
      <c r="V17" s="20" t="s">
        <v>327</v>
      </c>
      <c r="W17" s="18" t="s">
        <v>327</v>
      </c>
      <c r="X17" s="20" t="s">
        <v>327</v>
      </c>
      <c r="Y17" s="18" t="s">
        <v>327</v>
      </c>
      <c r="Z17" s="20" t="s">
        <v>327</v>
      </c>
      <c r="AA17" s="18" t="s">
        <v>327</v>
      </c>
      <c r="AB17" s="20" t="s">
        <v>327</v>
      </c>
      <c r="AC17" s="18" t="s">
        <v>327</v>
      </c>
      <c r="AD17" s="20" t="s">
        <v>327</v>
      </c>
      <c r="AE17" s="18" t="s">
        <v>327</v>
      </c>
      <c r="AF17" s="20" t="s">
        <v>327</v>
      </c>
      <c r="AG17" s="18" t="s">
        <v>327</v>
      </c>
      <c r="AH17" s="20" t="s">
        <v>327</v>
      </c>
      <c r="AI17" s="18" t="s">
        <v>327</v>
      </c>
      <c r="AJ17" s="20" t="s">
        <v>327</v>
      </c>
      <c r="AK17" s="18" t="s">
        <v>327</v>
      </c>
      <c r="AL17" s="20" t="s">
        <v>327</v>
      </c>
      <c r="AM17" s="18" t="s">
        <v>327</v>
      </c>
      <c r="AN17" s="20" t="s">
        <v>327</v>
      </c>
      <c r="AO17" s="18" t="s">
        <v>327</v>
      </c>
      <c r="AP17" s="20" t="s">
        <v>327</v>
      </c>
      <c r="AQ17" s="18" t="n">
        <v>338.260297</v>
      </c>
      <c r="AR17" s="20" t="n">
        <v>14.23011861</v>
      </c>
      <c r="AS17" s="18" t="s">
        <v>327</v>
      </c>
      <c r="AT17" s="20" t="s">
        <v>327</v>
      </c>
      <c r="AU17" s="18" t="s">
        <v>327</v>
      </c>
      <c r="AV17" s="20" t="s">
        <v>327</v>
      </c>
    </row>
    <row r="18" spans="1:48">
      <c r="A18" s="15" t="s">
        <v>338</v>
      </c>
      <c r="B18" s="17" t="n">
        <v>5532</v>
      </c>
      <c r="C18" s="18">
        <f>(68.0/B18*100)</f>
        <v/>
      </c>
      <c r="D18" s="19" t="n">
        <v>5464</v>
      </c>
      <c r="E18" s="18" t="n">
        <v>426.14336345</v>
      </c>
      <c r="F18" s="20" t="n">
        <v>11.87685567</v>
      </c>
      <c r="G18" s="18" t="n">
        <v>452.66866255</v>
      </c>
      <c r="H18" s="20" t="n">
        <v>8.13332638</v>
      </c>
      <c r="I18" s="18" t="n">
        <v>478.59669263</v>
      </c>
      <c r="J18" s="20" t="n">
        <v>5.17759988</v>
      </c>
      <c r="K18" s="18" t="n">
        <v>473.23781597</v>
      </c>
      <c r="L18" s="20" t="n">
        <v>6.01242592</v>
      </c>
      <c r="M18" s="18" t="n">
        <v>478.34186224</v>
      </c>
      <c r="N18" s="20" t="n">
        <v>5.96334621</v>
      </c>
      <c r="O18" s="18" t="n">
        <v>430.40115702</v>
      </c>
      <c r="P18" s="20" t="n">
        <v>9.6514395</v>
      </c>
      <c r="Q18" s="18" t="n">
        <v>458.42304193</v>
      </c>
      <c r="R18" s="20" t="n">
        <v>9.52638501</v>
      </c>
      <c r="S18" s="18" t="n">
        <v>451.91045636</v>
      </c>
      <c r="T18" s="20" t="n">
        <v>11.29817498</v>
      </c>
      <c r="U18" s="18" t="n">
        <v>481.35092193</v>
      </c>
      <c r="V18" s="20" t="n">
        <v>13.3369259</v>
      </c>
      <c r="W18" s="18" t="n">
        <v>469.05020532</v>
      </c>
      <c r="X18" s="20" t="n">
        <v>15.99028316</v>
      </c>
      <c r="Y18" s="18" t="n">
        <v>415.21238997</v>
      </c>
      <c r="Z18" s="20" t="n">
        <v>13.38491164</v>
      </c>
      <c r="AA18" s="18" t="n">
        <v>402.58475219</v>
      </c>
      <c r="AB18" s="20" t="n">
        <v>26.35146782</v>
      </c>
      <c r="AC18" s="18" t="n">
        <v>355.91618817</v>
      </c>
      <c r="AD18" s="20" t="n">
        <v>19.25335559</v>
      </c>
      <c r="AE18" s="18" t="n">
        <v>386.33753292</v>
      </c>
      <c r="AF18" s="20" t="n">
        <v>28.08820624</v>
      </c>
      <c r="AG18" s="18" t="n">
        <v>409.87750025</v>
      </c>
      <c r="AH18" s="20" t="n">
        <v>19.65197517</v>
      </c>
      <c r="AI18" s="18" t="n">
        <v>369.68516903</v>
      </c>
      <c r="AJ18" s="20" t="n">
        <v>19.07075532</v>
      </c>
      <c r="AK18" s="18" t="n">
        <v>388.62151023</v>
      </c>
      <c r="AL18" s="20" t="n">
        <v>14.91424535</v>
      </c>
      <c r="AM18" s="18" t="n">
        <v>483.32094789</v>
      </c>
      <c r="AN18" s="20" t="n">
        <v>4.67966485</v>
      </c>
      <c r="AO18" s="18" t="s">
        <v>327</v>
      </c>
      <c r="AP18" s="20" t="s">
        <v>327</v>
      </c>
      <c r="AQ18" s="18" t="s">
        <v>327</v>
      </c>
      <c r="AR18" s="20" t="s">
        <v>327</v>
      </c>
      <c r="AS18" s="18" t="s">
        <v>327</v>
      </c>
      <c r="AT18" s="20" t="s">
        <v>327</v>
      </c>
      <c r="AU18" s="18" t="n">
        <v>352.46318424</v>
      </c>
      <c r="AV18" s="20" t="n">
        <v>17.36626691</v>
      </c>
    </row>
    <row r="19" spans="1:48">
      <c r="A19" s="15" t="s">
        <v>339</v>
      </c>
      <c r="B19" s="17" t="n">
        <v>5658</v>
      </c>
      <c r="C19" s="18">
        <f>(374.0/B19*100)</f>
        <v/>
      </c>
      <c r="D19" s="19" t="n">
        <v>5284</v>
      </c>
      <c r="E19" s="18" t="n">
        <v>406.19495884</v>
      </c>
      <c r="F19" s="20" t="n">
        <v>8.07481638</v>
      </c>
      <c r="G19" s="18" t="n">
        <v>468.69522542</v>
      </c>
      <c r="H19" s="20" t="n">
        <v>4.72811274</v>
      </c>
      <c r="I19" s="18" t="n">
        <v>477.64213999</v>
      </c>
      <c r="J19" s="20" t="n">
        <v>4.66870051</v>
      </c>
      <c r="K19" s="18" t="n">
        <v>494.00663039</v>
      </c>
      <c r="L19" s="20" t="n">
        <v>6.03556032</v>
      </c>
      <c r="M19" s="18" t="n">
        <v>499.85279423</v>
      </c>
      <c r="N19" s="20" t="n">
        <v>7.15052188</v>
      </c>
      <c r="O19" s="18" t="n">
        <v>499.65170376</v>
      </c>
      <c r="P19" s="20" t="n">
        <v>8.665774860000001</v>
      </c>
      <c r="Q19" s="18" t="n">
        <v>505.4158245</v>
      </c>
      <c r="R19" s="20" t="n">
        <v>9.380491859999999</v>
      </c>
      <c r="S19" s="18" t="n">
        <v>513.12806739</v>
      </c>
      <c r="T19" s="20" t="n">
        <v>12.65440504</v>
      </c>
      <c r="U19" s="18" t="n">
        <v>507.84629091</v>
      </c>
      <c r="V19" s="20" t="n">
        <v>11.66780756</v>
      </c>
      <c r="W19" s="18" t="n">
        <v>542.0018052299999</v>
      </c>
      <c r="X19" s="20" t="n">
        <v>14.06810595</v>
      </c>
      <c r="Y19" s="18" t="n">
        <v>535.02301568</v>
      </c>
      <c r="Z19" s="20" t="n">
        <v>11.73451932</v>
      </c>
      <c r="AA19" s="18" t="n">
        <v>505.46566846</v>
      </c>
      <c r="AB19" s="20" t="n">
        <v>18.49508109</v>
      </c>
      <c r="AC19" s="18" t="n">
        <v>553.84673703</v>
      </c>
      <c r="AD19" s="20" t="n">
        <v>16.40775054</v>
      </c>
      <c r="AE19" s="18" t="n">
        <v>519.77096785</v>
      </c>
      <c r="AF19" s="20" t="n">
        <v>40.11912442</v>
      </c>
      <c r="AG19" s="18" t="n">
        <v>441.16734733</v>
      </c>
      <c r="AH19" s="20" t="n">
        <v>52.50191175</v>
      </c>
      <c r="AI19" s="18" t="n">
        <v>397.04714374</v>
      </c>
      <c r="AJ19" s="20" t="n">
        <v>41.53831826</v>
      </c>
      <c r="AK19" s="18" t="n">
        <v>393.45942805</v>
      </c>
      <c r="AL19" s="20" t="n">
        <v>18.77722626</v>
      </c>
      <c r="AM19" s="18" t="n">
        <v>452.96460421</v>
      </c>
      <c r="AN19" s="20" t="n">
        <v>3.28710694</v>
      </c>
      <c r="AO19" s="18" t="s">
        <v>327</v>
      </c>
      <c r="AP19" s="20" t="s">
        <v>327</v>
      </c>
      <c r="AQ19" s="18" t="s">
        <v>327</v>
      </c>
      <c r="AR19" s="20" t="s">
        <v>327</v>
      </c>
      <c r="AS19" s="18" t="s">
        <v>327</v>
      </c>
      <c r="AT19" s="20" t="s">
        <v>327</v>
      </c>
      <c r="AU19" s="18" t="n">
        <v>376.92133918</v>
      </c>
      <c r="AV19" s="20" t="n">
        <v>16.67118603</v>
      </c>
    </row>
    <row r="20" spans="1:48">
      <c r="A20" s="15" t="s">
        <v>340</v>
      </c>
      <c r="B20" s="17" t="n">
        <v>3371</v>
      </c>
      <c r="C20" s="18">
        <f>(83.0/B20*100)</f>
        <v/>
      </c>
      <c r="D20" s="19" t="n">
        <v>3288</v>
      </c>
      <c r="E20" s="18" t="n">
        <v>475.61288217</v>
      </c>
      <c r="F20" s="20" t="n">
        <v>7.16257576</v>
      </c>
      <c r="G20" s="18" t="n">
        <v>475.5508161</v>
      </c>
      <c r="H20" s="20" t="n">
        <v>5.05890211</v>
      </c>
      <c r="I20" s="18" t="n">
        <v>479.14610645</v>
      </c>
      <c r="J20" s="20" t="n">
        <v>6.87754969</v>
      </c>
      <c r="K20" s="18" t="n">
        <v>453.453668</v>
      </c>
      <c r="L20" s="20" t="n">
        <v>7.95999172</v>
      </c>
      <c r="M20" s="18" t="n">
        <v>455.222062</v>
      </c>
      <c r="N20" s="20" t="n">
        <v>14.41593099</v>
      </c>
      <c r="O20" s="18" t="n">
        <v>428.49372301</v>
      </c>
      <c r="P20" s="20" t="n">
        <v>14.24222026</v>
      </c>
      <c r="Q20" s="18" t="n">
        <v>378.24774622</v>
      </c>
      <c r="R20" s="20" t="n">
        <v>22.60694061</v>
      </c>
      <c r="S20" s="18" t="n">
        <v>434.03094577</v>
      </c>
      <c r="T20" s="20" t="n">
        <v>20.72324178</v>
      </c>
      <c r="U20" s="18" t="n">
        <v>370.35557412</v>
      </c>
      <c r="V20" s="20" t="n">
        <v>36.1734297</v>
      </c>
      <c r="W20" s="18" t="n">
        <v>416.78213365</v>
      </c>
      <c r="X20" s="20" t="n">
        <v>33.54862669</v>
      </c>
      <c r="Y20" s="18" t="n">
        <v>372.5676532</v>
      </c>
      <c r="Z20" s="20" t="n">
        <v>24.39734592</v>
      </c>
      <c r="AA20" s="18" t="n">
        <v>463.02015861</v>
      </c>
      <c r="AB20" s="20" t="n">
        <v>36.93663255</v>
      </c>
      <c r="AC20" s="18" t="n">
        <v>476.45678348</v>
      </c>
      <c r="AD20" s="20" t="n">
        <v>69.72466034999999</v>
      </c>
      <c r="AE20" s="18" t="n">
        <v>372.32535864</v>
      </c>
      <c r="AF20" s="20" t="n">
        <v>47.46444855</v>
      </c>
      <c r="AG20" s="18" t="n">
        <v>392.27096408</v>
      </c>
      <c r="AH20" s="20" t="n">
        <v>49.52894637</v>
      </c>
      <c r="AI20" s="18" t="n">
        <v>382.69011489</v>
      </c>
      <c r="AJ20" s="20" t="n">
        <v>43.21196113</v>
      </c>
      <c r="AK20" s="18" t="n">
        <v>356.471641</v>
      </c>
      <c r="AL20" s="20" t="n">
        <v>42.70086261</v>
      </c>
      <c r="AM20" s="18" t="n">
        <v>498.21961683</v>
      </c>
      <c r="AN20" s="20" t="n">
        <v>2.73347648</v>
      </c>
      <c r="AO20" s="18" t="s">
        <v>327</v>
      </c>
      <c r="AP20" s="20" t="s">
        <v>327</v>
      </c>
      <c r="AQ20" s="18" t="s">
        <v>327</v>
      </c>
      <c r="AR20" s="20" t="s">
        <v>327</v>
      </c>
      <c r="AS20" s="18" t="s">
        <v>327</v>
      </c>
      <c r="AT20" s="20" t="s">
        <v>327</v>
      </c>
      <c r="AU20" s="18" t="n">
        <v>396.61321308</v>
      </c>
      <c r="AV20" s="20" t="n">
        <v>15.05336982</v>
      </c>
    </row>
    <row r="21" spans="1:4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s">
        <v>327</v>
      </c>
      <c r="P21" s="20" t="s">
        <v>327</v>
      </c>
      <c r="Q21" s="18" t="s">
        <v>327</v>
      </c>
      <c r="R21" s="20" t="s">
        <v>327</v>
      </c>
      <c r="S21" s="18" t="s">
        <v>327</v>
      </c>
      <c r="T21" s="20" t="s">
        <v>327</v>
      </c>
      <c r="U21" s="18" t="s">
        <v>327</v>
      </c>
      <c r="V21" s="20" t="s">
        <v>327</v>
      </c>
      <c r="W21" s="18" t="s">
        <v>327</v>
      </c>
      <c r="X21" s="20" t="s">
        <v>327</v>
      </c>
      <c r="Y21" s="18" t="s">
        <v>327</v>
      </c>
      <c r="Z21" s="20" t="s">
        <v>327</v>
      </c>
      <c r="AA21" s="18" t="s">
        <v>327</v>
      </c>
      <c r="AB21" s="20" t="s">
        <v>327</v>
      </c>
      <c r="AC21" s="18" t="s">
        <v>327</v>
      </c>
      <c r="AD21" s="20" t="s">
        <v>327</v>
      </c>
      <c r="AE21" s="18" t="s">
        <v>327</v>
      </c>
      <c r="AF21" s="20" t="s">
        <v>327</v>
      </c>
      <c r="AG21" s="18" t="s">
        <v>327</v>
      </c>
      <c r="AH21" s="20" t="s">
        <v>327</v>
      </c>
      <c r="AI21" s="18" t="s">
        <v>327</v>
      </c>
      <c r="AJ21" s="20" t="s">
        <v>327</v>
      </c>
      <c r="AK21" s="18" t="s">
        <v>327</v>
      </c>
      <c r="AL21" s="20" t="s">
        <v>327</v>
      </c>
      <c r="AM21" s="18" t="s">
        <v>327</v>
      </c>
      <c r="AN21" s="20" t="s">
        <v>327</v>
      </c>
      <c r="AO21" s="18" t="s">
        <v>327</v>
      </c>
      <c r="AP21" s="20" t="s">
        <v>327</v>
      </c>
      <c r="AQ21" s="18" t="n">
        <v>520.81484119</v>
      </c>
      <c r="AR21" s="20" t="n">
        <v>2.46605491</v>
      </c>
      <c r="AS21" s="18" t="s">
        <v>327</v>
      </c>
      <c r="AT21" s="20" t="s">
        <v>327</v>
      </c>
      <c r="AU21" s="18" t="s">
        <v>327</v>
      </c>
      <c r="AV21" s="20" t="s">
        <v>327</v>
      </c>
    </row>
    <row r="22" spans="1:4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s">
        <v>327</v>
      </c>
      <c r="P22" s="20" t="s">
        <v>327</v>
      </c>
      <c r="Q22" s="18" t="s">
        <v>327</v>
      </c>
      <c r="R22" s="20" t="s">
        <v>327</v>
      </c>
      <c r="S22" s="18" t="s">
        <v>327</v>
      </c>
      <c r="T22" s="20" t="s">
        <v>327</v>
      </c>
      <c r="U22" s="18" t="s">
        <v>327</v>
      </c>
      <c r="V22" s="20" t="s">
        <v>327</v>
      </c>
      <c r="W22" s="18" t="s">
        <v>327</v>
      </c>
      <c r="X22" s="20" t="s">
        <v>327</v>
      </c>
      <c r="Y22" s="18" t="s">
        <v>327</v>
      </c>
      <c r="Z22" s="20" t="s">
        <v>327</v>
      </c>
      <c r="AA22" s="18" t="s">
        <v>327</v>
      </c>
      <c r="AB22" s="20" t="s">
        <v>327</v>
      </c>
      <c r="AC22" s="18" t="s">
        <v>327</v>
      </c>
      <c r="AD22" s="20" t="s">
        <v>327</v>
      </c>
      <c r="AE22" s="18" t="s">
        <v>327</v>
      </c>
      <c r="AF22" s="20" t="s">
        <v>327</v>
      </c>
      <c r="AG22" s="18" t="s">
        <v>327</v>
      </c>
      <c r="AH22" s="20" t="s">
        <v>327</v>
      </c>
      <c r="AI22" s="18" t="s">
        <v>327</v>
      </c>
      <c r="AJ22" s="20" t="s">
        <v>327</v>
      </c>
      <c r="AK22" s="18" t="s">
        <v>327</v>
      </c>
      <c r="AL22" s="20" t="s">
        <v>327</v>
      </c>
      <c r="AM22" s="18" t="s">
        <v>327</v>
      </c>
      <c r="AN22" s="20" t="s">
        <v>327</v>
      </c>
      <c r="AO22" s="18" t="s">
        <v>327</v>
      </c>
      <c r="AP22" s="20" t="s">
        <v>327</v>
      </c>
      <c r="AQ22" s="18" t="n">
        <v>478.96064277</v>
      </c>
      <c r="AR22" s="20" t="n">
        <v>3.77659329</v>
      </c>
      <c r="AS22" s="18" t="s">
        <v>327</v>
      </c>
      <c r="AT22" s="20" t="s">
        <v>327</v>
      </c>
      <c r="AU22" s="18" t="s">
        <v>327</v>
      </c>
      <c r="AV22" s="20" t="s">
        <v>327</v>
      </c>
    </row>
    <row r="23" spans="1:48">
      <c r="A23" s="15" t="s">
        <v>343</v>
      </c>
      <c r="B23" s="17" t="n">
        <v>11583</v>
      </c>
      <c r="C23" s="18">
        <f>(745.0/B23*100)</f>
        <v/>
      </c>
      <c r="D23" s="19" t="n">
        <v>10838</v>
      </c>
      <c r="E23" s="18" t="n">
        <v>428.20310858</v>
      </c>
      <c r="F23" s="20" t="n">
        <v>10.11834745</v>
      </c>
      <c r="G23" s="18" t="n">
        <v>481.74747265</v>
      </c>
      <c r="H23" s="20" t="n">
        <v>4.52290388</v>
      </c>
      <c r="I23" s="18" t="n">
        <v>483.05517181</v>
      </c>
      <c r="J23" s="20" t="n">
        <v>5.46749887</v>
      </c>
      <c r="K23" s="18" t="n">
        <v>491.95399067</v>
      </c>
      <c r="L23" s="20" t="n">
        <v>5.38148245</v>
      </c>
      <c r="M23" s="18" t="n">
        <v>497.05052738</v>
      </c>
      <c r="N23" s="20" t="n">
        <v>9.845757860000001</v>
      </c>
      <c r="O23" s="18" t="n">
        <v>491.65631255</v>
      </c>
      <c r="P23" s="20" t="n">
        <v>13.38952409</v>
      </c>
      <c r="Q23" s="18" t="n">
        <v>484.32583702</v>
      </c>
      <c r="R23" s="20" t="n">
        <v>17.88411413</v>
      </c>
      <c r="S23" s="18" t="n">
        <v>470.08198351</v>
      </c>
      <c r="T23" s="20" t="n">
        <v>23.08513578</v>
      </c>
      <c r="U23" s="18" t="n">
        <v>486.2678943</v>
      </c>
      <c r="V23" s="20" t="n">
        <v>19.15857614</v>
      </c>
      <c r="W23" s="18" t="n">
        <v>409.82353018</v>
      </c>
      <c r="X23" s="20" t="n">
        <v>32.44866735</v>
      </c>
      <c r="Y23" s="18" t="n">
        <v>488.19362763</v>
      </c>
      <c r="Z23" s="20" t="n">
        <v>16.67158997</v>
      </c>
      <c r="AA23" s="18" t="n">
        <v>419.63248472</v>
      </c>
      <c r="AB23" s="20" t="n">
        <v>39.34586451</v>
      </c>
      <c r="AC23" s="18" t="n">
        <v>451.11538631</v>
      </c>
      <c r="AD23" s="20" t="n">
        <v>27.63172204</v>
      </c>
      <c r="AE23" s="18" t="n">
        <v>404.78635814</v>
      </c>
      <c r="AF23" s="20" t="n">
        <v>19.21705678</v>
      </c>
      <c r="AG23" s="18" t="n">
        <v>449.09191955</v>
      </c>
      <c r="AH23" s="20" t="n">
        <v>19.8798789</v>
      </c>
      <c r="AI23" s="18" t="n">
        <v>377.81254759</v>
      </c>
      <c r="AJ23" s="20" t="n">
        <v>15.7318443</v>
      </c>
      <c r="AK23" s="18" t="n">
        <v>391.32019313</v>
      </c>
      <c r="AL23" s="20" t="n">
        <v>17.83324117</v>
      </c>
      <c r="AM23" s="18" t="n">
        <v>496.60170709</v>
      </c>
      <c r="AN23" s="20" t="n">
        <v>3.29709936</v>
      </c>
      <c r="AO23" s="18" t="s">
        <v>327</v>
      </c>
      <c r="AP23" s="20" t="s">
        <v>327</v>
      </c>
      <c r="AQ23" s="18" t="s">
        <v>327</v>
      </c>
      <c r="AR23" s="20" t="s">
        <v>327</v>
      </c>
      <c r="AS23" s="18" t="s">
        <v>327</v>
      </c>
      <c r="AT23" s="20" t="s">
        <v>327</v>
      </c>
      <c r="AU23" s="18" t="n">
        <v>383.36512073</v>
      </c>
      <c r="AV23" s="20" t="n">
        <v>11.08534093</v>
      </c>
    </row>
    <row r="24" spans="1:4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s">
        <v>327</v>
      </c>
      <c r="P24" s="20" t="s">
        <v>327</v>
      </c>
      <c r="Q24" s="18" t="s">
        <v>327</v>
      </c>
      <c r="R24" s="20" t="s">
        <v>327</v>
      </c>
      <c r="S24" s="18" t="s">
        <v>327</v>
      </c>
      <c r="T24" s="20" t="s">
        <v>327</v>
      </c>
      <c r="U24" s="18" t="s">
        <v>327</v>
      </c>
      <c r="V24" s="20" t="s">
        <v>327</v>
      </c>
      <c r="W24" s="18" t="s">
        <v>327</v>
      </c>
      <c r="X24" s="20" t="s">
        <v>327</v>
      </c>
      <c r="Y24" s="18" t="s">
        <v>327</v>
      </c>
      <c r="Z24" s="20" t="s">
        <v>327</v>
      </c>
      <c r="AA24" s="18" t="s">
        <v>327</v>
      </c>
      <c r="AB24" s="20" t="s">
        <v>327</v>
      </c>
      <c r="AC24" s="18" t="s">
        <v>327</v>
      </c>
      <c r="AD24" s="20" t="s">
        <v>327</v>
      </c>
      <c r="AE24" s="18" t="s">
        <v>327</v>
      </c>
      <c r="AF24" s="20" t="s">
        <v>327</v>
      </c>
      <c r="AG24" s="18" t="s">
        <v>327</v>
      </c>
      <c r="AH24" s="20" t="s">
        <v>327</v>
      </c>
      <c r="AI24" s="18" t="s">
        <v>327</v>
      </c>
      <c r="AJ24" s="20" t="s">
        <v>327</v>
      </c>
      <c r="AK24" s="18" t="s">
        <v>327</v>
      </c>
      <c r="AL24" s="20" t="s">
        <v>327</v>
      </c>
      <c r="AM24" s="18" t="s">
        <v>327</v>
      </c>
      <c r="AN24" s="20" t="s">
        <v>327</v>
      </c>
      <c r="AO24" s="18" t="s">
        <v>327</v>
      </c>
      <c r="AP24" s="20" t="s">
        <v>327</v>
      </c>
      <c r="AQ24" s="18" t="n">
        <v>515.9584799199999</v>
      </c>
      <c r="AR24" s="20" t="n">
        <v>3.19721086</v>
      </c>
      <c r="AS24" s="18" t="s">
        <v>327</v>
      </c>
      <c r="AT24" s="20" t="s">
        <v>327</v>
      </c>
      <c r="AU24" s="18" t="s">
        <v>327</v>
      </c>
      <c r="AV24" s="20" t="s">
        <v>327</v>
      </c>
    </row>
    <row r="25" spans="1:48">
      <c r="A25" s="15" t="s">
        <v>345</v>
      </c>
      <c r="B25" s="17" t="n">
        <v>5581</v>
      </c>
      <c r="C25" s="18">
        <f>(39.0/B25*100)</f>
        <v/>
      </c>
      <c r="D25" s="19" t="n">
        <v>5542</v>
      </c>
      <c r="E25" s="18" t="n">
        <v>453.9432498</v>
      </c>
      <c r="F25" s="20" t="n">
        <v>11.41596394</v>
      </c>
      <c r="G25" s="18" t="n">
        <v>487.04302613</v>
      </c>
      <c r="H25" s="20" t="n">
        <v>6.75779174</v>
      </c>
      <c r="I25" s="18" t="n">
        <v>510.58246382</v>
      </c>
      <c r="J25" s="20" t="n">
        <v>6.51878215</v>
      </c>
      <c r="K25" s="18" t="n">
        <v>510.67812801</v>
      </c>
      <c r="L25" s="20" t="n">
        <v>6.56167918</v>
      </c>
      <c r="M25" s="18" t="n">
        <v>526.14829105</v>
      </c>
      <c r="N25" s="20" t="n">
        <v>5.65373859</v>
      </c>
      <c r="O25" s="18" t="n">
        <v>521.83184232</v>
      </c>
      <c r="P25" s="20" t="n">
        <v>5.32894733</v>
      </c>
      <c r="Q25" s="18" t="n">
        <v>535.71120099</v>
      </c>
      <c r="R25" s="20" t="n">
        <v>5.75289364</v>
      </c>
      <c r="S25" s="18" t="n">
        <v>546.33124854</v>
      </c>
      <c r="T25" s="20" t="n">
        <v>5.06289305</v>
      </c>
      <c r="U25" s="18" t="n">
        <v>538.77064673</v>
      </c>
      <c r="V25" s="20" t="n">
        <v>6.18538015</v>
      </c>
      <c r="W25" s="18" t="n">
        <v>526.73536726</v>
      </c>
      <c r="X25" s="20" t="n">
        <v>5.60839186</v>
      </c>
      <c r="Y25" s="18" t="n">
        <v>539.41475224</v>
      </c>
      <c r="Z25" s="20" t="n">
        <v>6.43922752</v>
      </c>
      <c r="AA25" s="18" t="n">
        <v>527.98316528</v>
      </c>
      <c r="AB25" s="20" t="n">
        <v>9.32153392</v>
      </c>
      <c r="AC25" s="18" t="n">
        <v>543.94749338</v>
      </c>
      <c r="AD25" s="20" t="n">
        <v>8.23404785</v>
      </c>
      <c r="AE25" s="18" t="n">
        <v>505.57251516</v>
      </c>
      <c r="AF25" s="20" t="n">
        <v>13.62403402</v>
      </c>
      <c r="AG25" s="18" t="n">
        <v>534.2907003399999</v>
      </c>
      <c r="AH25" s="20" t="n">
        <v>22.50749491</v>
      </c>
      <c r="AI25" s="18" t="n">
        <v>453.53149657</v>
      </c>
      <c r="AJ25" s="20" t="n">
        <v>21.31305121</v>
      </c>
      <c r="AK25" s="18" t="n">
        <v>446.9094676</v>
      </c>
      <c r="AL25" s="20" t="n">
        <v>11.84757093</v>
      </c>
      <c r="AM25" s="18" t="n">
        <v>486.27196298</v>
      </c>
      <c r="AN25" s="20" t="n">
        <v>6.28590236</v>
      </c>
      <c r="AO25" s="18" t="s">
        <v>327</v>
      </c>
      <c r="AP25" s="20" t="s">
        <v>327</v>
      </c>
      <c r="AQ25" s="18" t="s">
        <v>327</v>
      </c>
      <c r="AR25" s="20" t="s">
        <v>327</v>
      </c>
      <c r="AS25" s="18" t="s">
        <v>327</v>
      </c>
      <c r="AT25" s="20" t="s">
        <v>327</v>
      </c>
      <c r="AU25" s="18" t="n">
        <v>425.8160157</v>
      </c>
      <c r="AV25" s="20" t="n">
        <v>19.58068102</v>
      </c>
    </row>
    <row r="26" spans="1:48">
      <c r="A26" s="15" t="s">
        <v>346</v>
      </c>
      <c r="B26" s="17" t="n">
        <v>4869</v>
      </c>
      <c r="C26" s="18">
        <f>(215.0/B26*100)</f>
        <v/>
      </c>
      <c r="D26" s="19" t="n">
        <v>4654</v>
      </c>
      <c r="E26" s="18" t="n">
        <v>455.53499009</v>
      </c>
      <c r="F26" s="20" t="n">
        <v>6.93822303</v>
      </c>
      <c r="G26" s="18" t="n">
        <v>483.42411038</v>
      </c>
      <c r="H26" s="20" t="n">
        <v>3.86649641</v>
      </c>
      <c r="I26" s="18" t="n">
        <v>484.65368943</v>
      </c>
      <c r="J26" s="20" t="n">
        <v>5.07475948</v>
      </c>
      <c r="K26" s="18" t="n">
        <v>483.59136553</v>
      </c>
      <c r="L26" s="20" t="n">
        <v>4.52695375</v>
      </c>
      <c r="M26" s="18" t="n">
        <v>484.75383533</v>
      </c>
      <c r="N26" s="20" t="n">
        <v>5.67679896</v>
      </c>
      <c r="O26" s="18" t="n">
        <v>488.05757864</v>
      </c>
      <c r="P26" s="20" t="n">
        <v>5.92617556</v>
      </c>
      <c r="Q26" s="18" t="n">
        <v>504.22301626</v>
      </c>
      <c r="R26" s="20" t="n">
        <v>6.48900476</v>
      </c>
      <c r="S26" s="18" t="n">
        <v>501.53987291</v>
      </c>
      <c r="T26" s="20" t="n">
        <v>6.95137826</v>
      </c>
      <c r="U26" s="18" t="n">
        <v>496.14421056</v>
      </c>
      <c r="V26" s="20" t="n">
        <v>8.604365769999999</v>
      </c>
      <c r="W26" s="18" t="n">
        <v>501.60498808</v>
      </c>
      <c r="X26" s="20" t="n">
        <v>5.09859096</v>
      </c>
      <c r="Y26" s="18" t="n">
        <v>541.643497</v>
      </c>
      <c r="Z26" s="20" t="n">
        <v>7.01530973</v>
      </c>
      <c r="AA26" s="18" t="n">
        <v>528.6574171</v>
      </c>
      <c r="AB26" s="20" t="n">
        <v>10.6624359</v>
      </c>
      <c r="AC26" s="18" t="n">
        <v>524.14381551</v>
      </c>
      <c r="AD26" s="20" t="n">
        <v>12.80564224</v>
      </c>
      <c r="AE26" s="18" t="n">
        <v>507.41537987</v>
      </c>
      <c r="AF26" s="20" t="n">
        <v>13.86319319</v>
      </c>
      <c r="AG26" s="18" t="n">
        <v>477.55038767</v>
      </c>
      <c r="AH26" s="20" t="n">
        <v>17.64033828</v>
      </c>
      <c r="AI26" s="18" t="n">
        <v>431.19739157</v>
      </c>
      <c r="AJ26" s="20" t="n">
        <v>16.00245858</v>
      </c>
      <c r="AK26" s="18" t="n">
        <v>426.5168569</v>
      </c>
      <c r="AL26" s="20" t="n">
        <v>14.93467584</v>
      </c>
      <c r="AM26" s="18" t="n">
        <v>469.83755586</v>
      </c>
      <c r="AN26" s="20" t="n">
        <v>4.97433267</v>
      </c>
      <c r="AO26" s="18" t="s">
        <v>327</v>
      </c>
      <c r="AP26" s="20" t="s">
        <v>327</v>
      </c>
      <c r="AQ26" s="18" t="s">
        <v>327</v>
      </c>
      <c r="AR26" s="20" t="s">
        <v>327</v>
      </c>
      <c r="AS26" s="18" t="s">
        <v>327</v>
      </c>
      <c r="AT26" s="20" t="s">
        <v>327</v>
      </c>
      <c r="AU26" s="18" t="n">
        <v>447.76891615</v>
      </c>
      <c r="AV26" s="20" t="n">
        <v>12.16788881</v>
      </c>
    </row>
    <row r="27" spans="1:4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s">
        <v>327</v>
      </c>
      <c r="P27" s="20" t="s">
        <v>327</v>
      </c>
      <c r="Q27" s="18" t="s">
        <v>327</v>
      </c>
      <c r="R27" s="20" t="s">
        <v>327</v>
      </c>
      <c r="S27" s="18" t="s">
        <v>327</v>
      </c>
      <c r="T27" s="20" t="s">
        <v>327</v>
      </c>
      <c r="U27" s="18" t="s">
        <v>327</v>
      </c>
      <c r="V27" s="20" t="s">
        <v>327</v>
      </c>
      <c r="W27" s="18" t="s">
        <v>327</v>
      </c>
      <c r="X27" s="20" t="s">
        <v>327</v>
      </c>
      <c r="Y27" s="18" t="s">
        <v>327</v>
      </c>
      <c r="Z27" s="20" t="s">
        <v>327</v>
      </c>
      <c r="AA27" s="18" t="s">
        <v>327</v>
      </c>
      <c r="AB27" s="20" t="s">
        <v>327</v>
      </c>
      <c r="AC27" s="18" t="s">
        <v>327</v>
      </c>
      <c r="AD27" s="20" t="s">
        <v>327</v>
      </c>
      <c r="AE27" s="18" t="s">
        <v>327</v>
      </c>
      <c r="AF27" s="20" t="s">
        <v>327</v>
      </c>
      <c r="AG27" s="18" t="s">
        <v>327</v>
      </c>
      <c r="AH27" s="20" t="s">
        <v>327</v>
      </c>
      <c r="AI27" s="18" t="s">
        <v>327</v>
      </c>
      <c r="AJ27" s="20" t="s">
        <v>327</v>
      </c>
      <c r="AK27" s="18" t="s">
        <v>327</v>
      </c>
      <c r="AL27" s="20" t="s">
        <v>327</v>
      </c>
      <c r="AM27" s="18" t="s">
        <v>327</v>
      </c>
      <c r="AN27" s="20" t="s">
        <v>327</v>
      </c>
      <c r="AO27" s="18" t="s">
        <v>327</v>
      </c>
      <c r="AP27" s="20" t="s">
        <v>327</v>
      </c>
      <c r="AQ27" s="18" t="n">
        <v>481.43909717</v>
      </c>
      <c r="AR27" s="20" t="n">
        <v>1.44144491</v>
      </c>
      <c r="AS27" s="18" t="s">
        <v>327</v>
      </c>
      <c r="AT27" s="20" t="s">
        <v>327</v>
      </c>
      <c r="AU27" s="18" t="s">
        <v>327</v>
      </c>
      <c r="AV27" s="20" t="s">
        <v>327</v>
      </c>
    </row>
    <row r="28" spans="1:4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s">
        <v>327</v>
      </c>
      <c r="P28" s="20" t="s">
        <v>327</v>
      </c>
      <c r="Q28" s="18" t="s">
        <v>327</v>
      </c>
      <c r="R28" s="20" t="s">
        <v>327</v>
      </c>
      <c r="S28" s="18" t="s">
        <v>327</v>
      </c>
      <c r="T28" s="20" t="s">
        <v>327</v>
      </c>
      <c r="U28" s="18" t="s">
        <v>327</v>
      </c>
      <c r="V28" s="20" t="s">
        <v>327</v>
      </c>
      <c r="W28" s="18" t="s">
        <v>327</v>
      </c>
      <c r="X28" s="20" t="s">
        <v>327</v>
      </c>
      <c r="Y28" s="18" t="s">
        <v>327</v>
      </c>
      <c r="Z28" s="20" t="s">
        <v>327</v>
      </c>
      <c r="AA28" s="18" t="s">
        <v>327</v>
      </c>
      <c r="AB28" s="20" t="s">
        <v>327</v>
      </c>
      <c r="AC28" s="18" t="s">
        <v>327</v>
      </c>
      <c r="AD28" s="20" t="s">
        <v>327</v>
      </c>
      <c r="AE28" s="18" t="s">
        <v>327</v>
      </c>
      <c r="AF28" s="20" t="s">
        <v>327</v>
      </c>
      <c r="AG28" s="18" t="s">
        <v>327</v>
      </c>
      <c r="AH28" s="20" t="s">
        <v>327</v>
      </c>
      <c r="AI28" s="18" t="s">
        <v>327</v>
      </c>
      <c r="AJ28" s="20" t="s">
        <v>327</v>
      </c>
      <c r="AK28" s="18" t="s">
        <v>327</v>
      </c>
      <c r="AL28" s="20" t="s">
        <v>327</v>
      </c>
      <c r="AM28" s="18" t="s">
        <v>327</v>
      </c>
      <c r="AN28" s="20" t="s">
        <v>327</v>
      </c>
      <c r="AO28" s="18" t="s">
        <v>327</v>
      </c>
      <c r="AP28" s="20" t="s">
        <v>327</v>
      </c>
      <c r="AQ28" s="18" t="n">
        <v>423.2764794</v>
      </c>
      <c r="AR28" s="20" t="n">
        <v>2.58361374</v>
      </c>
      <c r="AS28" s="18" t="s">
        <v>327</v>
      </c>
      <c r="AT28" s="20" t="s">
        <v>327</v>
      </c>
      <c r="AU28" s="18" t="s">
        <v>327</v>
      </c>
      <c r="AV28" s="20" t="s">
        <v>327</v>
      </c>
    </row>
    <row r="29" spans="1:4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s">
        <v>327</v>
      </c>
      <c r="P29" s="20" t="s">
        <v>327</v>
      </c>
      <c r="Q29" s="18" t="s">
        <v>327</v>
      </c>
      <c r="R29" s="20" t="s">
        <v>327</v>
      </c>
      <c r="S29" s="18" t="s">
        <v>327</v>
      </c>
      <c r="T29" s="20" t="s">
        <v>327</v>
      </c>
      <c r="U29" s="18" t="s">
        <v>327</v>
      </c>
      <c r="V29" s="20" t="s">
        <v>327</v>
      </c>
      <c r="W29" s="18" t="s">
        <v>327</v>
      </c>
      <c r="X29" s="20" t="s">
        <v>327</v>
      </c>
      <c r="Y29" s="18" t="s">
        <v>327</v>
      </c>
      <c r="Z29" s="20" t="s">
        <v>327</v>
      </c>
      <c r="AA29" s="18" t="s">
        <v>327</v>
      </c>
      <c r="AB29" s="20" t="s">
        <v>327</v>
      </c>
      <c r="AC29" s="18" t="s">
        <v>327</v>
      </c>
      <c r="AD29" s="20" t="s">
        <v>327</v>
      </c>
      <c r="AE29" s="18" t="s">
        <v>327</v>
      </c>
      <c r="AF29" s="20" t="s">
        <v>327</v>
      </c>
      <c r="AG29" s="18" t="s">
        <v>327</v>
      </c>
      <c r="AH29" s="20" t="s">
        <v>327</v>
      </c>
      <c r="AI29" s="18" t="s">
        <v>327</v>
      </c>
      <c r="AJ29" s="20" t="s">
        <v>327</v>
      </c>
      <c r="AK29" s="18" t="s">
        <v>327</v>
      </c>
      <c r="AL29" s="20" t="s">
        <v>327</v>
      </c>
      <c r="AM29" s="18" t="s">
        <v>327</v>
      </c>
      <c r="AN29" s="20" t="s">
        <v>327</v>
      </c>
      <c r="AO29" s="18" t="s">
        <v>327</v>
      </c>
      <c r="AP29" s="20" t="s">
        <v>327</v>
      </c>
      <c r="AQ29" s="18" t="n">
        <v>502.9590511</v>
      </c>
      <c r="AR29" s="20" t="n">
        <v>2.41174317</v>
      </c>
      <c r="AS29" s="18" t="s">
        <v>327</v>
      </c>
      <c r="AT29" s="20" t="s">
        <v>327</v>
      </c>
      <c r="AU29" s="18" t="s">
        <v>327</v>
      </c>
      <c r="AV29" s="20" t="s">
        <v>327</v>
      </c>
    </row>
    <row r="30" spans="1:4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s">
        <v>327</v>
      </c>
      <c r="P30" s="20" t="s">
        <v>327</v>
      </c>
      <c r="Q30" s="18" t="s">
        <v>327</v>
      </c>
      <c r="R30" s="20" t="s">
        <v>327</v>
      </c>
      <c r="S30" s="18" t="s">
        <v>327</v>
      </c>
      <c r="T30" s="20" t="s">
        <v>327</v>
      </c>
      <c r="U30" s="18" t="s">
        <v>327</v>
      </c>
      <c r="V30" s="20" t="s">
        <v>327</v>
      </c>
      <c r="W30" s="18" t="s">
        <v>327</v>
      </c>
      <c r="X30" s="20" t="s">
        <v>327</v>
      </c>
      <c r="Y30" s="18" t="s">
        <v>327</v>
      </c>
      <c r="Z30" s="20" t="s">
        <v>327</v>
      </c>
      <c r="AA30" s="18" t="s">
        <v>327</v>
      </c>
      <c r="AB30" s="20" t="s">
        <v>327</v>
      </c>
      <c r="AC30" s="18" t="s">
        <v>327</v>
      </c>
      <c r="AD30" s="20" t="s">
        <v>327</v>
      </c>
      <c r="AE30" s="18" t="s">
        <v>327</v>
      </c>
      <c r="AF30" s="20" t="s">
        <v>327</v>
      </c>
      <c r="AG30" s="18" t="s">
        <v>327</v>
      </c>
      <c r="AH30" s="20" t="s">
        <v>327</v>
      </c>
      <c r="AI30" s="18" t="s">
        <v>327</v>
      </c>
      <c r="AJ30" s="20" t="s">
        <v>327</v>
      </c>
      <c r="AK30" s="18" t="s">
        <v>327</v>
      </c>
      <c r="AL30" s="20" t="s">
        <v>327</v>
      </c>
      <c r="AM30" s="18" t="s">
        <v>327</v>
      </c>
      <c r="AN30" s="20" t="s">
        <v>327</v>
      </c>
      <c r="AO30" s="18" t="s">
        <v>327</v>
      </c>
      <c r="AP30" s="20" t="s">
        <v>327</v>
      </c>
      <c r="AQ30" s="18" t="n">
        <v>509.27071254</v>
      </c>
      <c r="AR30" s="20" t="n">
        <v>2.40467898</v>
      </c>
      <c r="AS30" s="18" t="s">
        <v>327</v>
      </c>
      <c r="AT30" s="20" t="s">
        <v>327</v>
      </c>
      <c r="AU30" s="18" t="s">
        <v>327</v>
      </c>
      <c r="AV30" s="20" t="s">
        <v>327</v>
      </c>
    </row>
    <row r="31" spans="1:4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s">
        <v>327</v>
      </c>
      <c r="P31" s="20" t="s">
        <v>327</v>
      </c>
      <c r="Q31" s="18" t="s">
        <v>327</v>
      </c>
      <c r="R31" s="20" t="s">
        <v>327</v>
      </c>
      <c r="S31" s="18" t="s">
        <v>327</v>
      </c>
      <c r="T31" s="20" t="s">
        <v>327</v>
      </c>
      <c r="U31" s="18" t="s">
        <v>327</v>
      </c>
      <c r="V31" s="20" t="s">
        <v>327</v>
      </c>
      <c r="W31" s="18" t="s">
        <v>327</v>
      </c>
      <c r="X31" s="20" t="s">
        <v>327</v>
      </c>
      <c r="Y31" s="18" t="s">
        <v>327</v>
      </c>
      <c r="Z31" s="20" t="s">
        <v>327</v>
      </c>
      <c r="AA31" s="18" t="s">
        <v>327</v>
      </c>
      <c r="AB31" s="20" t="s">
        <v>327</v>
      </c>
      <c r="AC31" s="18" t="s">
        <v>327</v>
      </c>
      <c r="AD31" s="20" t="s">
        <v>327</v>
      </c>
      <c r="AE31" s="18" t="s">
        <v>327</v>
      </c>
      <c r="AF31" s="20" t="s">
        <v>327</v>
      </c>
      <c r="AG31" s="18" t="s">
        <v>327</v>
      </c>
      <c r="AH31" s="20" t="s">
        <v>327</v>
      </c>
      <c r="AI31" s="18" t="s">
        <v>327</v>
      </c>
      <c r="AJ31" s="20" t="s">
        <v>327</v>
      </c>
      <c r="AK31" s="18" t="s">
        <v>327</v>
      </c>
      <c r="AL31" s="20" t="s">
        <v>327</v>
      </c>
      <c r="AM31" s="18" t="s">
        <v>327</v>
      </c>
      <c r="AN31" s="20" t="s">
        <v>327</v>
      </c>
      <c r="AO31" s="18" t="s">
        <v>327</v>
      </c>
      <c r="AP31" s="20" t="s">
        <v>327</v>
      </c>
      <c r="AQ31" s="18" t="n">
        <v>513.19117289</v>
      </c>
      <c r="AR31" s="20" t="n">
        <v>2.50932949</v>
      </c>
      <c r="AS31" s="18" t="s">
        <v>327</v>
      </c>
      <c r="AT31" s="20" t="s">
        <v>327</v>
      </c>
      <c r="AU31" s="18" t="s">
        <v>327</v>
      </c>
      <c r="AV31" s="20" t="s">
        <v>327</v>
      </c>
    </row>
    <row r="32" spans="1:48">
      <c r="A32" s="15" t="s">
        <v>352</v>
      </c>
      <c r="B32" s="17" t="n">
        <v>4478</v>
      </c>
      <c r="C32" s="18">
        <f>(51.0/B32*100)</f>
        <v/>
      </c>
      <c r="D32" s="19" t="n">
        <v>4427</v>
      </c>
      <c r="E32" s="18" t="n">
        <v>475.95032946</v>
      </c>
      <c r="F32" s="20" t="n">
        <v>9.36147909</v>
      </c>
      <c r="G32" s="18" t="n">
        <v>488.61753087</v>
      </c>
      <c r="H32" s="20" t="n">
        <v>4.41346935</v>
      </c>
      <c r="I32" s="18" t="n">
        <v>496.061599</v>
      </c>
      <c r="J32" s="20" t="n">
        <v>4.57196214</v>
      </c>
      <c r="K32" s="18" t="n">
        <v>501.52388085</v>
      </c>
      <c r="L32" s="20" t="n">
        <v>4.9153023</v>
      </c>
      <c r="M32" s="18" t="n">
        <v>508.27132721</v>
      </c>
      <c r="N32" s="20" t="n">
        <v>4.9823703</v>
      </c>
      <c r="O32" s="18" t="n">
        <v>514.4510201099999</v>
      </c>
      <c r="P32" s="20" t="n">
        <v>5.00895662</v>
      </c>
      <c r="Q32" s="18" t="n">
        <v>521.02634615</v>
      </c>
      <c r="R32" s="20" t="n">
        <v>5.12849403</v>
      </c>
      <c r="S32" s="18" t="n">
        <v>521.2539716</v>
      </c>
      <c r="T32" s="20" t="n">
        <v>7.31277961</v>
      </c>
      <c r="U32" s="18" t="n">
        <v>538.46179569</v>
      </c>
      <c r="V32" s="20" t="n">
        <v>6.71762746</v>
      </c>
      <c r="W32" s="18" t="n">
        <v>535.43272554</v>
      </c>
      <c r="X32" s="20" t="n">
        <v>6.64716743</v>
      </c>
      <c r="Y32" s="18" t="n">
        <v>528.25320163</v>
      </c>
      <c r="Z32" s="20" t="n">
        <v>7.062655</v>
      </c>
      <c r="AA32" s="18" t="n">
        <v>565.44977141</v>
      </c>
      <c r="AB32" s="20" t="n">
        <v>11.65838818</v>
      </c>
      <c r="AC32" s="18" t="n">
        <v>549.50308781</v>
      </c>
      <c r="AD32" s="20" t="n">
        <v>12.87653022</v>
      </c>
      <c r="AE32" s="18" t="n">
        <v>466.37041889</v>
      </c>
      <c r="AF32" s="20" t="n">
        <v>15.86524718</v>
      </c>
      <c r="AG32" s="18" t="n">
        <v>457.30990065</v>
      </c>
      <c r="AH32" s="20" t="n">
        <v>20.85666067</v>
      </c>
      <c r="AI32" s="18" t="n">
        <v>457.81237719</v>
      </c>
      <c r="AJ32" s="20" t="n">
        <v>12.91013682</v>
      </c>
      <c r="AK32" s="18" t="n">
        <v>431.1716353</v>
      </c>
      <c r="AL32" s="20" t="n">
        <v>12.38614074</v>
      </c>
      <c r="AM32" s="18" t="n">
        <v>469.22638907</v>
      </c>
      <c r="AN32" s="20" t="n">
        <v>6.82768353</v>
      </c>
      <c r="AO32" s="18" t="s">
        <v>327</v>
      </c>
      <c r="AP32" s="20" t="s">
        <v>327</v>
      </c>
      <c r="AQ32" s="18" t="s">
        <v>327</v>
      </c>
      <c r="AR32" s="20" t="s">
        <v>327</v>
      </c>
      <c r="AS32" s="18" t="s">
        <v>327</v>
      </c>
      <c r="AT32" s="20" t="s">
        <v>327</v>
      </c>
      <c r="AU32" s="18" t="n">
        <v>457.44509277</v>
      </c>
      <c r="AV32" s="20" t="n">
        <v>16.70517835</v>
      </c>
    </row>
    <row r="33" spans="1:4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s">
        <v>327</v>
      </c>
      <c r="P33" s="20" t="s">
        <v>327</v>
      </c>
      <c r="Q33" s="18" t="s">
        <v>327</v>
      </c>
      <c r="R33" s="20" t="s">
        <v>327</v>
      </c>
      <c r="S33" s="18" t="s">
        <v>327</v>
      </c>
      <c r="T33" s="20" t="s">
        <v>327</v>
      </c>
      <c r="U33" s="18" t="s">
        <v>327</v>
      </c>
      <c r="V33" s="20" t="s">
        <v>327</v>
      </c>
      <c r="W33" s="18" t="s">
        <v>327</v>
      </c>
      <c r="X33" s="20" t="s">
        <v>327</v>
      </c>
      <c r="Y33" s="18" t="s">
        <v>327</v>
      </c>
      <c r="Z33" s="20" t="s">
        <v>327</v>
      </c>
      <c r="AA33" s="18" t="s">
        <v>327</v>
      </c>
      <c r="AB33" s="20" t="s">
        <v>327</v>
      </c>
      <c r="AC33" s="18" t="s">
        <v>327</v>
      </c>
      <c r="AD33" s="20" t="s">
        <v>327</v>
      </c>
      <c r="AE33" s="18" t="s">
        <v>327</v>
      </c>
      <c r="AF33" s="20" t="s">
        <v>327</v>
      </c>
      <c r="AG33" s="18" t="s">
        <v>327</v>
      </c>
      <c r="AH33" s="20" t="s">
        <v>327</v>
      </c>
      <c r="AI33" s="18" t="s">
        <v>327</v>
      </c>
      <c r="AJ33" s="20" t="s">
        <v>327</v>
      </c>
      <c r="AK33" s="18" t="s">
        <v>327</v>
      </c>
      <c r="AL33" s="20" t="s">
        <v>327</v>
      </c>
      <c r="AM33" s="18" t="s">
        <v>327</v>
      </c>
      <c r="AN33" s="20" t="s">
        <v>327</v>
      </c>
      <c r="AO33" s="18" t="s">
        <v>327</v>
      </c>
      <c r="AP33" s="20" t="s">
        <v>327</v>
      </c>
      <c r="AQ33" s="18" t="n">
        <v>498.12890567</v>
      </c>
      <c r="AR33" s="20" t="n">
        <v>2.69356009</v>
      </c>
      <c r="AS33" s="18" t="s">
        <v>327</v>
      </c>
      <c r="AT33" s="20" t="s">
        <v>327</v>
      </c>
      <c r="AU33" s="18" t="s">
        <v>327</v>
      </c>
      <c r="AV33" s="20" t="s">
        <v>327</v>
      </c>
    </row>
    <row r="34" spans="1:48">
      <c r="A34" s="15" t="s">
        <v>354</v>
      </c>
      <c r="B34" s="17" t="n">
        <v>6350</v>
      </c>
      <c r="C34" s="18">
        <f>(177.0/B34*100)</f>
        <v/>
      </c>
      <c r="D34" s="19" t="n">
        <v>6173</v>
      </c>
      <c r="E34" s="18" t="n">
        <v>418.29694427</v>
      </c>
      <c r="F34" s="20" t="n">
        <v>6.01453316</v>
      </c>
      <c r="G34" s="18" t="n">
        <v>478.89882334</v>
      </c>
      <c r="H34" s="20" t="n">
        <v>3.61122939</v>
      </c>
      <c r="I34" s="18" t="n">
        <v>488.43092635</v>
      </c>
      <c r="J34" s="20" t="n">
        <v>4.79585236</v>
      </c>
      <c r="K34" s="18" t="n">
        <v>490.36495149</v>
      </c>
      <c r="L34" s="20" t="n">
        <v>6.30742532</v>
      </c>
      <c r="M34" s="18" t="n">
        <v>469.34743899</v>
      </c>
      <c r="N34" s="20" t="n">
        <v>10.32034372</v>
      </c>
      <c r="O34" s="18" t="n">
        <v>472.01597106</v>
      </c>
      <c r="P34" s="20" t="n">
        <v>8.42062604</v>
      </c>
      <c r="Q34" s="18" t="n">
        <v>490.26365818</v>
      </c>
      <c r="R34" s="20" t="n">
        <v>11.58643815</v>
      </c>
      <c r="S34" s="18" t="n">
        <v>469.07808492</v>
      </c>
      <c r="T34" s="20" t="n">
        <v>13.62145462</v>
      </c>
      <c r="U34" s="18" t="n">
        <v>455.45660114</v>
      </c>
      <c r="V34" s="20" t="n">
        <v>20.52742522</v>
      </c>
      <c r="W34" s="18" t="n">
        <v>403.69612193</v>
      </c>
      <c r="X34" s="20" t="n">
        <v>9.38757792</v>
      </c>
      <c r="Y34" s="18" t="n">
        <v>428.76679176</v>
      </c>
      <c r="Z34" s="20" t="n">
        <v>16.05575137</v>
      </c>
      <c r="AA34" s="18" t="n">
        <v>498.30535603</v>
      </c>
      <c r="AB34" s="20" t="n">
        <v>22.1804656</v>
      </c>
      <c r="AC34" s="18" t="n">
        <v>445.61609199</v>
      </c>
      <c r="AD34" s="20" t="n">
        <v>23.75239724</v>
      </c>
      <c r="AE34" s="18" t="n">
        <v>423.38995498</v>
      </c>
      <c r="AF34" s="20" t="n">
        <v>36.94896438</v>
      </c>
      <c r="AG34" s="18" t="n">
        <v>346.44266275</v>
      </c>
      <c r="AH34" s="20" t="n">
        <v>29.31131034</v>
      </c>
      <c r="AI34" s="18" t="n">
        <v>355.05138764</v>
      </c>
      <c r="AJ34" s="20" t="n">
        <v>14.68379476</v>
      </c>
      <c r="AK34" s="18" t="n">
        <v>376.16891328</v>
      </c>
      <c r="AL34" s="20" t="n">
        <v>14.25388788</v>
      </c>
      <c r="AM34" s="18" t="n">
        <v>450.61392081</v>
      </c>
      <c r="AN34" s="20" t="n">
        <v>3.7853231</v>
      </c>
      <c r="AO34" s="18" t="s">
        <v>327</v>
      </c>
      <c r="AP34" s="20" t="s">
        <v>327</v>
      </c>
      <c r="AQ34" s="18" t="n">
        <v>263.37193708</v>
      </c>
      <c r="AR34" s="20" t="n">
        <v>13.61114927</v>
      </c>
      <c r="AS34" s="18" t="s">
        <v>327</v>
      </c>
      <c r="AT34" s="20" t="s">
        <v>327</v>
      </c>
      <c r="AU34" s="18" t="n">
        <v>383.26011458</v>
      </c>
      <c r="AV34" s="20" t="n">
        <v>12.86442127</v>
      </c>
    </row>
    <row r="35" spans="1:48">
      <c r="A35" s="15" t="s">
        <v>355</v>
      </c>
      <c r="B35" s="17" t="n">
        <v>6406</v>
      </c>
      <c r="C35" s="18">
        <f>(160.0/B35*100)</f>
        <v/>
      </c>
      <c r="D35" s="19" t="n">
        <v>6246</v>
      </c>
      <c r="E35" s="18" t="n">
        <v>493.62489243</v>
      </c>
      <c r="F35" s="20" t="n">
        <v>6.33281185</v>
      </c>
      <c r="G35" s="18" t="n">
        <v>493.19314771</v>
      </c>
      <c r="H35" s="20" t="n">
        <v>6.08810927</v>
      </c>
      <c r="I35" s="18" t="n">
        <v>509.14074013</v>
      </c>
      <c r="J35" s="20" t="n">
        <v>4.98981581</v>
      </c>
      <c r="K35" s="18" t="n">
        <v>510.80563151</v>
      </c>
      <c r="L35" s="20" t="n">
        <v>4.668998</v>
      </c>
      <c r="M35" s="18" t="n">
        <v>516.64437644</v>
      </c>
      <c r="N35" s="20" t="n">
        <v>7.13122412</v>
      </c>
      <c r="O35" s="18" t="n">
        <v>533.75162198</v>
      </c>
      <c r="P35" s="20" t="n">
        <v>9.12545896</v>
      </c>
      <c r="Q35" s="18" t="n">
        <v>525.5691369899999</v>
      </c>
      <c r="R35" s="20" t="n">
        <v>9.227201539999999</v>
      </c>
      <c r="S35" s="18" t="n">
        <v>533.32646764</v>
      </c>
      <c r="T35" s="20" t="n">
        <v>11.62769964</v>
      </c>
      <c r="U35" s="18" t="n">
        <v>525.86767134</v>
      </c>
      <c r="V35" s="20" t="n">
        <v>12.37907389</v>
      </c>
      <c r="W35" s="18" t="n">
        <v>547.3039346199999</v>
      </c>
      <c r="X35" s="20" t="n">
        <v>7.9589368</v>
      </c>
      <c r="Y35" s="18" t="n">
        <v>548.7991569</v>
      </c>
      <c r="Z35" s="20" t="n">
        <v>9.17388418</v>
      </c>
      <c r="AA35" s="18" t="n">
        <v>580.94632801</v>
      </c>
      <c r="AB35" s="20" t="n">
        <v>12.67637825</v>
      </c>
      <c r="AC35" s="18" t="n">
        <v>548.47863463</v>
      </c>
      <c r="AD35" s="20" t="n">
        <v>20.4690044</v>
      </c>
      <c r="AE35" s="18" t="n">
        <v>507.77457339</v>
      </c>
      <c r="AF35" s="20" t="n">
        <v>20.47343392</v>
      </c>
      <c r="AG35" s="18" t="n">
        <v>538.64709342</v>
      </c>
      <c r="AH35" s="20" t="n">
        <v>37.26736847</v>
      </c>
      <c r="AI35" s="18" t="n">
        <v>474.13073645</v>
      </c>
      <c r="AJ35" s="20" t="n">
        <v>24.05604048</v>
      </c>
      <c r="AK35" s="18" t="n">
        <v>458.00382418</v>
      </c>
      <c r="AL35" s="20" t="n">
        <v>25.21156464</v>
      </c>
      <c r="AM35" s="18" t="n">
        <v>495.44508715</v>
      </c>
      <c r="AN35" s="20" t="n">
        <v>2.19740935</v>
      </c>
      <c r="AO35" s="18" t="s">
        <v>327</v>
      </c>
      <c r="AP35" s="20" t="s">
        <v>327</v>
      </c>
      <c r="AQ35" s="18" t="n">
        <v>337.32521215</v>
      </c>
      <c r="AR35" s="20" t="n">
        <v>11.65794297</v>
      </c>
      <c r="AS35" s="18" t="s">
        <v>327</v>
      </c>
      <c r="AT35" s="20" t="s">
        <v>327</v>
      </c>
      <c r="AU35" s="18" t="n">
        <v>466.79220264</v>
      </c>
      <c r="AV35" s="20" t="n">
        <v>11.17701914</v>
      </c>
    </row>
    <row r="36" spans="1:48">
      <c r="A36" s="15" t="s">
        <v>356</v>
      </c>
      <c r="B36" s="17" t="n">
        <v>6736</v>
      </c>
      <c r="C36" s="18">
        <f>(174.0/B36*100)</f>
        <v/>
      </c>
      <c r="D36" s="19" t="n">
        <v>6562</v>
      </c>
      <c r="E36" s="18" t="n">
        <v>467.56177796</v>
      </c>
      <c r="F36" s="20" t="n">
        <v>9.35758255</v>
      </c>
      <c r="G36" s="18" t="n">
        <v>492.10106857</v>
      </c>
      <c r="H36" s="20" t="n">
        <v>4.40669204</v>
      </c>
      <c r="I36" s="18" t="n">
        <v>488.16612637</v>
      </c>
      <c r="J36" s="20" t="n">
        <v>3.21560922</v>
      </c>
      <c r="K36" s="18" t="n">
        <v>490.34852193</v>
      </c>
      <c r="L36" s="20" t="n">
        <v>3.82356264</v>
      </c>
      <c r="M36" s="18" t="n">
        <v>494.38156343</v>
      </c>
      <c r="N36" s="20" t="n">
        <v>4.92291154</v>
      </c>
      <c r="O36" s="18" t="n">
        <v>490.2059111</v>
      </c>
      <c r="P36" s="20" t="n">
        <v>5.83714554</v>
      </c>
      <c r="Q36" s="18" t="n">
        <v>511.8821008</v>
      </c>
      <c r="R36" s="20" t="n">
        <v>5.79309049</v>
      </c>
      <c r="S36" s="18" t="n">
        <v>510.63109066</v>
      </c>
      <c r="T36" s="20" t="n">
        <v>7.87752443</v>
      </c>
      <c r="U36" s="18" t="n">
        <v>522.80641726</v>
      </c>
      <c r="V36" s="20" t="n">
        <v>9.75930703</v>
      </c>
      <c r="W36" s="18" t="n">
        <v>533.97117608</v>
      </c>
      <c r="X36" s="20" t="n">
        <v>7.03025184</v>
      </c>
      <c r="Y36" s="18" t="n">
        <v>531.52578886</v>
      </c>
      <c r="Z36" s="20" t="n">
        <v>7.68648263</v>
      </c>
      <c r="AA36" s="18" t="n">
        <v>531.07313075</v>
      </c>
      <c r="AB36" s="20" t="n">
        <v>9.514716849999999</v>
      </c>
      <c r="AC36" s="18" t="n">
        <v>521.71983284</v>
      </c>
      <c r="AD36" s="20" t="n">
        <v>8.330840719999999</v>
      </c>
      <c r="AE36" s="18" t="n">
        <v>520.16758206</v>
      </c>
      <c r="AF36" s="20" t="n">
        <v>9.001373989999999</v>
      </c>
      <c r="AG36" s="18" t="n">
        <v>471.92809724</v>
      </c>
      <c r="AH36" s="20" t="n">
        <v>15.45357563</v>
      </c>
      <c r="AI36" s="18" t="n">
        <v>429.81738688</v>
      </c>
      <c r="AJ36" s="20" t="n">
        <v>15.67728918</v>
      </c>
      <c r="AK36" s="18" t="n">
        <v>409.67818051</v>
      </c>
      <c r="AL36" s="20" t="n">
        <v>15.73302892</v>
      </c>
      <c r="AM36" s="18" t="n">
        <v>497.82475125</v>
      </c>
      <c r="AN36" s="20" t="n">
        <v>3.7343223</v>
      </c>
      <c r="AO36" s="18" t="s">
        <v>327</v>
      </c>
      <c r="AP36" s="20" t="s">
        <v>327</v>
      </c>
      <c r="AQ36" s="18" t="s">
        <v>327</v>
      </c>
      <c r="AR36" s="20" t="s">
        <v>327</v>
      </c>
      <c r="AS36" s="18" t="s">
        <v>327</v>
      </c>
      <c r="AT36" s="20" t="s">
        <v>327</v>
      </c>
      <c r="AU36" s="18" t="n">
        <v>412.60149258</v>
      </c>
      <c r="AV36" s="20" t="n">
        <v>14.01774732</v>
      </c>
    </row>
    <row r="37" spans="1:4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s">
        <v>327</v>
      </c>
      <c r="P37" s="20" t="s">
        <v>327</v>
      </c>
      <c r="Q37" s="18" t="s">
        <v>327</v>
      </c>
      <c r="R37" s="20" t="s">
        <v>327</v>
      </c>
      <c r="S37" s="18" t="s">
        <v>327</v>
      </c>
      <c r="T37" s="20" t="s">
        <v>327</v>
      </c>
      <c r="U37" s="18" t="s">
        <v>327</v>
      </c>
      <c r="V37" s="20" t="s">
        <v>327</v>
      </c>
      <c r="W37" s="18" t="s">
        <v>327</v>
      </c>
      <c r="X37" s="20" t="s">
        <v>327</v>
      </c>
      <c r="Y37" s="18" t="s">
        <v>327</v>
      </c>
      <c r="Z37" s="20" t="s">
        <v>327</v>
      </c>
      <c r="AA37" s="18" t="s">
        <v>327</v>
      </c>
      <c r="AB37" s="20" t="s">
        <v>327</v>
      </c>
      <c r="AC37" s="18" t="s">
        <v>327</v>
      </c>
      <c r="AD37" s="20" t="s">
        <v>327</v>
      </c>
      <c r="AE37" s="18" t="s">
        <v>327</v>
      </c>
      <c r="AF37" s="20" t="s">
        <v>327</v>
      </c>
      <c r="AG37" s="18" t="s">
        <v>327</v>
      </c>
      <c r="AH37" s="20" t="s">
        <v>327</v>
      </c>
      <c r="AI37" s="18" t="s">
        <v>327</v>
      </c>
      <c r="AJ37" s="20" t="s">
        <v>327</v>
      </c>
      <c r="AK37" s="18" t="s">
        <v>327</v>
      </c>
      <c r="AL37" s="20" t="s">
        <v>327</v>
      </c>
      <c r="AM37" s="18" t="s">
        <v>327</v>
      </c>
      <c r="AN37" s="20" t="s">
        <v>327</v>
      </c>
      <c r="AO37" s="18" t="s">
        <v>327</v>
      </c>
      <c r="AP37" s="20" t="s">
        <v>327</v>
      </c>
      <c r="AQ37" s="18" t="n">
        <v>500.15560677</v>
      </c>
      <c r="AR37" s="20" t="n">
        <v>3.48340033</v>
      </c>
      <c r="AS37" s="18" t="s">
        <v>327</v>
      </c>
      <c r="AT37" s="20" t="s">
        <v>327</v>
      </c>
      <c r="AU37" s="18" t="s">
        <v>327</v>
      </c>
      <c r="AV37" s="20" t="s">
        <v>327</v>
      </c>
    </row>
    <row r="38" spans="1:4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s">
        <v>327</v>
      </c>
      <c r="P38" s="20" t="s">
        <v>327</v>
      </c>
      <c r="Q38" s="18" t="s">
        <v>327</v>
      </c>
      <c r="R38" s="20" t="s">
        <v>327</v>
      </c>
      <c r="S38" s="18" t="s">
        <v>327</v>
      </c>
      <c r="T38" s="20" t="s">
        <v>327</v>
      </c>
      <c r="U38" s="18" t="s">
        <v>327</v>
      </c>
      <c r="V38" s="20" t="s">
        <v>327</v>
      </c>
      <c r="W38" s="18" t="s">
        <v>327</v>
      </c>
      <c r="X38" s="20" t="s">
        <v>327</v>
      </c>
      <c r="Y38" s="18" t="s">
        <v>327</v>
      </c>
      <c r="Z38" s="20" t="s">
        <v>327</v>
      </c>
      <c r="AA38" s="18" t="s">
        <v>327</v>
      </c>
      <c r="AB38" s="20" t="s">
        <v>327</v>
      </c>
      <c r="AC38" s="18" t="s">
        <v>327</v>
      </c>
      <c r="AD38" s="20" t="s">
        <v>327</v>
      </c>
      <c r="AE38" s="18" t="s">
        <v>327</v>
      </c>
      <c r="AF38" s="20" t="s">
        <v>327</v>
      </c>
      <c r="AG38" s="18" t="s">
        <v>327</v>
      </c>
      <c r="AH38" s="20" t="s">
        <v>327</v>
      </c>
      <c r="AI38" s="18" t="s">
        <v>327</v>
      </c>
      <c r="AJ38" s="20" t="s">
        <v>327</v>
      </c>
      <c r="AK38" s="18" t="s">
        <v>327</v>
      </c>
      <c r="AL38" s="20" t="s">
        <v>327</v>
      </c>
      <c r="AM38" s="18" t="s">
        <v>327</v>
      </c>
      <c r="AN38" s="20" t="s">
        <v>327</v>
      </c>
      <c r="AO38" s="18" t="s">
        <v>327</v>
      </c>
      <c r="AP38" s="20" t="s">
        <v>327</v>
      </c>
      <c r="AQ38" s="18" t="n">
        <v>492.19822853</v>
      </c>
      <c r="AR38" s="20" t="n">
        <v>3.03101996</v>
      </c>
      <c r="AS38" s="18" t="s">
        <v>327</v>
      </c>
      <c r="AT38" s="20" t="s">
        <v>327</v>
      </c>
      <c r="AU38" s="18" t="s">
        <v>327</v>
      </c>
      <c r="AV38" s="20" t="s">
        <v>327</v>
      </c>
    </row>
    <row r="39" spans="1:4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s">
        <v>327</v>
      </c>
      <c r="P39" s="20" t="s">
        <v>327</v>
      </c>
      <c r="Q39" s="18" t="s">
        <v>327</v>
      </c>
      <c r="R39" s="20" t="s">
        <v>327</v>
      </c>
      <c r="S39" s="18" t="s">
        <v>327</v>
      </c>
      <c r="T39" s="20" t="s">
        <v>327</v>
      </c>
      <c r="U39" s="18" t="s">
        <v>327</v>
      </c>
      <c r="V39" s="20" t="s">
        <v>327</v>
      </c>
      <c r="W39" s="18" t="s">
        <v>327</v>
      </c>
      <c r="X39" s="20" t="s">
        <v>327</v>
      </c>
      <c r="Y39" s="18" t="s">
        <v>327</v>
      </c>
      <c r="Z39" s="20" t="s">
        <v>327</v>
      </c>
      <c r="AA39" s="18" t="s">
        <v>327</v>
      </c>
      <c r="AB39" s="20" t="s">
        <v>327</v>
      </c>
      <c r="AC39" s="18" t="s">
        <v>327</v>
      </c>
      <c r="AD39" s="20" t="s">
        <v>327</v>
      </c>
      <c r="AE39" s="18" t="s">
        <v>327</v>
      </c>
      <c r="AF39" s="20" t="s">
        <v>327</v>
      </c>
      <c r="AG39" s="18" t="s">
        <v>327</v>
      </c>
      <c r="AH39" s="20" t="s">
        <v>327</v>
      </c>
      <c r="AI39" s="18" t="s">
        <v>327</v>
      </c>
      <c r="AJ39" s="20" t="s">
        <v>327</v>
      </c>
      <c r="AK39" s="18" t="s">
        <v>327</v>
      </c>
      <c r="AL39" s="20" t="s">
        <v>327</v>
      </c>
      <c r="AM39" s="18" t="s">
        <v>327</v>
      </c>
      <c r="AN39" s="20" t="s">
        <v>327</v>
      </c>
      <c r="AO39" s="18" t="s">
        <v>327</v>
      </c>
      <c r="AP39" s="20" t="s">
        <v>327</v>
      </c>
      <c r="AQ39" s="18" t="n">
        <v>428.33509279</v>
      </c>
      <c r="AR39" s="20" t="n">
        <v>3.96406432</v>
      </c>
      <c r="AS39" s="18" t="s">
        <v>327</v>
      </c>
      <c r="AT39" s="20" t="s">
        <v>327</v>
      </c>
      <c r="AU39" s="18" t="s">
        <v>327</v>
      </c>
      <c r="AV39" s="20" t="s">
        <v>327</v>
      </c>
    </row>
    <row r="40" spans="1:48">
      <c r="A40" s="15" t="s">
        <v>360</v>
      </c>
      <c r="B40" s="17" t="n">
        <v>14157</v>
      </c>
      <c r="C40" s="18">
        <f>(5849.0/B40*100)</f>
        <v/>
      </c>
      <c r="D40" s="19" t="n">
        <v>8308</v>
      </c>
      <c r="E40" s="18" t="n">
        <v>485.9371763</v>
      </c>
      <c r="F40" s="20" t="n">
        <v>7.58635701</v>
      </c>
      <c r="G40" s="18" t="n">
        <v>511.88667484</v>
      </c>
      <c r="H40" s="20" t="n">
        <v>6.2802493</v>
      </c>
      <c r="I40" s="18" t="n">
        <v>511.31158279</v>
      </c>
      <c r="J40" s="20" t="n">
        <v>4.35138856</v>
      </c>
      <c r="K40" s="18" t="n">
        <v>512.3911274</v>
      </c>
      <c r="L40" s="20" t="n">
        <v>6.09112129</v>
      </c>
      <c r="M40" s="18" t="n">
        <v>490.28856431</v>
      </c>
      <c r="N40" s="20" t="n">
        <v>8.14625822</v>
      </c>
      <c r="O40" s="18" t="n">
        <v>488.66052084</v>
      </c>
      <c r="P40" s="20" t="n">
        <v>10.34447817</v>
      </c>
      <c r="Q40" s="18" t="n">
        <v>499.72330046</v>
      </c>
      <c r="R40" s="20" t="n">
        <v>11.87637619</v>
      </c>
      <c r="S40" s="18" t="n">
        <v>513.34560815</v>
      </c>
      <c r="T40" s="20" t="n">
        <v>14.91520344</v>
      </c>
      <c r="U40" s="18" t="n">
        <v>505.20125958</v>
      </c>
      <c r="V40" s="20" t="n">
        <v>14.76581376</v>
      </c>
      <c r="W40" s="18" t="n">
        <v>429.4213659</v>
      </c>
      <c r="X40" s="20" t="n">
        <v>21.77079903</v>
      </c>
      <c r="Y40" s="18" t="n">
        <v>439.11186196</v>
      </c>
      <c r="Z40" s="20" t="n">
        <v>16.36343994</v>
      </c>
      <c r="AA40" s="18" t="n">
        <v>409.29072292</v>
      </c>
      <c r="AB40" s="20" t="n">
        <v>11.96714649</v>
      </c>
      <c r="AC40" s="18" t="n">
        <v>442.89255986</v>
      </c>
      <c r="AD40" s="20" t="n">
        <v>17.20838451</v>
      </c>
      <c r="AE40" s="18" t="n">
        <v>486.04916824</v>
      </c>
      <c r="AF40" s="20" t="n">
        <v>15.10829623</v>
      </c>
      <c r="AG40" s="18" t="n">
        <v>478.51450269</v>
      </c>
      <c r="AH40" s="20" t="n">
        <v>22.16797439</v>
      </c>
      <c r="AI40" s="18" t="n">
        <v>419.05653764</v>
      </c>
      <c r="AJ40" s="20" t="n">
        <v>15.47094283</v>
      </c>
      <c r="AK40" s="18" t="n">
        <v>391.54347335</v>
      </c>
      <c r="AL40" s="20" t="n">
        <v>28.57457008</v>
      </c>
      <c r="AM40" s="18" t="n">
        <v>510.67459572</v>
      </c>
      <c r="AN40" s="20" t="n">
        <v>4.46963779</v>
      </c>
      <c r="AO40" s="18" t="s">
        <v>327</v>
      </c>
      <c r="AP40" s="20" t="s">
        <v>327</v>
      </c>
      <c r="AQ40" s="18" t="n">
        <v>493.18465857</v>
      </c>
      <c r="AR40" s="20" t="n">
        <v>2.25147869</v>
      </c>
      <c r="AS40" s="18" t="s">
        <v>327</v>
      </c>
      <c r="AT40" s="20" t="s">
        <v>327</v>
      </c>
      <c r="AU40" s="18" t="n">
        <v>444.42856505</v>
      </c>
      <c r="AV40" s="20" t="n">
        <v>9.00448754</v>
      </c>
    </row>
    <row r="41" spans="1:4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s">
        <v>327</v>
      </c>
      <c r="P41" s="20" t="s">
        <v>327</v>
      </c>
      <c r="Q41" s="18" t="s">
        <v>327</v>
      </c>
      <c r="R41" s="20" t="s">
        <v>327</v>
      </c>
      <c r="S41" s="18" t="s">
        <v>327</v>
      </c>
      <c r="T41" s="20" t="s">
        <v>327</v>
      </c>
      <c r="U41" s="18" t="s">
        <v>327</v>
      </c>
      <c r="V41" s="20" t="s">
        <v>327</v>
      </c>
      <c r="W41" s="18" t="s">
        <v>327</v>
      </c>
      <c r="X41" s="20" t="s">
        <v>327</v>
      </c>
      <c r="Y41" s="18" t="s">
        <v>327</v>
      </c>
      <c r="Z41" s="20" t="s">
        <v>327</v>
      </c>
      <c r="AA41" s="18" t="s">
        <v>327</v>
      </c>
      <c r="AB41" s="20" t="s">
        <v>327</v>
      </c>
      <c r="AC41" s="18" t="s">
        <v>327</v>
      </c>
      <c r="AD41" s="20" t="s">
        <v>327</v>
      </c>
      <c r="AE41" s="18" t="s">
        <v>327</v>
      </c>
      <c r="AF41" s="20" t="s">
        <v>327</v>
      </c>
      <c r="AG41" s="18" t="s">
        <v>327</v>
      </c>
      <c r="AH41" s="20" t="s">
        <v>327</v>
      </c>
      <c r="AI41" s="18" t="s">
        <v>327</v>
      </c>
      <c r="AJ41" s="20" t="s">
        <v>327</v>
      </c>
      <c r="AK41" s="18" t="s">
        <v>327</v>
      </c>
      <c r="AL41" s="20" t="s">
        <v>327</v>
      </c>
      <c r="AM41" s="18" t="s">
        <v>327</v>
      </c>
      <c r="AN41" s="20" t="s">
        <v>327</v>
      </c>
      <c r="AO41" s="18" t="s">
        <v>327</v>
      </c>
      <c r="AP41" s="20" t="s">
        <v>327</v>
      </c>
      <c r="AQ41" s="18" t="n">
        <v>496.93509736</v>
      </c>
      <c r="AR41" s="20" t="n">
        <v>3.40747713</v>
      </c>
      <c r="AS41" s="18" t="s">
        <v>327</v>
      </c>
      <c r="AT41" s="20" t="s">
        <v>327</v>
      </c>
      <c r="AU41" s="18" t="s">
        <v>327</v>
      </c>
      <c r="AV41" s="20" t="s">
        <v>327</v>
      </c>
    </row>
    <row r="42" spans="1:4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c r="U44" s="18" t="s">
        <v>327</v>
      </c>
      <c r="V44" s="20" t="s">
        <v>327</v>
      </c>
      <c r="W44" s="18" t="s">
        <v>327</v>
      </c>
      <c r="X44" s="20" t="s">
        <v>327</v>
      </c>
      <c r="Y44" s="18" t="s">
        <v>327</v>
      </c>
      <c r="Z44" s="20" t="s">
        <v>327</v>
      </c>
      <c r="AA44" s="18" t="s">
        <v>327</v>
      </c>
      <c r="AB44" s="20" t="s">
        <v>327</v>
      </c>
      <c r="AC44" s="18" t="s">
        <v>327</v>
      </c>
      <c r="AD44" s="20" t="s">
        <v>327</v>
      </c>
      <c r="AE44" s="18" t="s">
        <v>327</v>
      </c>
      <c r="AF44" s="20" t="s">
        <v>327</v>
      </c>
      <c r="AG44" s="18" t="s">
        <v>327</v>
      </c>
      <c r="AH44" s="20" t="s">
        <v>327</v>
      </c>
      <c r="AI44" s="18" t="s">
        <v>327</v>
      </c>
      <c r="AJ44" s="20" t="s">
        <v>327</v>
      </c>
      <c r="AK44" s="18" t="s">
        <v>327</v>
      </c>
      <c r="AL44" s="20" t="s">
        <v>327</v>
      </c>
      <c r="AM44" s="18" t="s">
        <v>327</v>
      </c>
      <c r="AN44" s="20" t="s">
        <v>327</v>
      </c>
      <c r="AO44" s="18" t="s">
        <v>327</v>
      </c>
      <c r="AP44" s="20" t="s">
        <v>327</v>
      </c>
      <c r="AQ44" s="18" t="s">
        <v>327</v>
      </c>
      <c r="AR44" s="20" t="s">
        <v>327</v>
      </c>
      <c r="AS44" s="18" t="s">
        <v>327</v>
      </c>
      <c r="AT44" s="20" t="s">
        <v>327</v>
      </c>
      <c r="AU44" s="18" t="s">
        <v>327</v>
      </c>
      <c r="AV44" s="20" t="s">
        <v>327</v>
      </c>
    </row>
    <row r="45" spans="1:4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s">
        <v>327</v>
      </c>
      <c r="P45" s="20" t="s">
        <v>327</v>
      </c>
      <c r="Q45" s="18" t="s">
        <v>327</v>
      </c>
      <c r="R45" s="20" t="s">
        <v>327</v>
      </c>
      <c r="S45" s="18" t="s">
        <v>327</v>
      </c>
      <c r="T45" s="20" t="s">
        <v>327</v>
      </c>
      <c r="U45" s="18" t="s">
        <v>327</v>
      </c>
      <c r="V45" s="20" t="s">
        <v>327</v>
      </c>
      <c r="W45" s="18" t="s">
        <v>327</v>
      </c>
      <c r="X45" s="20" t="s">
        <v>327</v>
      </c>
      <c r="Y45" s="18" t="s">
        <v>327</v>
      </c>
      <c r="Z45" s="20" t="s">
        <v>327</v>
      </c>
      <c r="AA45" s="18" t="s">
        <v>327</v>
      </c>
      <c r="AB45" s="20" t="s">
        <v>327</v>
      </c>
      <c r="AC45" s="18" t="s">
        <v>327</v>
      </c>
      <c r="AD45" s="20" t="s">
        <v>327</v>
      </c>
      <c r="AE45" s="18" t="s">
        <v>327</v>
      </c>
      <c r="AF45" s="20" t="s">
        <v>327</v>
      </c>
      <c r="AG45" s="18" t="s">
        <v>327</v>
      </c>
      <c r="AH45" s="20" t="s">
        <v>327</v>
      </c>
      <c r="AI45" s="18" t="s">
        <v>327</v>
      </c>
      <c r="AJ45" s="20" t="s">
        <v>327</v>
      </c>
      <c r="AK45" s="18" t="s">
        <v>327</v>
      </c>
      <c r="AL45" s="20" t="s">
        <v>327</v>
      </c>
      <c r="AM45" s="18" t="s">
        <v>327</v>
      </c>
      <c r="AN45" s="20" t="s">
        <v>327</v>
      </c>
      <c r="AO45" s="18" t="s">
        <v>327</v>
      </c>
      <c r="AP45" s="20" t="s">
        <v>327</v>
      </c>
      <c r="AQ45" s="18" t="n">
        <v>349.85925265</v>
      </c>
      <c r="AR45" s="20" t="n">
        <v>3.00084387</v>
      </c>
      <c r="AS45" s="18" t="s">
        <v>327</v>
      </c>
      <c r="AT45" s="20" t="s">
        <v>327</v>
      </c>
      <c r="AU45" s="18" t="s">
        <v>327</v>
      </c>
      <c r="AV45" s="20" t="s">
        <v>327</v>
      </c>
    </row>
    <row r="46" spans="1:4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s">
        <v>327</v>
      </c>
      <c r="P46" s="20" t="s">
        <v>327</v>
      </c>
      <c r="Q46" s="18" t="s">
        <v>327</v>
      </c>
      <c r="R46" s="20" t="s">
        <v>327</v>
      </c>
      <c r="S46" s="18" t="s">
        <v>327</v>
      </c>
      <c r="T46" s="20" t="s">
        <v>327</v>
      </c>
      <c r="U46" s="18" t="s">
        <v>327</v>
      </c>
      <c r="V46" s="20" t="s">
        <v>327</v>
      </c>
      <c r="W46" s="18" t="s">
        <v>327</v>
      </c>
      <c r="X46" s="20" t="s">
        <v>327</v>
      </c>
      <c r="Y46" s="18" t="s">
        <v>327</v>
      </c>
      <c r="Z46" s="20" t="s">
        <v>327</v>
      </c>
      <c r="AA46" s="18" t="s">
        <v>327</v>
      </c>
      <c r="AB46" s="20" t="s">
        <v>327</v>
      </c>
      <c r="AC46" s="18" t="s">
        <v>327</v>
      </c>
      <c r="AD46" s="20" t="s">
        <v>327</v>
      </c>
      <c r="AE46" s="18" t="s">
        <v>327</v>
      </c>
      <c r="AF46" s="20" t="s">
        <v>327</v>
      </c>
      <c r="AG46" s="18" t="s">
        <v>327</v>
      </c>
      <c r="AH46" s="20" t="s">
        <v>327</v>
      </c>
      <c r="AI46" s="18" t="s">
        <v>327</v>
      </c>
      <c r="AJ46" s="20" t="s">
        <v>327</v>
      </c>
      <c r="AK46" s="18" t="s">
        <v>327</v>
      </c>
      <c r="AL46" s="20" t="s">
        <v>327</v>
      </c>
      <c r="AM46" s="18" t="s">
        <v>327</v>
      </c>
      <c r="AN46" s="20" t="s">
        <v>327</v>
      </c>
      <c r="AO46" s="18" t="s">
        <v>327</v>
      </c>
      <c r="AP46" s="20" t="s">
        <v>327</v>
      </c>
      <c r="AQ46" s="18" t="n">
        <v>407.34859243</v>
      </c>
      <c r="AR46" s="20" t="n">
        <v>2.75015519</v>
      </c>
      <c r="AS46" s="18" t="s">
        <v>327</v>
      </c>
      <c r="AT46" s="20" t="s">
        <v>327</v>
      </c>
      <c r="AU46" s="18" t="s">
        <v>327</v>
      </c>
      <c r="AV46" s="20" t="s">
        <v>327</v>
      </c>
    </row>
    <row r="47" spans="1:48">
      <c r="A47" s="15" t="s">
        <v>367</v>
      </c>
      <c r="B47" s="17" t="n">
        <v>5928</v>
      </c>
      <c r="C47" s="18">
        <f>(381.0/B47*100)</f>
        <v/>
      </c>
      <c r="D47" s="19" t="n">
        <v>5547</v>
      </c>
      <c r="E47" s="18" t="n">
        <v>378.25637547</v>
      </c>
      <c r="F47" s="20" t="n">
        <v>8.355874930000001</v>
      </c>
      <c r="G47" s="18" t="n">
        <v>479.15558744</v>
      </c>
      <c r="H47" s="20" t="n">
        <v>6.20130726</v>
      </c>
      <c r="I47" s="18" t="n">
        <v>457.80335155</v>
      </c>
      <c r="J47" s="20" t="n">
        <v>5.6237355</v>
      </c>
      <c r="K47" s="18" t="n">
        <v>468.97048866</v>
      </c>
      <c r="L47" s="20" t="n">
        <v>6.90270311</v>
      </c>
      <c r="M47" s="18" t="n">
        <v>469.75448094</v>
      </c>
      <c r="N47" s="20" t="n">
        <v>7.64896217</v>
      </c>
      <c r="O47" s="18" t="n">
        <v>478.63522094</v>
      </c>
      <c r="P47" s="20" t="n">
        <v>7.662302</v>
      </c>
      <c r="Q47" s="18" t="n">
        <v>474.9565798</v>
      </c>
      <c r="R47" s="20" t="n">
        <v>13.8072789</v>
      </c>
      <c r="S47" s="18" t="n">
        <v>490.17240326</v>
      </c>
      <c r="T47" s="20" t="n">
        <v>13.01894039</v>
      </c>
      <c r="U47" s="18" t="n">
        <v>475.68854117</v>
      </c>
      <c r="V47" s="20" t="n">
        <v>13.44533899</v>
      </c>
      <c r="W47" s="18" t="n">
        <v>427.83550706</v>
      </c>
      <c r="X47" s="20" t="n">
        <v>11.74158032</v>
      </c>
      <c r="Y47" s="18" t="n">
        <v>469.54281008</v>
      </c>
      <c r="Z47" s="20" t="n">
        <v>14.73787132</v>
      </c>
      <c r="AA47" s="18" t="n">
        <v>445.72761756</v>
      </c>
      <c r="AB47" s="20" t="n">
        <v>22.77273681</v>
      </c>
      <c r="AC47" s="18" t="n">
        <v>433.87654814</v>
      </c>
      <c r="AD47" s="20" t="n">
        <v>16.81544738</v>
      </c>
      <c r="AE47" s="18" t="n">
        <v>435.87561706</v>
      </c>
      <c r="AF47" s="20" t="n">
        <v>21.38467104</v>
      </c>
      <c r="AG47" s="18" t="n">
        <v>395.63621892</v>
      </c>
      <c r="AH47" s="20" t="n">
        <v>26.09093044</v>
      </c>
      <c r="AI47" s="18" t="n">
        <v>341.08057531</v>
      </c>
      <c r="AJ47" s="20" t="n">
        <v>13.63136613</v>
      </c>
      <c r="AK47" s="18" t="n">
        <v>331.69191696</v>
      </c>
      <c r="AL47" s="20" t="n">
        <v>11.6593822</v>
      </c>
      <c r="AM47" s="18" t="n">
        <v>400.52090584</v>
      </c>
      <c r="AN47" s="20" t="n">
        <v>5.66340148</v>
      </c>
      <c r="AO47" s="18" t="s">
        <v>327</v>
      </c>
      <c r="AP47" s="20" t="s">
        <v>327</v>
      </c>
      <c r="AQ47" s="18" t="s">
        <v>327</v>
      </c>
      <c r="AR47" s="20" t="s">
        <v>327</v>
      </c>
      <c r="AS47" s="18" t="s">
        <v>327</v>
      </c>
      <c r="AT47" s="20" t="s">
        <v>327</v>
      </c>
      <c r="AU47" s="18" t="n">
        <v>340.76936417</v>
      </c>
      <c r="AV47" s="20" t="n">
        <v>10.27537505</v>
      </c>
    </row>
    <row r="48" spans="1:48">
      <c r="A48" s="15" t="s">
        <v>368</v>
      </c>
      <c r="B48" s="17" t="n">
        <v>9841</v>
      </c>
      <c r="C48" s="18">
        <f>(36.0/B48*100)</f>
        <v/>
      </c>
      <c r="D48" s="19" t="n">
        <v>9805</v>
      </c>
      <c r="E48" s="18" t="n">
        <v>440.58145503</v>
      </c>
      <c r="F48" s="20" t="n">
        <v>7.39966869</v>
      </c>
      <c r="G48" s="18" t="n">
        <v>499.10626528</v>
      </c>
      <c r="H48" s="20" t="n">
        <v>5.63399758</v>
      </c>
      <c r="I48" s="18" t="n">
        <v>508.19355114</v>
      </c>
      <c r="J48" s="20" t="n">
        <v>5.77113351</v>
      </c>
      <c r="K48" s="18" t="n">
        <v>513.75994102</v>
      </c>
      <c r="L48" s="20" t="n">
        <v>5.88051749</v>
      </c>
      <c r="M48" s="18" t="n">
        <v>542.30766663</v>
      </c>
      <c r="N48" s="20" t="n">
        <v>9.76242367</v>
      </c>
      <c r="O48" s="18" t="n">
        <v>542.3281930099999</v>
      </c>
      <c r="P48" s="20" t="n">
        <v>9.419485679999999</v>
      </c>
      <c r="Q48" s="18" t="n">
        <v>526.3203386</v>
      </c>
      <c r="R48" s="20" t="n">
        <v>10.18812544</v>
      </c>
      <c r="S48" s="18" t="n">
        <v>545.57357542</v>
      </c>
      <c r="T48" s="20" t="n">
        <v>17.65936439</v>
      </c>
      <c r="U48" s="18" t="n">
        <v>480.69765715</v>
      </c>
      <c r="V48" s="20" t="n">
        <v>15.95605261</v>
      </c>
      <c r="W48" s="18" t="n">
        <v>449.4891456</v>
      </c>
      <c r="X48" s="20" t="n">
        <v>11.27619841</v>
      </c>
      <c r="Y48" s="18" t="n">
        <v>488.48878623</v>
      </c>
      <c r="Z48" s="20" t="n">
        <v>17.22195648</v>
      </c>
      <c r="AA48" s="18" t="n">
        <v>531.96368647</v>
      </c>
      <c r="AB48" s="20" t="n">
        <v>28.57161019</v>
      </c>
      <c r="AC48" s="18" t="n">
        <v>493.55840376</v>
      </c>
      <c r="AD48" s="20" t="n">
        <v>40.80361917</v>
      </c>
      <c r="AE48" s="18" t="n">
        <v>424.7577686</v>
      </c>
      <c r="AF48" s="20" t="n">
        <v>30.62786696</v>
      </c>
      <c r="AG48" s="18" t="n">
        <v>385.04071297</v>
      </c>
      <c r="AH48" s="20" t="n">
        <v>25.45879192</v>
      </c>
      <c r="AI48" s="18" t="n">
        <v>378.48010107</v>
      </c>
      <c r="AJ48" s="20" t="n">
        <v>20.7695514</v>
      </c>
      <c r="AK48" s="18" t="n">
        <v>367.39869062</v>
      </c>
      <c r="AL48" s="20" t="n">
        <v>27.85626798</v>
      </c>
      <c r="AM48" s="18" t="n">
        <v>470.96974655</v>
      </c>
      <c r="AN48" s="20" t="n">
        <v>6.23935</v>
      </c>
      <c r="AO48" s="18" t="s">
        <v>327</v>
      </c>
      <c r="AP48" s="20" t="s">
        <v>327</v>
      </c>
      <c r="AQ48" s="18" t="s">
        <v>327</v>
      </c>
      <c r="AR48" s="20" t="s">
        <v>327</v>
      </c>
      <c r="AS48" s="18" t="s">
        <v>327</v>
      </c>
      <c r="AT48" s="20" t="s">
        <v>327</v>
      </c>
      <c r="AU48" s="18" t="n">
        <v>374.42198463</v>
      </c>
      <c r="AV48" s="20" t="n">
        <v>23.23020149</v>
      </c>
    </row>
    <row r="49" spans="1:4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s">
        <v>327</v>
      </c>
      <c r="P49" s="20" t="s">
        <v>327</v>
      </c>
      <c r="Q49" s="18" t="s">
        <v>327</v>
      </c>
      <c r="R49" s="20" t="s">
        <v>327</v>
      </c>
      <c r="S49" s="18" t="s">
        <v>327</v>
      </c>
      <c r="T49" s="20" t="s">
        <v>327</v>
      </c>
      <c r="U49" s="18" t="s">
        <v>327</v>
      </c>
      <c r="V49" s="20" t="s">
        <v>327</v>
      </c>
      <c r="W49" s="18" t="s">
        <v>327</v>
      </c>
      <c r="X49" s="20" t="s">
        <v>327</v>
      </c>
      <c r="Y49" s="18" t="s">
        <v>327</v>
      </c>
      <c r="Z49" s="20" t="s">
        <v>327</v>
      </c>
      <c r="AA49" s="18" t="s">
        <v>327</v>
      </c>
      <c r="AB49" s="20" t="s">
        <v>327</v>
      </c>
      <c r="AC49" s="18" t="s">
        <v>327</v>
      </c>
      <c r="AD49" s="20" t="s">
        <v>327</v>
      </c>
      <c r="AE49" s="18" t="s">
        <v>327</v>
      </c>
      <c r="AF49" s="20" t="s">
        <v>327</v>
      </c>
      <c r="AG49" s="18" t="s">
        <v>327</v>
      </c>
      <c r="AH49" s="20" t="s">
        <v>327</v>
      </c>
      <c r="AI49" s="18" t="s">
        <v>327</v>
      </c>
      <c r="AJ49" s="20" t="s">
        <v>327</v>
      </c>
      <c r="AK49" s="18" t="s">
        <v>327</v>
      </c>
      <c r="AL49" s="20" t="s">
        <v>327</v>
      </c>
      <c r="AM49" s="18" t="s">
        <v>327</v>
      </c>
      <c r="AN49" s="20" t="s">
        <v>327</v>
      </c>
      <c r="AO49" s="18" t="s">
        <v>327</v>
      </c>
      <c r="AP49" s="20" t="s">
        <v>327</v>
      </c>
      <c r="AQ49" s="18" t="n">
        <v>425.30311958</v>
      </c>
      <c r="AR49" s="20" t="n">
        <v>3.22111589</v>
      </c>
      <c r="AS49" s="18" t="s">
        <v>327</v>
      </c>
      <c r="AT49" s="20" t="s">
        <v>327</v>
      </c>
      <c r="AU49" s="18" t="s">
        <v>327</v>
      </c>
      <c r="AV49" s="20" t="s">
        <v>327</v>
      </c>
    </row>
    <row r="50" spans="1:4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s">
        <v>327</v>
      </c>
      <c r="P50" s="20" t="s">
        <v>327</v>
      </c>
      <c r="Q50" s="18" t="s">
        <v>327</v>
      </c>
      <c r="R50" s="20" t="s">
        <v>327</v>
      </c>
      <c r="S50" s="18" t="s">
        <v>327</v>
      </c>
      <c r="T50" s="20" t="s">
        <v>327</v>
      </c>
      <c r="U50" s="18" t="s">
        <v>327</v>
      </c>
      <c r="V50" s="20" t="s">
        <v>327</v>
      </c>
      <c r="W50" s="18" t="s">
        <v>327</v>
      </c>
      <c r="X50" s="20" t="s">
        <v>327</v>
      </c>
      <c r="Y50" s="18" t="s">
        <v>327</v>
      </c>
      <c r="Z50" s="20" t="s">
        <v>327</v>
      </c>
      <c r="AA50" s="18" t="s">
        <v>327</v>
      </c>
      <c r="AB50" s="20" t="s">
        <v>327</v>
      </c>
      <c r="AC50" s="18" t="s">
        <v>327</v>
      </c>
      <c r="AD50" s="20" t="s">
        <v>327</v>
      </c>
      <c r="AE50" s="18" t="s">
        <v>327</v>
      </c>
      <c r="AF50" s="20" t="s">
        <v>327</v>
      </c>
      <c r="AG50" s="18" t="s">
        <v>327</v>
      </c>
      <c r="AH50" s="20" t="s">
        <v>327</v>
      </c>
      <c r="AI50" s="18" t="s">
        <v>327</v>
      </c>
      <c r="AJ50" s="20" t="s">
        <v>327</v>
      </c>
      <c r="AK50" s="18" t="s">
        <v>327</v>
      </c>
      <c r="AL50" s="20" t="s">
        <v>327</v>
      </c>
      <c r="AM50" s="18" t="s">
        <v>327</v>
      </c>
      <c r="AN50" s="20" t="s">
        <v>327</v>
      </c>
      <c r="AO50" s="18" t="s">
        <v>327</v>
      </c>
      <c r="AP50" s="20" t="s">
        <v>327</v>
      </c>
      <c r="AQ50" s="18" t="n">
        <v>424.90516706</v>
      </c>
      <c r="AR50" s="20" t="n">
        <v>2.9446881</v>
      </c>
      <c r="AS50" s="18" t="s">
        <v>327</v>
      </c>
      <c r="AT50" s="20" t="s">
        <v>327</v>
      </c>
      <c r="AU50" s="18" t="s">
        <v>327</v>
      </c>
      <c r="AV50" s="20" t="s">
        <v>327</v>
      </c>
    </row>
    <row r="51" spans="1:4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s">
        <v>327</v>
      </c>
      <c r="P51" s="20" t="s">
        <v>327</v>
      </c>
      <c r="Q51" s="18" t="s">
        <v>327</v>
      </c>
      <c r="R51" s="20" t="s">
        <v>327</v>
      </c>
      <c r="S51" s="18" t="s">
        <v>327</v>
      </c>
      <c r="T51" s="20" t="s">
        <v>327</v>
      </c>
      <c r="U51" s="18" t="s">
        <v>327</v>
      </c>
      <c r="V51" s="20" t="s">
        <v>327</v>
      </c>
      <c r="W51" s="18" t="s">
        <v>327</v>
      </c>
      <c r="X51" s="20" t="s">
        <v>327</v>
      </c>
      <c r="Y51" s="18" t="s">
        <v>327</v>
      </c>
      <c r="Z51" s="20" t="s">
        <v>327</v>
      </c>
      <c r="AA51" s="18" t="s">
        <v>327</v>
      </c>
      <c r="AB51" s="20" t="s">
        <v>327</v>
      </c>
      <c r="AC51" s="18" t="s">
        <v>327</v>
      </c>
      <c r="AD51" s="20" t="s">
        <v>327</v>
      </c>
      <c r="AE51" s="18" t="s">
        <v>327</v>
      </c>
      <c r="AF51" s="20" t="s">
        <v>327</v>
      </c>
      <c r="AG51" s="18" t="s">
        <v>327</v>
      </c>
      <c r="AH51" s="20" t="s">
        <v>327</v>
      </c>
      <c r="AI51" s="18" t="s">
        <v>327</v>
      </c>
      <c r="AJ51" s="20" t="s">
        <v>327</v>
      </c>
      <c r="AK51" s="18" t="s">
        <v>327</v>
      </c>
      <c r="AL51" s="20" t="s">
        <v>327</v>
      </c>
      <c r="AM51" s="18" t="s">
        <v>327</v>
      </c>
      <c r="AN51" s="20" t="s">
        <v>327</v>
      </c>
      <c r="AO51" s="18" t="s">
        <v>327</v>
      </c>
      <c r="AP51" s="20" t="s">
        <v>327</v>
      </c>
      <c r="AQ51" s="18" t="n">
        <v>427.4875483</v>
      </c>
      <c r="AR51" s="20" t="n">
        <v>2.63497936</v>
      </c>
      <c r="AS51" s="18" t="s">
        <v>327</v>
      </c>
      <c r="AT51" s="20" t="s">
        <v>327</v>
      </c>
      <c r="AU51" s="18" t="s">
        <v>327</v>
      </c>
      <c r="AV51" s="20" t="s">
        <v>327</v>
      </c>
    </row>
    <row r="52" spans="1:48">
      <c r="A52" s="15" t="s">
        <v>372</v>
      </c>
      <c r="B52" s="17" t="n">
        <v>5809</v>
      </c>
      <c r="C52" s="18">
        <f>(178.0/B52*100)</f>
        <v/>
      </c>
      <c r="D52" s="19" t="n">
        <v>5631</v>
      </c>
      <c r="E52" s="18" t="n">
        <v>442.55788437</v>
      </c>
      <c r="F52" s="20" t="n">
        <v>7.06427334</v>
      </c>
      <c r="G52" s="18" t="n">
        <v>474.83927217</v>
      </c>
      <c r="H52" s="20" t="n">
        <v>5.06246055</v>
      </c>
      <c r="I52" s="18" t="n">
        <v>496.97250166</v>
      </c>
      <c r="J52" s="20" t="n">
        <v>5.88319637</v>
      </c>
      <c r="K52" s="18" t="n">
        <v>496.00617111</v>
      </c>
      <c r="L52" s="20" t="n">
        <v>6.33254808</v>
      </c>
      <c r="M52" s="18" t="n">
        <v>502.17507229</v>
      </c>
      <c r="N52" s="20" t="n">
        <v>7.11198909</v>
      </c>
      <c r="O52" s="18" t="n">
        <v>487.24458587</v>
      </c>
      <c r="P52" s="20" t="n">
        <v>9.18979884</v>
      </c>
      <c r="Q52" s="18" t="n">
        <v>507.13997587</v>
      </c>
      <c r="R52" s="20" t="n">
        <v>16.41921658</v>
      </c>
      <c r="S52" s="18" t="n">
        <v>477.78842134</v>
      </c>
      <c r="T52" s="20" t="n">
        <v>15.6070423</v>
      </c>
      <c r="U52" s="18" t="n">
        <v>464.27321111</v>
      </c>
      <c r="V52" s="20" t="n">
        <v>12.44727948</v>
      </c>
      <c r="W52" s="18" t="n">
        <v>503.88466227</v>
      </c>
      <c r="X52" s="20" t="n">
        <v>17.01658219</v>
      </c>
      <c r="Y52" s="18" t="n">
        <v>494.43389081</v>
      </c>
      <c r="Z52" s="20" t="n">
        <v>16.03259096</v>
      </c>
      <c r="AA52" s="18" t="n">
        <v>472.58216989</v>
      </c>
      <c r="AB52" s="20" t="n">
        <v>23.16901817</v>
      </c>
      <c r="AC52" s="18" t="n">
        <v>470.91917868</v>
      </c>
      <c r="AD52" s="20" t="n">
        <v>20.00682608</v>
      </c>
      <c r="AE52" s="18" t="n">
        <v>475.18948161</v>
      </c>
      <c r="AF52" s="20" t="n">
        <v>13.44104014</v>
      </c>
      <c r="AG52" s="18" t="n">
        <v>456.87000035</v>
      </c>
      <c r="AH52" s="20" t="n">
        <v>13.12817531</v>
      </c>
      <c r="AI52" s="18" t="n">
        <v>414.72081409</v>
      </c>
      <c r="AJ52" s="20" t="n">
        <v>17.08616159</v>
      </c>
      <c r="AK52" s="18" t="n">
        <v>372.48308438</v>
      </c>
      <c r="AL52" s="20" t="n">
        <v>15.88966814</v>
      </c>
      <c r="AM52" s="18" t="n">
        <v>495.44162638</v>
      </c>
      <c r="AN52" s="20" t="n">
        <v>3.13381761</v>
      </c>
      <c r="AO52" s="18" t="s">
        <v>327</v>
      </c>
      <c r="AP52" s="20" t="s">
        <v>327</v>
      </c>
      <c r="AQ52" s="18" t="s">
        <v>327</v>
      </c>
      <c r="AR52" s="20" t="s">
        <v>327</v>
      </c>
      <c r="AS52" s="18" t="s">
        <v>327</v>
      </c>
      <c r="AT52" s="20" t="s">
        <v>327</v>
      </c>
      <c r="AU52" s="18" t="n">
        <v>403.14957247</v>
      </c>
      <c r="AV52" s="20" t="n">
        <v>8.8566802</v>
      </c>
    </row>
    <row r="53" spans="1:4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s">
        <v>327</v>
      </c>
      <c r="P53" s="20" t="s">
        <v>327</v>
      </c>
      <c r="Q53" s="18" t="s">
        <v>327</v>
      </c>
      <c r="R53" s="20" t="s">
        <v>327</v>
      </c>
      <c r="S53" s="18" t="s">
        <v>327</v>
      </c>
      <c r="T53" s="20" t="s">
        <v>327</v>
      </c>
      <c r="U53" s="18" t="s">
        <v>327</v>
      </c>
      <c r="V53" s="20" t="s">
        <v>327</v>
      </c>
      <c r="W53" s="18" t="s">
        <v>327</v>
      </c>
      <c r="X53" s="20" t="s">
        <v>327</v>
      </c>
      <c r="Y53" s="18" t="s">
        <v>327</v>
      </c>
      <c r="Z53" s="20" t="s">
        <v>327</v>
      </c>
      <c r="AA53" s="18" t="s">
        <v>327</v>
      </c>
      <c r="AB53" s="20" t="s">
        <v>327</v>
      </c>
      <c r="AC53" s="18" t="s">
        <v>327</v>
      </c>
      <c r="AD53" s="20" t="s">
        <v>327</v>
      </c>
      <c r="AE53" s="18" t="s">
        <v>327</v>
      </c>
      <c r="AF53" s="20" t="s">
        <v>327</v>
      </c>
      <c r="AG53" s="18" t="s">
        <v>327</v>
      </c>
      <c r="AH53" s="20" t="s">
        <v>327</v>
      </c>
      <c r="AI53" s="18" t="s">
        <v>327</v>
      </c>
      <c r="AJ53" s="20" t="s">
        <v>327</v>
      </c>
      <c r="AK53" s="18" t="s">
        <v>327</v>
      </c>
      <c r="AL53" s="20" t="s">
        <v>327</v>
      </c>
      <c r="AM53" s="18" t="s">
        <v>327</v>
      </c>
      <c r="AN53" s="20" t="s">
        <v>327</v>
      </c>
      <c r="AO53" s="18" t="s">
        <v>327</v>
      </c>
      <c r="AP53" s="20" t="s">
        <v>327</v>
      </c>
      <c r="AQ53" s="18" t="n">
        <v>442.83143358</v>
      </c>
      <c r="AR53" s="20" t="n">
        <v>1.65870975</v>
      </c>
      <c r="AS53" s="18" t="s">
        <v>327</v>
      </c>
      <c r="AT53" s="20" t="s">
        <v>327</v>
      </c>
      <c r="AU53" s="18" t="s">
        <v>327</v>
      </c>
      <c r="AV53" s="20" t="s">
        <v>327</v>
      </c>
    </row>
    <row r="54" spans="1:4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s">
        <v>327</v>
      </c>
      <c r="P54" s="20" t="s">
        <v>327</v>
      </c>
      <c r="Q54" s="18" t="s">
        <v>327</v>
      </c>
      <c r="R54" s="20" t="s">
        <v>327</v>
      </c>
      <c r="S54" s="18" t="s">
        <v>327</v>
      </c>
      <c r="T54" s="20" t="s">
        <v>327</v>
      </c>
      <c r="U54" s="18" t="s">
        <v>327</v>
      </c>
      <c r="V54" s="20" t="s">
        <v>327</v>
      </c>
      <c r="W54" s="18" t="s">
        <v>327</v>
      </c>
      <c r="X54" s="20" t="s">
        <v>327</v>
      </c>
      <c r="Y54" s="18" t="s">
        <v>327</v>
      </c>
      <c r="Z54" s="20" t="s">
        <v>327</v>
      </c>
      <c r="AA54" s="18" t="s">
        <v>327</v>
      </c>
      <c r="AB54" s="20" t="s">
        <v>327</v>
      </c>
      <c r="AC54" s="18" t="s">
        <v>327</v>
      </c>
      <c r="AD54" s="20" t="s">
        <v>327</v>
      </c>
      <c r="AE54" s="18" t="s">
        <v>327</v>
      </c>
      <c r="AF54" s="20" t="s">
        <v>327</v>
      </c>
      <c r="AG54" s="18" t="s">
        <v>327</v>
      </c>
      <c r="AH54" s="20" t="s">
        <v>327</v>
      </c>
      <c r="AI54" s="18" t="s">
        <v>327</v>
      </c>
      <c r="AJ54" s="20" t="s">
        <v>327</v>
      </c>
      <c r="AK54" s="18" t="s">
        <v>327</v>
      </c>
      <c r="AL54" s="20" t="s">
        <v>327</v>
      </c>
      <c r="AM54" s="18" t="s">
        <v>327</v>
      </c>
      <c r="AN54" s="20" t="s">
        <v>327</v>
      </c>
      <c r="AO54" s="18" t="s">
        <v>327</v>
      </c>
      <c r="AP54" s="20" t="s">
        <v>327</v>
      </c>
      <c r="AQ54" s="18" t="n">
        <v>357.73769636</v>
      </c>
      <c r="AR54" s="20" t="n">
        <v>3.05348968</v>
      </c>
      <c r="AS54" s="18" t="s">
        <v>327</v>
      </c>
      <c r="AT54" s="20" t="s">
        <v>327</v>
      </c>
      <c r="AU54" s="18" t="s">
        <v>327</v>
      </c>
      <c r="AV54" s="20" t="s">
        <v>327</v>
      </c>
    </row>
    <row r="55" spans="1:4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s">
        <v>327</v>
      </c>
      <c r="P55" s="20" t="s">
        <v>327</v>
      </c>
      <c r="Q55" s="18" t="s">
        <v>327</v>
      </c>
      <c r="R55" s="20" t="s">
        <v>327</v>
      </c>
      <c r="S55" s="18" t="s">
        <v>327</v>
      </c>
      <c r="T55" s="20" t="s">
        <v>327</v>
      </c>
      <c r="U55" s="18" t="s">
        <v>327</v>
      </c>
      <c r="V55" s="20" t="s">
        <v>327</v>
      </c>
      <c r="W55" s="18" t="s">
        <v>327</v>
      </c>
      <c r="X55" s="20" t="s">
        <v>327</v>
      </c>
      <c r="Y55" s="18" t="s">
        <v>327</v>
      </c>
      <c r="Z55" s="20" t="s">
        <v>327</v>
      </c>
      <c r="AA55" s="18" t="s">
        <v>327</v>
      </c>
      <c r="AB55" s="20" t="s">
        <v>327</v>
      </c>
      <c r="AC55" s="18" t="s">
        <v>327</v>
      </c>
      <c r="AD55" s="20" t="s">
        <v>327</v>
      </c>
      <c r="AE55" s="18" t="s">
        <v>327</v>
      </c>
      <c r="AF55" s="20" t="s">
        <v>327</v>
      </c>
      <c r="AG55" s="18" t="s">
        <v>327</v>
      </c>
      <c r="AH55" s="20" t="s">
        <v>327</v>
      </c>
      <c r="AI55" s="18" t="s">
        <v>327</v>
      </c>
      <c r="AJ55" s="20" t="s">
        <v>327</v>
      </c>
      <c r="AK55" s="18" t="s">
        <v>327</v>
      </c>
      <c r="AL55" s="20" t="s">
        <v>327</v>
      </c>
      <c r="AM55" s="18" t="s">
        <v>327</v>
      </c>
      <c r="AN55" s="20" t="s">
        <v>327</v>
      </c>
      <c r="AO55" s="18" t="s">
        <v>327</v>
      </c>
      <c r="AP55" s="20" t="s">
        <v>327</v>
      </c>
      <c r="AQ55" s="18" t="n">
        <v>401.28813522</v>
      </c>
      <c r="AR55" s="20" t="n">
        <v>2.95767116</v>
      </c>
      <c r="AS55" s="18" t="s">
        <v>327</v>
      </c>
      <c r="AT55" s="20" t="s">
        <v>327</v>
      </c>
      <c r="AU55" s="18" t="s">
        <v>327</v>
      </c>
      <c r="AV55" s="20" t="s">
        <v>327</v>
      </c>
    </row>
    <row r="56" spans="1:48">
      <c r="A56" s="15" t="s">
        <v>376</v>
      </c>
      <c r="B56" s="17" t="n">
        <v>5359</v>
      </c>
      <c r="C56" s="18">
        <f>(101.0/B56*100)</f>
        <v/>
      </c>
      <c r="D56" s="19" t="n">
        <v>5258</v>
      </c>
      <c r="E56" s="18" t="n">
        <v>486.24440248</v>
      </c>
      <c r="F56" s="20" t="n">
        <v>7.52779105</v>
      </c>
      <c r="G56" s="18" t="n">
        <v>521.65155379</v>
      </c>
      <c r="H56" s="20" t="n">
        <v>4.37439882</v>
      </c>
      <c r="I56" s="18" t="n">
        <v>531.45493778</v>
      </c>
      <c r="J56" s="20" t="n">
        <v>4.64796295</v>
      </c>
      <c r="K56" s="18" t="n">
        <v>529.62950374</v>
      </c>
      <c r="L56" s="20" t="n">
        <v>4.57843623</v>
      </c>
      <c r="M56" s="18" t="n">
        <v>539.79220754</v>
      </c>
      <c r="N56" s="20" t="n">
        <v>5.33968145</v>
      </c>
      <c r="O56" s="18" t="n">
        <v>543.64890085</v>
      </c>
      <c r="P56" s="20" t="n">
        <v>5.95535481</v>
      </c>
      <c r="Q56" s="18" t="n">
        <v>541.69751158</v>
      </c>
      <c r="R56" s="20" t="n">
        <v>5.49385749</v>
      </c>
      <c r="S56" s="18" t="n">
        <v>548.557014</v>
      </c>
      <c r="T56" s="20" t="n">
        <v>7.36431191</v>
      </c>
      <c r="U56" s="18" t="n">
        <v>536.59924913</v>
      </c>
      <c r="V56" s="20" t="n">
        <v>7.60202923</v>
      </c>
      <c r="W56" s="18" t="n">
        <v>523.23067616</v>
      </c>
      <c r="X56" s="20" t="n">
        <v>9.602585550000001</v>
      </c>
      <c r="Y56" s="18" t="n">
        <v>538.47977567</v>
      </c>
      <c r="Z56" s="20" t="n">
        <v>7.98693232</v>
      </c>
      <c r="AA56" s="18" t="n">
        <v>512.50273529</v>
      </c>
      <c r="AB56" s="20" t="n">
        <v>22.89290378</v>
      </c>
      <c r="AC56" s="18" t="n">
        <v>503.93519358</v>
      </c>
      <c r="AD56" s="20" t="n">
        <v>17.41972219</v>
      </c>
      <c r="AE56" s="18" t="n">
        <v>491.50396046</v>
      </c>
      <c r="AF56" s="20" t="n">
        <v>11.12928168</v>
      </c>
      <c r="AG56" s="18" t="n">
        <v>528.13662076</v>
      </c>
      <c r="AH56" s="20" t="n">
        <v>17.16626464</v>
      </c>
      <c r="AI56" s="18" t="n">
        <v>478.11209981</v>
      </c>
      <c r="AJ56" s="20" t="n">
        <v>14.74309583</v>
      </c>
      <c r="AK56" s="18" t="n">
        <v>453.5282307</v>
      </c>
      <c r="AL56" s="20" t="n">
        <v>18.38181426</v>
      </c>
      <c r="AM56" s="18" t="n">
        <v>523.09194462</v>
      </c>
      <c r="AN56" s="20" t="n">
        <v>3.82756331</v>
      </c>
      <c r="AO56" s="18" t="s">
        <v>327</v>
      </c>
      <c r="AP56" s="20" t="s">
        <v>327</v>
      </c>
      <c r="AQ56" s="18" t="s">
        <v>327</v>
      </c>
      <c r="AR56" s="20" t="s">
        <v>327</v>
      </c>
      <c r="AS56" s="18" t="s">
        <v>327</v>
      </c>
      <c r="AT56" s="20" t="s">
        <v>327</v>
      </c>
      <c r="AU56" s="18" t="n">
        <v>457.60269329</v>
      </c>
      <c r="AV56" s="20" t="n">
        <v>17.78583754</v>
      </c>
    </row>
    <row r="57" spans="1:4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s">
        <v>327</v>
      </c>
      <c r="P57" s="20" t="s">
        <v>327</v>
      </c>
      <c r="Q57" s="18" t="s">
        <v>327</v>
      </c>
      <c r="R57" s="20" t="s">
        <v>327</v>
      </c>
      <c r="S57" s="18" t="s">
        <v>327</v>
      </c>
      <c r="T57" s="20" t="s">
        <v>327</v>
      </c>
      <c r="U57" s="18" t="s">
        <v>327</v>
      </c>
      <c r="V57" s="20" t="s">
        <v>327</v>
      </c>
      <c r="W57" s="18" t="s">
        <v>327</v>
      </c>
      <c r="X57" s="20" t="s">
        <v>327</v>
      </c>
      <c r="Y57" s="18" t="s">
        <v>327</v>
      </c>
      <c r="Z57" s="20" t="s">
        <v>327</v>
      </c>
      <c r="AA57" s="18" t="s">
        <v>327</v>
      </c>
      <c r="AB57" s="20" t="s">
        <v>327</v>
      </c>
      <c r="AC57" s="18" t="s">
        <v>327</v>
      </c>
      <c r="AD57" s="20" t="s">
        <v>327</v>
      </c>
      <c r="AE57" s="18" t="s">
        <v>327</v>
      </c>
      <c r="AF57" s="20" t="s">
        <v>327</v>
      </c>
      <c r="AG57" s="18" t="s">
        <v>327</v>
      </c>
      <c r="AH57" s="20" t="s">
        <v>327</v>
      </c>
      <c r="AI57" s="18" t="s">
        <v>327</v>
      </c>
      <c r="AJ57" s="20" t="s">
        <v>327</v>
      </c>
      <c r="AK57" s="18" t="s">
        <v>327</v>
      </c>
      <c r="AL57" s="20" t="s">
        <v>327</v>
      </c>
      <c r="AM57" s="18" t="s">
        <v>327</v>
      </c>
      <c r="AN57" s="20" t="s">
        <v>327</v>
      </c>
      <c r="AO57" s="18" t="s">
        <v>327</v>
      </c>
      <c r="AP57" s="20" t="s">
        <v>327</v>
      </c>
      <c r="AQ57" s="18" t="n">
        <v>397.25949434</v>
      </c>
      <c r="AR57" s="20" t="n">
        <v>2.86584073</v>
      </c>
      <c r="AS57" s="18" t="s">
        <v>327</v>
      </c>
      <c r="AT57" s="20" t="s">
        <v>327</v>
      </c>
      <c r="AU57" s="18" t="s">
        <v>327</v>
      </c>
      <c r="AV57" s="20" t="s">
        <v>327</v>
      </c>
    </row>
    <row r="58" spans="1:4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s">
        <v>327</v>
      </c>
      <c r="P58" s="20" t="s">
        <v>327</v>
      </c>
      <c r="Q58" s="18" t="s">
        <v>327</v>
      </c>
      <c r="R58" s="20" t="s">
        <v>327</v>
      </c>
      <c r="S58" s="18" t="s">
        <v>327</v>
      </c>
      <c r="T58" s="20" t="s">
        <v>327</v>
      </c>
      <c r="U58" s="18" t="s">
        <v>327</v>
      </c>
      <c r="V58" s="20" t="s">
        <v>327</v>
      </c>
      <c r="W58" s="18" t="s">
        <v>327</v>
      </c>
      <c r="X58" s="20" t="s">
        <v>327</v>
      </c>
      <c r="Y58" s="18" t="s">
        <v>327</v>
      </c>
      <c r="Z58" s="20" t="s">
        <v>327</v>
      </c>
      <c r="AA58" s="18" t="s">
        <v>327</v>
      </c>
      <c r="AB58" s="20" t="s">
        <v>327</v>
      </c>
      <c r="AC58" s="18" t="s">
        <v>327</v>
      </c>
      <c r="AD58" s="20" t="s">
        <v>327</v>
      </c>
      <c r="AE58" s="18" t="s">
        <v>327</v>
      </c>
      <c r="AF58" s="20" t="s">
        <v>327</v>
      </c>
      <c r="AG58" s="18" t="s">
        <v>327</v>
      </c>
      <c r="AH58" s="20" t="s">
        <v>327</v>
      </c>
      <c r="AI58" s="18" t="s">
        <v>327</v>
      </c>
      <c r="AJ58" s="20" t="s">
        <v>327</v>
      </c>
      <c r="AK58" s="18" t="s">
        <v>327</v>
      </c>
      <c r="AL58" s="20" t="s">
        <v>327</v>
      </c>
      <c r="AM58" s="18" t="s">
        <v>327</v>
      </c>
      <c r="AN58" s="20" t="s">
        <v>327</v>
      </c>
      <c r="AO58" s="18" t="s">
        <v>327</v>
      </c>
      <c r="AP58" s="20" t="s">
        <v>327</v>
      </c>
      <c r="AQ58" s="18" t="n">
        <v>408.10219777</v>
      </c>
      <c r="AR58" s="20" t="n">
        <v>2.92517356</v>
      </c>
      <c r="AS58" s="18" t="s">
        <v>327</v>
      </c>
      <c r="AT58" s="20" t="s">
        <v>327</v>
      </c>
      <c r="AU58" s="18" t="s">
        <v>327</v>
      </c>
      <c r="AV58" s="20" t="s">
        <v>327</v>
      </c>
    </row>
    <row r="59" spans="1:4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s">
        <v>327</v>
      </c>
      <c r="P59" s="20" t="s">
        <v>327</v>
      </c>
      <c r="Q59" s="18" t="s">
        <v>327</v>
      </c>
      <c r="R59" s="20" t="s">
        <v>327</v>
      </c>
      <c r="S59" s="18" t="s">
        <v>327</v>
      </c>
      <c r="T59" s="20" t="s">
        <v>327</v>
      </c>
      <c r="U59" s="18" t="s">
        <v>327</v>
      </c>
      <c r="V59" s="20" t="s">
        <v>327</v>
      </c>
      <c r="W59" s="18" t="s">
        <v>327</v>
      </c>
      <c r="X59" s="20" t="s">
        <v>327</v>
      </c>
      <c r="Y59" s="18" t="s">
        <v>327</v>
      </c>
      <c r="Z59" s="20" t="s">
        <v>327</v>
      </c>
      <c r="AA59" s="18" t="s">
        <v>327</v>
      </c>
      <c r="AB59" s="20" t="s">
        <v>327</v>
      </c>
      <c r="AC59" s="18" t="s">
        <v>327</v>
      </c>
      <c r="AD59" s="20" t="s">
        <v>327</v>
      </c>
      <c r="AE59" s="18" t="s">
        <v>327</v>
      </c>
      <c r="AF59" s="20" t="s">
        <v>327</v>
      </c>
      <c r="AG59" s="18" t="s">
        <v>327</v>
      </c>
      <c r="AH59" s="20" t="s">
        <v>327</v>
      </c>
      <c r="AI59" s="18" t="s">
        <v>327</v>
      </c>
      <c r="AJ59" s="20" t="s">
        <v>327</v>
      </c>
      <c r="AK59" s="18" t="s">
        <v>327</v>
      </c>
      <c r="AL59" s="20" t="s">
        <v>327</v>
      </c>
      <c r="AM59" s="18" t="s">
        <v>327</v>
      </c>
      <c r="AN59" s="20" t="s">
        <v>327</v>
      </c>
      <c r="AO59" s="18" t="s">
        <v>327</v>
      </c>
      <c r="AP59" s="20" t="s">
        <v>327</v>
      </c>
      <c r="AQ59" s="18" t="n">
        <v>347.12590293</v>
      </c>
      <c r="AR59" s="20" t="n">
        <v>1.56898215</v>
      </c>
      <c r="AS59" s="18" t="s">
        <v>327</v>
      </c>
      <c r="AT59" s="20" t="s">
        <v>327</v>
      </c>
      <c r="AU59" s="18" t="s">
        <v>327</v>
      </c>
      <c r="AV59" s="20" t="s">
        <v>327</v>
      </c>
    </row>
    <row r="60" spans="1:4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s">
        <v>327</v>
      </c>
      <c r="P60" s="20" t="s">
        <v>327</v>
      </c>
      <c r="Q60" s="18" t="s">
        <v>327</v>
      </c>
      <c r="R60" s="20" t="s">
        <v>327</v>
      </c>
      <c r="S60" s="18" t="s">
        <v>327</v>
      </c>
      <c r="T60" s="20" t="s">
        <v>327</v>
      </c>
      <c r="U60" s="18" t="s">
        <v>327</v>
      </c>
      <c r="V60" s="20" t="s">
        <v>327</v>
      </c>
      <c r="W60" s="18" t="s">
        <v>327</v>
      </c>
      <c r="X60" s="20" t="s">
        <v>327</v>
      </c>
      <c r="Y60" s="18" t="s">
        <v>327</v>
      </c>
      <c r="Z60" s="20" t="s">
        <v>327</v>
      </c>
      <c r="AA60" s="18" t="s">
        <v>327</v>
      </c>
      <c r="AB60" s="20" t="s">
        <v>327</v>
      </c>
      <c r="AC60" s="18" t="s">
        <v>327</v>
      </c>
      <c r="AD60" s="20" t="s">
        <v>327</v>
      </c>
      <c r="AE60" s="18" t="s">
        <v>327</v>
      </c>
      <c r="AF60" s="20" t="s">
        <v>327</v>
      </c>
      <c r="AG60" s="18" t="s">
        <v>327</v>
      </c>
      <c r="AH60" s="20" t="s">
        <v>327</v>
      </c>
      <c r="AI60" s="18" t="s">
        <v>327</v>
      </c>
      <c r="AJ60" s="20" t="s">
        <v>327</v>
      </c>
      <c r="AK60" s="18" t="s">
        <v>327</v>
      </c>
      <c r="AL60" s="20" t="s">
        <v>327</v>
      </c>
      <c r="AM60" s="18" t="s">
        <v>327</v>
      </c>
      <c r="AN60" s="20" t="s">
        <v>327</v>
      </c>
      <c r="AO60" s="18" t="s">
        <v>327</v>
      </c>
      <c r="AP60" s="20" t="s">
        <v>327</v>
      </c>
      <c r="AQ60" s="18" t="n">
        <v>346.54897697</v>
      </c>
      <c r="AR60" s="20" t="n">
        <v>4.41355694</v>
      </c>
      <c r="AS60" s="18" t="s">
        <v>327</v>
      </c>
      <c r="AT60" s="20" t="s">
        <v>327</v>
      </c>
      <c r="AU60" s="18" t="s">
        <v>327</v>
      </c>
      <c r="AV60" s="20" t="s">
        <v>327</v>
      </c>
    </row>
    <row r="61" spans="1:48">
      <c r="A61" s="15" t="s">
        <v>381</v>
      </c>
      <c r="B61" s="17" t="n">
        <v>6525</v>
      </c>
      <c r="C61" s="18">
        <f>(356.0/B61*100)</f>
        <v/>
      </c>
      <c r="D61" s="19" t="n">
        <v>6169</v>
      </c>
      <c r="E61" s="18" t="n">
        <v>446.30143768</v>
      </c>
      <c r="F61" s="20" t="n">
        <v>6.28511013</v>
      </c>
      <c r="G61" s="18" t="n">
        <v>486.91525387</v>
      </c>
      <c r="H61" s="20" t="n">
        <v>3.9800456</v>
      </c>
      <c r="I61" s="18" t="n">
        <v>491.32913819</v>
      </c>
      <c r="J61" s="20" t="n">
        <v>4.62295749</v>
      </c>
      <c r="K61" s="18" t="n">
        <v>498.53899246</v>
      </c>
      <c r="L61" s="20" t="n">
        <v>5.59028723</v>
      </c>
      <c r="M61" s="18" t="n">
        <v>486.99895075</v>
      </c>
      <c r="N61" s="20" t="n">
        <v>9.231226149999999</v>
      </c>
      <c r="O61" s="18" t="n">
        <v>497.80044606</v>
      </c>
      <c r="P61" s="20" t="n">
        <v>10.41478651</v>
      </c>
      <c r="Q61" s="18" t="n">
        <v>459.65933107</v>
      </c>
      <c r="R61" s="20" t="n">
        <v>16.91574049</v>
      </c>
      <c r="S61" s="18" t="n">
        <v>477.16747987</v>
      </c>
      <c r="T61" s="20" t="n">
        <v>15.32599089</v>
      </c>
      <c r="U61" s="18" t="n">
        <v>486.19793733</v>
      </c>
      <c r="V61" s="20" t="n">
        <v>12.4513935</v>
      </c>
      <c r="W61" s="18" t="n">
        <v>479.93371822</v>
      </c>
      <c r="X61" s="20" t="n">
        <v>12.78735872</v>
      </c>
      <c r="Y61" s="18" t="n">
        <v>433.6326636</v>
      </c>
      <c r="Z61" s="20" t="n">
        <v>16.30723944</v>
      </c>
      <c r="AA61" s="18" t="n">
        <v>415.83474952</v>
      </c>
      <c r="AB61" s="20" t="n">
        <v>47.46334793</v>
      </c>
      <c r="AC61" s="18" t="n">
        <v>457.47557533</v>
      </c>
      <c r="AD61" s="20" t="n">
        <v>23.47306248</v>
      </c>
      <c r="AE61" s="18" t="n">
        <v>470.50405938</v>
      </c>
      <c r="AF61" s="20" t="n">
        <v>25.25271468</v>
      </c>
      <c r="AG61" s="18" t="n">
        <v>438.44877835</v>
      </c>
      <c r="AH61" s="20" t="n">
        <v>30.11424972</v>
      </c>
      <c r="AI61" s="18" t="n">
        <v>331.56746614</v>
      </c>
      <c r="AJ61" s="20" t="n">
        <v>23.47014309</v>
      </c>
      <c r="AK61" s="18" t="n">
        <v>420.46283331</v>
      </c>
      <c r="AL61" s="20" t="n">
        <v>24.52575525</v>
      </c>
      <c r="AM61" s="18" t="n">
        <v>467.13948899</v>
      </c>
      <c r="AN61" s="20" t="n">
        <v>3.43014943</v>
      </c>
      <c r="AO61" s="18" t="s">
        <v>327</v>
      </c>
      <c r="AP61" s="20" t="s">
        <v>327</v>
      </c>
      <c r="AQ61" s="18" t="s">
        <v>327</v>
      </c>
      <c r="AR61" s="20" t="s">
        <v>327</v>
      </c>
      <c r="AS61" s="18" t="s">
        <v>327</v>
      </c>
      <c r="AT61" s="20" t="s">
        <v>327</v>
      </c>
      <c r="AU61" s="18" t="n">
        <v>412.54917415</v>
      </c>
      <c r="AV61" s="20" t="n">
        <v>9.43053201</v>
      </c>
    </row>
    <row r="62" spans="1:4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s">
        <v>327</v>
      </c>
      <c r="P62" s="20" t="s">
        <v>327</v>
      </c>
      <c r="Q62" s="18" t="s">
        <v>327</v>
      </c>
      <c r="R62" s="20" t="s">
        <v>327</v>
      </c>
      <c r="S62" s="18" t="s">
        <v>327</v>
      </c>
      <c r="T62" s="20" t="s">
        <v>327</v>
      </c>
      <c r="U62" s="18" t="s">
        <v>327</v>
      </c>
      <c r="V62" s="20" t="s">
        <v>327</v>
      </c>
      <c r="W62" s="18" t="s">
        <v>327</v>
      </c>
      <c r="X62" s="20" t="s">
        <v>327</v>
      </c>
      <c r="Y62" s="18" t="s">
        <v>327</v>
      </c>
      <c r="Z62" s="20" t="s">
        <v>327</v>
      </c>
      <c r="AA62" s="18" t="s">
        <v>327</v>
      </c>
      <c r="AB62" s="20" t="s">
        <v>327</v>
      </c>
      <c r="AC62" s="18" t="s">
        <v>327</v>
      </c>
      <c r="AD62" s="20" t="s">
        <v>327</v>
      </c>
      <c r="AE62" s="18" t="s">
        <v>327</v>
      </c>
      <c r="AF62" s="20" t="s">
        <v>327</v>
      </c>
      <c r="AG62" s="18" t="s">
        <v>327</v>
      </c>
      <c r="AH62" s="20" t="s">
        <v>327</v>
      </c>
      <c r="AI62" s="18" t="s">
        <v>327</v>
      </c>
      <c r="AJ62" s="20" t="s">
        <v>327</v>
      </c>
      <c r="AK62" s="18" t="s">
        <v>327</v>
      </c>
      <c r="AL62" s="20" t="s">
        <v>327</v>
      </c>
      <c r="AM62" s="18" t="s">
        <v>327</v>
      </c>
      <c r="AN62" s="20" t="s">
        <v>327</v>
      </c>
      <c r="AO62" s="18" t="s">
        <v>327</v>
      </c>
      <c r="AP62" s="20" t="s">
        <v>327</v>
      </c>
      <c r="AQ62" s="18" t="n">
        <v>508.69051855</v>
      </c>
      <c r="AR62" s="20" t="n">
        <v>1.25069397</v>
      </c>
      <c r="AS62" s="18" t="s">
        <v>327</v>
      </c>
      <c r="AT62" s="20" t="s">
        <v>327</v>
      </c>
      <c r="AU62" s="18" t="s">
        <v>327</v>
      </c>
      <c r="AV62" s="20" t="s">
        <v>327</v>
      </c>
    </row>
    <row r="63" spans="1:4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s">
        <v>327</v>
      </c>
      <c r="P63" s="20" t="s">
        <v>327</v>
      </c>
      <c r="Q63" s="18" t="s">
        <v>327</v>
      </c>
      <c r="R63" s="20" t="s">
        <v>327</v>
      </c>
      <c r="S63" s="18" t="s">
        <v>327</v>
      </c>
      <c r="T63" s="20" t="s">
        <v>327</v>
      </c>
      <c r="U63" s="18" t="s">
        <v>327</v>
      </c>
      <c r="V63" s="20" t="s">
        <v>327</v>
      </c>
      <c r="W63" s="18" t="s">
        <v>327</v>
      </c>
      <c r="X63" s="20" t="s">
        <v>327</v>
      </c>
      <c r="Y63" s="18" t="s">
        <v>327</v>
      </c>
      <c r="Z63" s="20" t="s">
        <v>327</v>
      </c>
      <c r="AA63" s="18" t="s">
        <v>327</v>
      </c>
      <c r="AB63" s="20" t="s">
        <v>327</v>
      </c>
      <c r="AC63" s="18" t="s">
        <v>327</v>
      </c>
      <c r="AD63" s="20" t="s">
        <v>327</v>
      </c>
      <c r="AE63" s="18" t="s">
        <v>327</v>
      </c>
      <c r="AF63" s="20" t="s">
        <v>327</v>
      </c>
      <c r="AG63" s="18" t="s">
        <v>327</v>
      </c>
      <c r="AH63" s="20" t="s">
        <v>327</v>
      </c>
      <c r="AI63" s="18" t="s">
        <v>327</v>
      </c>
      <c r="AJ63" s="20" t="s">
        <v>327</v>
      </c>
      <c r="AK63" s="18" t="s">
        <v>327</v>
      </c>
      <c r="AL63" s="20" t="s">
        <v>327</v>
      </c>
      <c r="AM63" s="18" t="s">
        <v>327</v>
      </c>
      <c r="AN63" s="20" t="s">
        <v>327</v>
      </c>
      <c r="AO63" s="18" t="s">
        <v>327</v>
      </c>
      <c r="AP63" s="20" t="s">
        <v>327</v>
      </c>
      <c r="AQ63" s="18" t="n">
        <v>351.74154869</v>
      </c>
      <c r="AR63" s="20" t="n">
        <v>1.40819617</v>
      </c>
      <c r="AS63" s="18" t="s">
        <v>327</v>
      </c>
      <c r="AT63" s="20" t="s">
        <v>327</v>
      </c>
      <c r="AU63" s="18" t="s">
        <v>327</v>
      </c>
      <c r="AV63" s="20" t="s">
        <v>327</v>
      </c>
    </row>
    <row r="64" spans="1:4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s">
        <v>327</v>
      </c>
      <c r="P64" s="20" t="s">
        <v>327</v>
      </c>
      <c r="Q64" s="18" t="s">
        <v>327</v>
      </c>
      <c r="R64" s="20" t="s">
        <v>327</v>
      </c>
      <c r="S64" s="18" t="s">
        <v>327</v>
      </c>
      <c r="T64" s="20" t="s">
        <v>327</v>
      </c>
      <c r="U64" s="18" t="s">
        <v>327</v>
      </c>
      <c r="V64" s="20" t="s">
        <v>327</v>
      </c>
      <c r="W64" s="18" t="s">
        <v>327</v>
      </c>
      <c r="X64" s="20" t="s">
        <v>327</v>
      </c>
      <c r="Y64" s="18" t="s">
        <v>327</v>
      </c>
      <c r="Z64" s="20" t="s">
        <v>327</v>
      </c>
      <c r="AA64" s="18" t="s">
        <v>327</v>
      </c>
      <c r="AB64" s="20" t="s">
        <v>327</v>
      </c>
      <c r="AC64" s="18" t="s">
        <v>327</v>
      </c>
      <c r="AD64" s="20" t="s">
        <v>327</v>
      </c>
      <c r="AE64" s="18" t="s">
        <v>327</v>
      </c>
      <c r="AF64" s="20" t="s">
        <v>327</v>
      </c>
      <c r="AG64" s="18" t="s">
        <v>327</v>
      </c>
      <c r="AH64" s="20" t="s">
        <v>327</v>
      </c>
      <c r="AI64" s="18" t="s">
        <v>327</v>
      </c>
      <c r="AJ64" s="20" t="s">
        <v>327</v>
      </c>
      <c r="AK64" s="18" t="s">
        <v>327</v>
      </c>
      <c r="AL64" s="20" t="s">
        <v>327</v>
      </c>
      <c r="AM64" s="18" t="s">
        <v>327</v>
      </c>
      <c r="AN64" s="20" t="s">
        <v>327</v>
      </c>
      <c r="AO64" s="18" t="s">
        <v>327</v>
      </c>
      <c r="AP64" s="20" t="s">
        <v>327</v>
      </c>
      <c r="AQ64" s="18" t="n">
        <v>446.66614265</v>
      </c>
      <c r="AR64" s="20" t="n">
        <v>1.7787943</v>
      </c>
      <c r="AS64" s="18" t="s">
        <v>327</v>
      </c>
      <c r="AT64" s="20" t="s">
        <v>327</v>
      </c>
      <c r="AU64" s="18" t="s">
        <v>327</v>
      </c>
      <c r="AV64" s="20" t="s">
        <v>327</v>
      </c>
    </row>
    <row r="65" spans="1:4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s">
        <v>327</v>
      </c>
      <c r="P65" s="20" t="s">
        <v>327</v>
      </c>
      <c r="Q65" s="18" t="s">
        <v>327</v>
      </c>
      <c r="R65" s="20" t="s">
        <v>327</v>
      </c>
      <c r="S65" s="18" t="s">
        <v>327</v>
      </c>
      <c r="T65" s="20" t="s">
        <v>327</v>
      </c>
      <c r="U65" s="18" t="s">
        <v>327</v>
      </c>
      <c r="V65" s="20" t="s">
        <v>327</v>
      </c>
      <c r="W65" s="18" t="s">
        <v>327</v>
      </c>
      <c r="X65" s="20" t="s">
        <v>327</v>
      </c>
      <c r="Y65" s="18" t="s">
        <v>327</v>
      </c>
      <c r="Z65" s="20" t="s">
        <v>327</v>
      </c>
      <c r="AA65" s="18" t="s">
        <v>327</v>
      </c>
      <c r="AB65" s="20" t="s">
        <v>327</v>
      </c>
      <c r="AC65" s="18" t="s">
        <v>327</v>
      </c>
      <c r="AD65" s="20" t="s">
        <v>327</v>
      </c>
      <c r="AE65" s="18" t="s">
        <v>327</v>
      </c>
      <c r="AF65" s="20" t="s">
        <v>327</v>
      </c>
      <c r="AG65" s="18" t="s">
        <v>327</v>
      </c>
      <c r="AH65" s="20" t="s">
        <v>327</v>
      </c>
      <c r="AI65" s="18" t="s">
        <v>327</v>
      </c>
      <c r="AJ65" s="20" t="s">
        <v>327</v>
      </c>
      <c r="AK65" s="18" t="s">
        <v>327</v>
      </c>
      <c r="AL65" s="20" t="s">
        <v>327</v>
      </c>
      <c r="AM65" s="18" t="s">
        <v>327</v>
      </c>
      <c r="AN65" s="20" t="s">
        <v>327</v>
      </c>
      <c r="AO65" s="18" t="s">
        <v>327</v>
      </c>
      <c r="AP65" s="20" t="s">
        <v>327</v>
      </c>
      <c r="AQ65" s="18" t="n">
        <v>416.22926213</v>
      </c>
      <c r="AR65" s="20" t="n">
        <v>2.51747002</v>
      </c>
      <c r="AS65" s="18" t="s">
        <v>327</v>
      </c>
      <c r="AT65" s="20" t="s">
        <v>327</v>
      </c>
      <c r="AU65" s="18" t="s">
        <v>327</v>
      </c>
      <c r="AV65" s="20" t="s">
        <v>327</v>
      </c>
    </row>
    <row r="66" spans="1:4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s">
        <v>327</v>
      </c>
      <c r="P66" s="20" t="s">
        <v>327</v>
      </c>
      <c r="Q66" s="18" t="s">
        <v>327</v>
      </c>
      <c r="R66" s="20" t="s">
        <v>327</v>
      </c>
      <c r="S66" s="18" t="s">
        <v>327</v>
      </c>
      <c r="T66" s="20" t="s">
        <v>327</v>
      </c>
      <c r="U66" s="18" t="s">
        <v>327</v>
      </c>
      <c r="V66" s="20" t="s">
        <v>327</v>
      </c>
      <c r="W66" s="18" t="s">
        <v>327</v>
      </c>
      <c r="X66" s="20" t="s">
        <v>327</v>
      </c>
      <c r="Y66" s="18" t="s">
        <v>327</v>
      </c>
      <c r="Z66" s="20" t="s">
        <v>327</v>
      </c>
      <c r="AA66" s="18" t="s">
        <v>327</v>
      </c>
      <c r="AB66" s="20" t="s">
        <v>327</v>
      </c>
      <c r="AC66" s="18" t="s">
        <v>327</v>
      </c>
      <c r="AD66" s="20" t="s">
        <v>327</v>
      </c>
      <c r="AE66" s="18" t="s">
        <v>327</v>
      </c>
      <c r="AF66" s="20" t="s">
        <v>327</v>
      </c>
      <c r="AG66" s="18" t="s">
        <v>327</v>
      </c>
      <c r="AH66" s="20" t="s">
        <v>327</v>
      </c>
      <c r="AI66" s="18" t="s">
        <v>327</v>
      </c>
      <c r="AJ66" s="20" t="s">
        <v>327</v>
      </c>
      <c r="AK66" s="18" t="s">
        <v>327</v>
      </c>
      <c r="AL66" s="20" t="s">
        <v>327</v>
      </c>
      <c r="AM66" s="18" t="s">
        <v>327</v>
      </c>
      <c r="AN66" s="20" t="s">
        <v>327</v>
      </c>
      <c r="AO66" s="18" t="s">
        <v>327</v>
      </c>
      <c r="AP66" s="20" t="s">
        <v>327</v>
      </c>
      <c r="AQ66" s="18" t="n">
        <v>426.88447764</v>
      </c>
      <c r="AR66" s="20" t="n">
        <v>1.57885956</v>
      </c>
      <c r="AS66" s="18" t="s">
        <v>327</v>
      </c>
      <c r="AT66" s="20" t="s">
        <v>327</v>
      </c>
      <c r="AU66" s="18" t="s">
        <v>327</v>
      </c>
      <c r="AV66" s="20" t="s">
        <v>327</v>
      </c>
    </row>
    <row r="67" spans="1:48">
      <c r="A67" s="15" t="s">
        <v>387</v>
      </c>
      <c r="B67" s="17" t="n">
        <v>6971</v>
      </c>
      <c r="C67" s="18">
        <f>(740.0/B67*100)</f>
        <v/>
      </c>
      <c r="D67" s="19" t="n">
        <v>6231</v>
      </c>
      <c r="E67" s="18" t="n">
        <v>395.19827797</v>
      </c>
      <c r="F67" s="20" t="n">
        <v>5.09188586</v>
      </c>
      <c r="G67" s="18" t="n">
        <v>412.04920314</v>
      </c>
      <c r="H67" s="20" t="n">
        <v>4.10457593</v>
      </c>
      <c r="I67" s="18" t="n">
        <v>417.89214545</v>
      </c>
      <c r="J67" s="20" t="n">
        <v>3.8302029</v>
      </c>
      <c r="K67" s="18" t="n">
        <v>426.05464855</v>
      </c>
      <c r="L67" s="20" t="n">
        <v>5.15397415</v>
      </c>
      <c r="M67" s="18" t="n">
        <v>424.55910844</v>
      </c>
      <c r="N67" s="20" t="n">
        <v>6.67449907</v>
      </c>
      <c r="O67" s="18" t="n">
        <v>398.02132947</v>
      </c>
      <c r="P67" s="20" t="n">
        <v>8.487104390000001</v>
      </c>
      <c r="Q67" s="18" t="n">
        <v>391.60422924</v>
      </c>
      <c r="R67" s="20" t="n">
        <v>10.36071398</v>
      </c>
      <c r="S67" s="18" t="n">
        <v>408.57758951</v>
      </c>
      <c r="T67" s="20" t="n">
        <v>13.75649905</v>
      </c>
      <c r="U67" s="18" t="n">
        <v>392.35489312</v>
      </c>
      <c r="V67" s="20" t="n">
        <v>13.38399211</v>
      </c>
      <c r="W67" s="18" t="n">
        <v>366.74349846</v>
      </c>
      <c r="X67" s="20" t="n">
        <v>14.14538842</v>
      </c>
      <c r="Y67" s="18" t="n">
        <v>375.23299545</v>
      </c>
      <c r="Z67" s="20" t="n">
        <v>10.91918307</v>
      </c>
      <c r="AA67" s="18" t="n">
        <v>364.98004411</v>
      </c>
      <c r="AB67" s="20" t="n">
        <v>13.60743352</v>
      </c>
      <c r="AC67" s="18" t="n">
        <v>353.96211645</v>
      </c>
      <c r="AD67" s="20" t="n">
        <v>12.86591818</v>
      </c>
      <c r="AE67" s="18" t="n">
        <v>340.14718776</v>
      </c>
      <c r="AF67" s="20" t="n">
        <v>12.2989882</v>
      </c>
      <c r="AG67" s="18" t="n">
        <v>348.80843139</v>
      </c>
      <c r="AH67" s="20" t="n">
        <v>15.10633082</v>
      </c>
      <c r="AI67" s="18" t="n">
        <v>325.0272768</v>
      </c>
      <c r="AJ67" s="20" t="n">
        <v>8.45073902</v>
      </c>
      <c r="AK67" s="18" t="n">
        <v>303.3778336</v>
      </c>
      <c r="AL67" s="20" t="n">
        <v>12.79037225</v>
      </c>
      <c r="AM67" s="18" t="n">
        <v>423.39672806</v>
      </c>
      <c r="AN67" s="20" t="n">
        <v>4.11088276</v>
      </c>
      <c r="AO67" s="18" t="s">
        <v>327</v>
      </c>
      <c r="AP67" s="20" t="s">
        <v>327</v>
      </c>
      <c r="AQ67" s="18" t="s">
        <v>327</v>
      </c>
      <c r="AR67" s="20" t="s">
        <v>327</v>
      </c>
      <c r="AS67" s="18" t="s">
        <v>327</v>
      </c>
      <c r="AT67" s="20" t="s">
        <v>327</v>
      </c>
      <c r="AU67" s="18" t="n">
        <v>301.81686693</v>
      </c>
      <c r="AV67" s="20" t="n">
        <v>9.85282619</v>
      </c>
    </row>
    <row r="68" spans="1:4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s">
        <v>327</v>
      </c>
      <c r="P68" s="20" t="s">
        <v>327</v>
      </c>
      <c r="Q68" s="18" t="s">
        <v>327</v>
      </c>
      <c r="R68" s="20" t="s">
        <v>327</v>
      </c>
      <c r="S68" s="18" t="s">
        <v>327</v>
      </c>
      <c r="T68" s="20" t="s">
        <v>327</v>
      </c>
      <c r="U68" s="18" t="s">
        <v>327</v>
      </c>
      <c r="V68" s="20" t="s">
        <v>327</v>
      </c>
      <c r="W68" s="18" t="s">
        <v>327</v>
      </c>
      <c r="X68" s="20" t="s">
        <v>327</v>
      </c>
      <c r="Y68" s="18" t="s">
        <v>327</v>
      </c>
      <c r="Z68" s="20" t="s">
        <v>327</v>
      </c>
      <c r="AA68" s="18" t="s">
        <v>327</v>
      </c>
      <c r="AB68" s="20" t="s">
        <v>327</v>
      </c>
      <c r="AC68" s="18" t="s">
        <v>327</v>
      </c>
      <c r="AD68" s="20" t="s">
        <v>327</v>
      </c>
      <c r="AE68" s="18" t="s">
        <v>327</v>
      </c>
      <c r="AF68" s="20" t="s">
        <v>327</v>
      </c>
      <c r="AG68" s="18" t="s">
        <v>327</v>
      </c>
      <c r="AH68" s="20" t="s">
        <v>327</v>
      </c>
      <c r="AI68" s="18" t="s">
        <v>327</v>
      </c>
      <c r="AJ68" s="20" t="s">
        <v>327</v>
      </c>
      <c r="AK68" s="18" t="s">
        <v>327</v>
      </c>
      <c r="AL68" s="20" t="s">
        <v>327</v>
      </c>
      <c r="AM68" s="18" t="s">
        <v>327</v>
      </c>
      <c r="AN68" s="20" t="s">
        <v>327</v>
      </c>
      <c r="AO68" s="18" t="s">
        <v>327</v>
      </c>
      <c r="AP68" s="20" t="s">
        <v>327</v>
      </c>
      <c r="AQ68" s="18" t="n">
        <v>401.88733115</v>
      </c>
      <c r="AR68" s="20" t="n">
        <v>1.01913634</v>
      </c>
      <c r="AS68" s="18" t="s">
        <v>327</v>
      </c>
      <c r="AT68" s="20" t="s">
        <v>327</v>
      </c>
      <c r="AU68" s="18" t="s">
        <v>327</v>
      </c>
      <c r="AV68" s="20" t="s">
        <v>327</v>
      </c>
    </row>
    <row r="69" spans="1:4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s">
        <v>327</v>
      </c>
      <c r="P69" s="20" t="s">
        <v>327</v>
      </c>
      <c r="Q69" s="18" t="s">
        <v>327</v>
      </c>
      <c r="R69" s="20" t="s">
        <v>327</v>
      </c>
      <c r="S69" s="18" t="s">
        <v>327</v>
      </c>
      <c r="T69" s="20" t="s">
        <v>327</v>
      </c>
      <c r="U69" s="18" t="s">
        <v>327</v>
      </c>
      <c r="V69" s="20" t="s">
        <v>327</v>
      </c>
      <c r="W69" s="18" t="s">
        <v>327</v>
      </c>
      <c r="X69" s="20" t="s">
        <v>327</v>
      </c>
      <c r="Y69" s="18" t="s">
        <v>327</v>
      </c>
      <c r="Z69" s="20" t="s">
        <v>327</v>
      </c>
      <c r="AA69" s="18" t="s">
        <v>327</v>
      </c>
      <c r="AB69" s="20" t="s">
        <v>327</v>
      </c>
      <c r="AC69" s="18" t="s">
        <v>327</v>
      </c>
      <c r="AD69" s="20" t="s">
        <v>327</v>
      </c>
      <c r="AE69" s="18" t="s">
        <v>327</v>
      </c>
      <c r="AF69" s="20" t="s">
        <v>327</v>
      </c>
      <c r="AG69" s="18" t="s">
        <v>327</v>
      </c>
      <c r="AH69" s="20" t="s">
        <v>327</v>
      </c>
      <c r="AI69" s="18" t="s">
        <v>327</v>
      </c>
      <c r="AJ69" s="20" t="s">
        <v>327</v>
      </c>
      <c r="AK69" s="18" t="s">
        <v>327</v>
      </c>
      <c r="AL69" s="20" t="s">
        <v>327</v>
      </c>
      <c r="AM69" s="18" t="s">
        <v>327</v>
      </c>
      <c r="AN69" s="20" t="s">
        <v>327</v>
      </c>
      <c r="AO69" s="18" t="s">
        <v>327</v>
      </c>
      <c r="AP69" s="20" t="s">
        <v>327</v>
      </c>
      <c r="AQ69" s="18" t="n">
        <v>433.61659804</v>
      </c>
      <c r="AR69" s="20" t="n">
        <v>4.0674456</v>
      </c>
      <c r="AS69" s="18" t="s">
        <v>327</v>
      </c>
      <c r="AT69" s="20" t="s">
        <v>327</v>
      </c>
      <c r="AU69" s="18" t="s">
        <v>327</v>
      </c>
      <c r="AV69" s="20" t="s">
        <v>327</v>
      </c>
    </row>
    <row r="70" spans="1:4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s">
        <v>327</v>
      </c>
      <c r="P70" s="20" t="s">
        <v>327</v>
      </c>
      <c r="Q70" s="18" t="s">
        <v>327</v>
      </c>
      <c r="R70" s="20" t="s">
        <v>327</v>
      </c>
      <c r="S70" s="18" t="s">
        <v>327</v>
      </c>
      <c r="T70" s="20" t="s">
        <v>327</v>
      </c>
      <c r="U70" s="18" t="s">
        <v>327</v>
      </c>
      <c r="V70" s="20" t="s">
        <v>327</v>
      </c>
      <c r="W70" s="18" t="s">
        <v>327</v>
      </c>
      <c r="X70" s="20" t="s">
        <v>327</v>
      </c>
      <c r="Y70" s="18" t="s">
        <v>327</v>
      </c>
      <c r="Z70" s="20" t="s">
        <v>327</v>
      </c>
      <c r="AA70" s="18" t="s">
        <v>327</v>
      </c>
      <c r="AB70" s="20" t="s">
        <v>327</v>
      </c>
      <c r="AC70" s="18" t="s">
        <v>327</v>
      </c>
      <c r="AD70" s="20" t="s">
        <v>327</v>
      </c>
      <c r="AE70" s="18" t="s">
        <v>327</v>
      </c>
      <c r="AF70" s="20" t="s">
        <v>327</v>
      </c>
      <c r="AG70" s="18" t="s">
        <v>327</v>
      </c>
      <c r="AH70" s="20" t="s">
        <v>327</v>
      </c>
      <c r="AI70" s="18" t="s">
        <v>327</v>
      </c>
      <c r="AJ70" s="20" t="s">
        <v>327</v>
      </c>
      <c r="AK70" s="18" t="s">
        <v>327</v>
      </c>
      <c r="AL70" s="20" t="s">
        <v>327</v>
      </c>
      <c r="AM70" s="18" t="s">
        <v>327</v>
      </c>
      <c r="AN70" s="20" t="s">
        <v>327</v>
      </c>
      <c r="AO70" s="18" t="s">
        <v>327</v>
      </c>
      <c r="AP70" s="20" t="s">
        <v>327</v>
      </c>
      <c r="AQ70" s="18" t="n">
        <v>494.6278326</v>
      </c>
      <c r="AR70" s="20" t="n">
        <v>3.08174248</v>
      </c>
      <c r="AS70" s="18" t="s">
        <v>327</v>
      </c>
      <c r="AT70" s="20" t="s">
        <v>327</v>
      </c>
      <c r="AU70" s="18" t="s">
        <v>327</v>
      </c>
      <c r="AV70" s="20" t="s">
        <v>327</v>
      </c>
    </row>
    <row r="71" spans="1:4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s">
        <v>327</v>
      </c>
      <c r="P71" s="20" t="s">
        <v>327</v>
      </c>
      <c r="Q71" s="18" t="s">
        <v>327</v>
      </c>
      <c r="R71" s="20" t="s">
        <v>327</v>
      </c>
      <c r="S71" s="18" t="s">
        <v>327</v>
      </c>
      <c r="T71" s="20" t="s">
        <v>327</v>
      </c>
      <c r="U71" s="18" t="s">
        <v>327</v>
      </c>
      <c r="V71" s="20" t="s">
        <v>327</v>
      </c>
      <c r="W71" s="18" t="s">
        <v>327</v>
      </c>
      <c r="X71" s="20" t="s">
        <v>327</v>
      </c>
      <c r="Y71" s="18" t="s">
        <v>327</v>
      </c>
      <c r="Z71" s="20" t="s">
        <v>327</v>
      </c>
      <c r="AA71" s="18" t="s">
        <v>327</v>
      </c>
      <c r="AB71" s="20" t="s">
        <v>327</v>
      </c>
      <c r="AC71" s="18" t="s">
        <v>327</v>
      </c>
      <c r="AD71" s="20" t="s">
        <v>327</v>
      </c>
      <c r="AE71" s="18" t="s">
        <v>327</v>
      </c>
      <c r="AF71" s="20" t="s">
        <v>327</v>
      </c>
      <c r="AG71" s="18" t="s">
        <v>327</v>
      </c>
      <c r="AH71" s="20" t="s">
        <v>327</v>
      </c>
      <c r="AI71" s="18" t="s">
        <v>327</v>
      </c>
      <c r="AJ71" s="20" t="s">
        <v>327</v>
      </c>
      <c r="AK71" s="18" t="s">
        <v>327</v>
      </c>
      <c r="AL71" s="20" t="s">
        <v>327</v>
      </c>
      <c r="AM71" s="18" t="s">
        <v>327</v>
      </c>
      <c r="AN71" s="20" t="s">
        <v>327</v>
      </c>
      <c r="AO71" s="18" t="s">
        <v>327</v>
      </c>
      <c r="AP71" s="20" t="s">
        <v>327</v>
      </c>
      <c r="AQ71" s="18" t="n">
        <v>535.10015436</v>
      </c>
      <c r="AR71" s="20" t="n">
        <v>1.63496657</v>
      </c>
      <c r="AS71" s="18" t="s">
        <v>327</v>
      </c>
      <c r="AT71" s="20" t="s">
        <v>327</v>
      </c>
      <c r="AU71" s="18" t="s">
        <v>327</v>
      </c>
      <c r="AV71" s="20" t="s">
        <v>327</v>
      </c>
    </row>
    <row r="72" spans="1:4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s">
        <v>327</v>
      </c>
      <c r="P72" s="20" t="s">
        <v>327</v>
      </c>
      <c r="Q72" s="18" t="s">
        <v>327</v>
      </c>
      <c r="R72" s="20" t="s">
        <v>327</v>
      </c>
      <c r="S72" s="18" t="s">
        <v>327</v>
      </c>
      <c r="T72" s="20" t="s">
        <v>327</v>
      </c>
      <c r="U72" s="18" t="s">
        <v>327</v>
      </c>
      <c r="V72" s="20" t="s">
        <v>327</v>
      </c>
      <c r="W72" s="18" t="s">
        <v>327</v>
      </c>
      <c r="X72" s="20" t="s">
        <v>327</v>
      </c>
      <c r="Y72" s="18" t="s">
        <v>327</v>
      </c>
      <c r="Z72" s="20" t="s">
        <v>327</v>
      </c>
      <c r="AA72" s="18" t="s">
        <v>327</v>
      </c>
      <c r="AB72" s="20" t="s">
        <v>327</v>
      </c>
      <c r="AC72" s="18" t="s">
        <v>327</v>
      </c>
      <c r="AD72" s="20" t="s">
        <v>327</v>
      </c>
      <c r="AE72" s="18" t="s">
        <v>327</v>
      </c>
      <c r="AF72" s="20" t="s">
        <v>327</v>
      </c>
      <c r="AG72" s="18" t="s">
        <v>327</v>
      </c>
      <c r="AH72" s="20" t="s">
        <v>327</v>
      </c>
      <c r="AI72" s="18" t="s">
        <v>327</v>
      </c>
      <c r="AJ72" s="20" t="s">
        <v>327</v>
      </c>
      <c r="AK72" s="18" t="s">
        <v>327</v>
      </c>
      <c r="AL72" s="20" t="s">
        <v>327</v>
      </c>
      <c r="AM72" s="18" t="s">
        <v>327</v>
      </c>
      <c r="AN72" s="20" t="s">
        <v>327</v>
      </c>
      <c r="AO72" s="18" t="s">
        <v>327</v>
      </c>
      <c r="AP72" s="20" t="s">
        <v>327</v>
      </c>
      <c r="AQ72" s="18" t="n">
        <v>497.09909204</v>
      </c>
      <c r="AR72" s="20" t="n">
        <v>2.49673717</v>
      </c>
      <c r="AS72" s="18" t="s">
        <v>327</v>
      </c>
      <c r="AT72" s="20" t="s">
        <v>327</v>
      </c>
      <c r="AU72" s="18" t="s">
        <v>327</v>
      </c>
      <c r="AV72" s="20" t="s">
        <v>327</v>
      </c>
    </row>
    <row r="73" spans="1:48">
      <c r="A73" s="15" t="s">
        <v>393</v>
      </c>
      <c r="B73" s="17" t="n">
        <v>8249</v>
      </c>
      <c r="C73" s="18">
        <f>(463.0/B73*100)</f>
        <v/>
      </c>
      <c r="D73" s="19" t="n">
        <v>7786</v>
      </c>
      <c r="E73" s="18" t="n">
        <v>387.56488717</v>
      </c>
      <c r="F73" s="20" t="n">
        <v>6.46095732</v>
      </c>
      <c r="G73" s="18" t="n">
        <v>410.24635882</v>
      </c>
      <c r="H73" s="20" t="n">
        <v>4.85611915</v>
      </c>
      <c r="I73" s="18" t="n">
        <v>420.11777846</v>
      </c>
      <c r="J73" s="20" t="n">
        <v>4.94689159</v>
      </c>
      <c r="K73" s="18" t="n">
        <v>422.83150812</v>
      </c>
      <c r="L73" s="20" t="n">
        <v>5.04350885</v>
      </c>
      <c r="M73" s="18" t="n">
        <v>430.86045912</v>
      </c>
      <c r="N73" s="20" t="n">
        <v>5.87758262</v>
      </c>
      <c r="O73" s="18" t="n">
        <v>433.7336072</v>
      </c>
      <c r="P73" s="20" t="n">
        <v>6.99552281</v>
      </c>
      <c r="Q73" s="18" t="n">
        <v>451.70782555</v>
      </c>
      <c r="R73" s="20" t="n">
        <v>8.528009859999999</v>
      </c>
      <c r="S73" s="18" t="n">
        <v>442.01376618</v>
      </c>
      <c r="T73" s="20" t="n">
        <v>11.06736647</v>
      </c>
      <c r="U73" s="18" t="n">
        <v>418.76256311</v>
      </c>
      <c r="V73" s="20" t="n">
        <v>15.05909089</v>
      </c>
      <c r="W73" s="18" t="n">
        <v>413.5442445</v>
      </c>
      <c r="X73" s="20" t="n">
        <v>11.17411872</v>
      </c>
      <c r="Y73" s="18" t="n">
        <v>409.50478264</v>
      </c>
      <c r="Z73" s="20" t="n">
        <v>8.29280391</v>
      </c>
      <c r="AA73" s="18" t="n">
        <v>405.99881406</v>
      </c>
      <c r="AB73" s="20" t="n">
        <v>8.61754067</v>
      </c>
      <c r="AC73" s="18" t="n">
        <v>400.08027234</v>
      </c>
      <c r="AD73" s="20" t="n">
        <v>7.7969665</v>
      </c>
      <c r="AE73" s="18" t="n">
        <v>407.66287113</v>
      </c>
      <c r="AF73" s="20" t="n">
        <v>8.05463471</v>
      </c>
      <c r="AG73" s="18" t="n">
        <v>389.38567977</v>
      </c>
      <c r="AH73" s="20" t="n">
        <v>9.590806479999999</v>
      </c>
      <c r="AI73" s="18" t="n">
        <v>359.50378302</v>
      </c>
      <c r="AJ73" s="20" t="n">
        <v>5.61147139</v>
      </c>
      <c r="AK73" s="18" t="n">
        <v>349.0188726</v>
      </c>
      <c r="AL73" s="20" t="n">
        <v>6.35076882</v>
      </c>
      <c r="AM73" s="18" t="n">
        <v>409.87413778</v>
      </c>
      <c r="AN73" s="20" t="n">
        <v>4.79177171</v>
      </c>
      <c r="AO73" s="18" t="s">
        <v>327</v>
      </c>
      <c r="AP73" s="20" t="s">
        <v>327</v>
      </c>
      <c r="AQ73" s="18" t="s">
        <v>327</v>
      </c>
      <c r="AR73" s="20" t="s">
        <v>327</v>
      </c>
      <c r="AS73" s="18" t="s">
        <v>327</v>
      </c>
      <c r="AT73" s="20" t="s">
        <v>327</v>
      </c>
      <c r="AU73" s="18" t="n">
        <v>360.65306788</v>
      </c>
      <c r="AV73" s="20" t="n">
        <v>7.9279432</v>
      </c>
    </row>
    <row r="74" spans="1:4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s">
        <v>327</v>
      </c>
      <c r="P74" s="20" t="s">
        <v>327</v>
      </c>
      <c r="Q74" s="18" t="s">
        <v>327</v>
      </c>
      <c r="R74" s="20" t="s">
        <v>327</v>
      </c>
      <c r="S74" s="18" t="s">
        <v>327</v>
      </c>
      <c r="T74" s="20" t="s">
        <v>327</v>
      </c>
      <c r="U74" s="18" t="s">
        <v>327</v>
      </c>
      <c r="V74" s="20" t="s">
        <v>327</v>
      </c>
      <c r="W74" s="18" t="s">
        <v>327</v>
      </c>
      <c r="X74" s="20" t="s">
        <v>327</v>
      </c>
      <c r="Y74" s="18" t="s">
        <v>327</v>
      </c>
      <c r="Z74" s="20" t="s">
        <v>327</v>
      </c>
      <c r="AA74" s="18" t="s">
        <v>327</v>
      </c>
      <c r="AB74" s="20" t="s">
        <v>327</v>
      </c>
      <c r="AC74" s="18" t="s">
        <v>327</v>
      </c>
      <c r="AD74" s="20" t="s">
        <v>327</v>
      </c>
      <c r="AE74" s="18" t="s">
        <v>327</v>
      </c>
      <c r="AF74" s="20" t="s">
        <v>327</v>
      </c>
      <c r="AG74" s="18" t="s">
        <v>327</v>
      </c>
      <c r="AH74" s="20" t="s">
        <v>327</v>
      </c>
      <c r="AI74" s="18" t="s">
        <v>327</v>
      </c>
      <c r="AJ74" s="20" t="s">
        <v>327</v>
      </c>
      <c r="AK74" s="18" t="s">
        <v>327</v>
      </c>
      <c r="AL74" s="20" t="s">
        <v>327</v>
      </c>
      <c r="AM74" s="18" t="s">
        <v>327</v>
      </c>
      <c r="AN74" s="20" t="s">
        <v>327</v>
      </c>
      <c r="AO74" s="18" t="s">
        <v>327</v>
      </c>
      <c r="AP74" s="20" t="s">
        <v>327</v>
      </c>
      <c r="AQ74" s="18" t="n">
        <v>427.27325298</v>
      </c>
      <c r="AR74" s="20" t="n">
        <v>1.48755563</v>
      </c>
      <c r="AS74" s="18" t="s">
        <v>327</v>
      </c>
      <c r="AT74" s="20" t="s">
        <v>327</v>
      </c>
      <c r="AU74" s="18" t="s">
        <v>327</v>
      </c>
      <c r="AV74" s="20" t="s">
        <v>327</v>
      </c>
    </row>
    <row r="75" spans="1:4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s">
        <v>327</v>
      </c>
      <c r="P75" s="20" t="s">
        <v>327</v>
      </c>
      <c r="Q75" s="18" t="s">
        <v>327</v>
      </c>
      <c r="R75" s="20" t="s">
        <v>327</v>
      </c>
      <c r="S75" s="18" t="s">
        <v>327</v>
      </c>
      <c r="T75" s="20" t="s">
        <v>327</v>
      </c>
      <c r="U75" s="18" t="s">
        <v>327</v>
      </c>
      <c r="V75" s="20" t="s">
        <v>327</v>
      </c>
      <c r="W75" s="18" t="s">
        <v>327</v>
      </c>
      <c r="X75" s="20" t="s">
        <v>327</v>
      </c>
      <c r="Y75" s="18" t="s">
        <v>327</v>
      </c>
      <c r="Z75" s="20" t="s">
        <v>327</v>
      </c>
      <c r="AA75" s="18" t="s">
        <v>327</v>
      </c>
      <c r="AB75" s="20" t="s">
        <v>327</v>
      </c>
      <c r="AC75" s="18" t="s">
        <v>327</v>
      </c>
      <c r="AD75" s="20" t="s">
        <v>327</v>
      </c>
      <c r="AE75" s="18" t="s">
        <v>327</v>
      </c>
      <c r="AF75" s="20" t="s">
        <v>327</v>
      </c>
      <c r="AG75" s="18" t="s">
        <v>327</v>
      </c>
      <c r="AH75" s="20" t="s">
        <v>327</v>
      </c>
      <c r="AI75" s="18" t="s">
        <v>327</v>
      </c>
      <c r="AJ75" s="20" t="s">
        <v>327</v>
      </c>
      <c r="AK75" s="18" t="s">
        <v>327</v>
      </c>
      <c r="AL75" s="20" t="s">
        <v>327</v>
      </c>
      <c r="AM75" s="18" t="s">
        <v>327</v>
      </c>
      <c r="AN75" s="20" t="s">
        <v>327</v>
      </c>
      <c r="AO75" s="18" t="s">
        <v>327</v>
      </c>
      <c r="AP75" s="20" t="s">
        <v>327</v>
      </c>
      <c r="AQ75" s="18" t="n">
        <v>361.05550906</v>
      </c>
      <c r="AR75" s="20" t="n">
        <v>3.06496607</v>
      </c>
      <c r="AS75" s="18" t="s">
        <v>327</v>
      </c>
      <c r="AT75" s="20" t="s">
        <v>327</v>
      </c>
      <c r="AU75" s="18" t="s">
        <v>327</v>
      </c>
      <c r="AV75" s="20" t="s">
        <v>327</v>
      </c>
    </row>
    <row r="76" spans="1:4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s">
        <v>327</v>
      </c>
      <c r="P76" s="20" t="s">
        <v>327</v>
      </c>
      <c r="Q76" s="18" t="s">
        <v>327</v>
      </c>
      <c r="R76" s="20" t="s">
        <v>327</v>
      </c>
      <c r="S76" s="18" t="s">
        <v>327</v>
      </c>
      <c r="T76" s="20" t="s">
        <v>327</v>
      </c>
      <c r="U76" s="18" t="s">
        <v>327</v>
      </c>
      <c r="V76" s="20" t="s">
        <v>327</v>
      </c>
      <c r="W76" s="18" t="s">
        <v>327</v>
      </c>
      <c r="X76" s="20" t="s">
        <v>327</v>
      </c>
      <c r="Y76" s="18" t="s">
        <v>327</v>
      </c>
      <c r="Z76" s="20" t="s">
        <v>327</v>
      </c>
      <c r="AA76" s="18" t="s">
        <v>327</v>
      </c>
      <c r="AB76" s="20" t="s">
        <v>327</v>
      </c>
      <c r="AC76" s="18" t="s">
        <v>327</v>
      </c>
      <c r="AD76" s="20" t="s">
        <v>327</v>
      </c>
      <c r="AE76" s="18" t="s">
        <v>327</v>
      </c>
      <c r="AF76" s="20" t="s">
        <v>327</v>
      </c>
      <c r="AG76" s="18" t="s">
        <v>327</v>
      </c>
      <c r="AH76" s="20" t="s">
        <v>327</v>
      </c>
      <c r="AI76" s="18" t="s">
        <v>327</v>
      </c>
      <c r="AJ76" s="20" t="s">
        <v>327</v>
      </c>
      <c r="AK76" s="18" t="s">
        <v>327</v>
      </c>
      <c r="AL76" s="20" t="s">
        <v>327</v>
      </c>
      <c r="AM76" s="18" t="s">
        <v>327</v>
      </c>
      <c r="AN76" s="20" t="s">
        <v>327</v>
      </c>
      <c r="AO76" s="18" t="s">
        <v>327</v>
      </c>
      <c r="AP76" s="20" t="s">
        <v>327</v>
      </c>
      <c r="AQ76" s="18" t="n">
        <v>433.54229026</v>
      </c>
      <c r="AR76" s="20" t="n">
        <v>2.87055143</v>
      </c>
      <c r="AS76" s="18" t="s">
        <v>327</v>
      </c>
      <c r="AT76" s="20" t="s">
        <v>327</v>
      </c>
      <c r="AU76" s="18" t="s">
        <v>327</v>
      </c>
      <c r="AV76" s="20" t="s">
        <v>327</v>
      </c>
    </row>
    <row r="77" spans="1:4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s">
        <v>327</v>
      </c>
      <c r="P77" s="20" t="s">
        <v>327</v>
      </c>
      <c r="Q77" s="18" t="s">
        <v>327</v>
      </c>
      <c r="R77" s="20" t="s">
        <v>327</v>
      </c>
      <c r="S77" s="18" t="s">
        <v>327</v>
      </c>
      <c r="T77" s="20" t="s">
        <v>327</v>
      </c>
      <c r="U77" s="18" t="s">
        <v>327</v>
      </c>
      <c r="V77" s="20" t="s">
        <v>327</v>
      </c>
      <c r="W77" s="18" t="s">
        <v>327</v>
      </c>
      <c r="X77" s="20" t="s">
        <v>327</v>
      </c>
      <c r="Y77" s="18" t="s">
        <v>327</v>
      </c>
      <c r="Z77" s="20" t="s">
        <v>327</v>
      </c>
      <c r="AA77" s="18" t="s">
        <v>327</v>
      </c>
      <c r="AB77" s="20" t="s">
        <v>327</v>
      </c>
      <c r="AC77" s="18" t="s">
        <v>327</v>
      </c>
      <c r="AD77" s="20" t="s">
        <v>327</v>
      </c>
      <c r="AE77" s="18" t="s">
        <v>327</v>
      </c>
      <c r="AF77" s="20" t="s">
        <v>327</v>
      </c>
      <c r="AG77" s="18" t="s">
        <v>327</v>
      </c>
      <c r="AH77" s="20" t="s">
        <v>327</v>
      </c>
      <c r="AI77" s="18" t="s">
        <v>327</v>
      </c>
      <c r="AJ77" s="20" t="s">
        <v>327</v>
      </c>
      <c r="AK77" s="18" t="s">
        <v>327</v>
      </c>
      <c r="AL77" s="20" t="s">
        <v>327</v>
      </c>
      <c r="AM77" s="18" t="s">
        <v>327</v>
      </c>
      <c r="AN77" s="20" t="s">
        <v>327</v>
      </c>
      <c r="AO77" s="18" t="s">
        <v>327</v>
      </c>
      <c r="AP77" s="20" t="s">
        <v>327</v>
      </c>
      <c r="AQ77" s="18" t="n">
        <v>436.57213154</v>
      </c>
      <c r="AR77" s="20" t="n">
        <v>2.54986207</v>
      </c>
      <c r="AS77" s="18" t="s">
        <v>327</v>
      </c>
      <c r="AT77" s="20" t="s">
        <v>327</v>
      </c>
      <c r="AU77" s="18" t="s">
        <v>327</v>
      </c>
      <c r="AV77" s="20" t="s">
        <v>327</v>
      </c>
    </row>
    <row r="78" spans="1:4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s">
        <v>327</v>
      </c>
      <c r="P78" s="20" t="s">
        <v>327</v>
      </c>
      <c r="Q78" s="18" t="s">
        <v>327</v>
      </c>
      <c r="R78" s="20" t="s">
        <v>327</v>
      </c>
      <c r="S78" s="18" t="s">
        <v>327</v>
      </c>
      <c r="T78" s="20" t="s">
        <v>327</v>
      </c>
      <c r="U78" s="18" t="s">
        <v>327</v>
      </c>
      <c r="V78" s="20" t="s">
        <v>327</v>
      </c>
      <c r="W78" s="18" t="s">
        <v>327</v>
      </c>
      <c r="X78" s="20" t="s">
        <v>327</v>
      </c>
      <c r="Y78" s="18" t="s">
        <v>327</v>
      </c>
      <c r="Z78" s="20" t="s">
        <v>327</v>
      </c>
      <c r="AA78" s="18" t="s">
        <v>327</v>
      </c>
      <c r="AB78" s="20" t="s">
        <v>327</v>
      </c>
      <c r="AC78" s="18" t="s">
        <v>327</v>
      </c>
      <c r="AD78" s="20" t="s">
        <v>327</v>
      </c>
      <c r="AE78" s="18" t="s">
        <v>327</v>
      </c>
      <c r="AF78" s="20" t="s">
        <v>327</v>
      </c>
      <c r="AG78" s="18" t="s">
        <v>327</v>
      </c>
      <c r="AH78" s="20" t="s">
        <v>327</v>
      </c>
      <c r="AI78" s="18" t="s">
        <v>327</v>
      </c>
      <c r="AJ78" s="20" t="s">
        <v>327</v>
      </c>
      <c r="AK78" s="18" t="s">
        <v>327</v>
      </c>
      <c r="AL78" s="20" t="s">
        <v>327</v>
      </c>
      <c r="AM78" s="18" t="s">
        <v>327</v>
      </c>
      <c r="AN78" s="20" t="s">
        <v>327</v>
      </c>
      <c r="AO78" s="18" t="s">
        <v>327</v>
      </c>
      <c r="AP78" s="20" t="s">
        <v>327</v>
      </c>
      <c r="AQ78" s="18" t="n">
        <v>486.77376404</v>
      </c>
      <c r="AR78" s="20" t="n">
        <v>3.73078934</v>
      </c>
      <c r="AS78" s="18" t="s">
        <v>327</v>
      </c>
      <c r="AT78" s="20" t="s">
        <v>327</v>
      </c>
      <c r="AU78" s="18" t="s">
        <v>327</v>
      </c>
      <c r="AV78" s="20" t="s">
        <v>327</v>
      </c>
    </row>
    <row customHeight="1" ht="25" r="79" spans="1:4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s">
        <v>327</v>
      </c>
      <c r="P79" s="20" t="s">
        <v>327</v>
      </c>
      <c r="Q79" s="18" t="s">
        <v>327</v>
      </c>
      <c r="R79" s="20" t="s">
        <v>327</v>
      </c>
      <c r="S79" s="18" t="s">
        <v>327</v>
      </c>
      <c r="T79" s="20" t="s">
        <v>327</v>
      </c>
      <c r="U79" s="18" t="s">
        <v>327</v>
      </c>
      <c r="V79" s="20" t="s">
        <v>327</v>
      </c>
      <c r="W79" s="18" t="s">
        <v>327</v>
      </c>
      <c r="X79" s="20" t="s">
        <v>327</v>
      </c>
      <c r="Y79" s="18" t="s">
        <v>327</v>
      </c>
      <c r="Z79" s="20" t="s">
        <v>327</v>
      </c>
      <c r="AA79" s="18" t="s">
        <v>327</v>
      </c>
      <c r="AB79" s="20" t="s">
        <v>327</v>
      </c>
      <c r="AC79" s="18" t="s">
        <v>327</v>
      </c>
      <c r="AD79" s="20" t="s">
        <v>327</v>
      </c>
      <c r="AE79" s="18" t="s">
        <v>327</v>
      </c>
      <c r="AF79" s="20" t="s">
        <v>327</v>
      </c>
      <c r="AG79" s="18" t="s">
        <v>327</v>
      </c>
      <c r="AH79" s="20" t="s">
        <v>327</v>
      </c>
      <c r="AI79" s="18" t="s">
        <v>327</v>
      </c>
      <c r="AJ79" s="20" t="s">
        <v>327</v>
      </c>
      <c r="AK79" s="18" t="s">
        <v>327</v>
      </c>
      <c r="AL79" s="20" t="s">
        <v>327</v>
      </c>
      <c r="AM79" s="18" t="s">
        <v>327</v>
      </c>
      <c r="AN79" s="20" t="s">
        <v>327</v>
      </c>
      <c r="AO79" s="18" t="s">
        <v>327</v>
      </c>
      <c r="AP79" s="20" t="s">
        <v>327</v>
      </c>
      <c r="AQ79" s="18" t="n">
        <v>475.33231053</v>
      </c>
      <c r="AR79" s="20" t="n">
        <v>7.19302375</v>
      </c>
      <c r="AS79" s="18" t="s">
        <v>327</v>
      </c>
      <c r="AT79" s="20" t="s">
        <v>327</v>
      </c>
      <c r="AU79" s="18" t="s">
        <v>327</v>
      </c>
      <c r="AV79" s="20" t="s">
        <v>327</v>
      </c>
    </row>
    <row r="80" spans="1:4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s">
        <v>327</v>
      </c>
      <c r="P80" s="20" t="s">
        <v>327</v>
      </c>
      <c r="Q80" s="18" t="s">
        <v>327</v>
      </c>
      <c r="R80" s="20" t="s">
        <v>327</v>
      </c>
      <c r="S80" s="18" t="s">
        <v>327</v>
      </c>
      <c r="T80" s="20" t="s">
        <v>327</v>
      </c>
      <c r="U80" s="18" t="s">
        <v>327</v>
      </c>
      <c r="V80" s="20" t="s">
        <v>327</v>
      </c>
      <c r="W80" s="18" t="s">
        <v>327</v>
      </c>
      <c r="X80" s="20" t="s">
        <v>327</v>
      </c>
      <c r="Y80" s="18" t="s">
        <v>327</v>
      </c>
      <c r="Z80" s="20" t="s">
        <v>327</v>
      </c>
      <c r="AA80" s="18" t="s">
        <v>327</v>
      </c>
      <c r="AB80" s="20" t="s">
        <v>327</v>
      </c>
      <c r="AC80" s="18" t="s">
        <v>327</v>
      </c>
      <c r="AD80" s="20" t="s">
        <v>327</v>
      </c>
      <c r="AE80" s="18" t="s">
        <v>327</v>
      </c>
      <c r="AF80" s="20" t="s">
        <v>327</v>
      </c>
      <c r="AG80" s="18" t="s">
        <v>327</v>
      </c>
      <c r="AH80" s="20" t="s">
        <v>327</v>
      </c>
      <c r="AI80" s="18" t="s">
        <v>327</v>
      </c>
      <c r="AJ80" s="20" t="s">
        <v>327</v>
      </c>
      <c r="AK80" s="18" t="s">
        <v>327</v>
      </c>
      <c r="AL80" s="20" t="s">
        <v>327</v>
      </c>
      <c r="AM80" s="18" t="s">
        <v>327</v>
      </c>
      <c r="AN80" s="20" t="s">
        <v>327</v>
      </c>
      <c r="AO80" s="18" t="s">
        <v>327</v>
      </c>
      <c r="AP80" s="20" t="s">
        <v>327</v>
      </c>
      <c r="AQ80" s="18" t="n">
        <v>427.14102033</v>
      </c>
      <c r="AR80" s="20" t="n">
        <v>3.42468904</v>
      </c>
      <c r="AS80" s="18" t="s">
        <v>327</v>
      </c>
      <c r="AT80" s="20" t="s">
        <v>327</v>
      </c>
      <c r="AU80" s="18" t="s">
        <v>327</v>
      </c>
      <c r="AV80" s="20" t="s">
        <v>327</v>
      </c>
    </row>
    <row r="81" spans="1:4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s">
        <v>327</v>
      </c>
      <c r="P81" s="20" t="s">
        <v>327</v>
      </c>
      <c r="Q81" s="18" t="s">
        <v>327</v>
      </c>
      <c r="R81" s="20" t="s">
        <v>327</v>
      </c>
      <c r="S81" s="18" t="s">
        <v>327</v>
      </c>
      <c r="T81" s="20" t="s">
        <v>327</v>
      </c>
      <c r="U81" s="18" t="s">
        <v>327</v>
      </c>
      <c r="V81" s="20" t="s">
        <v>327</v>
      </c>
      <c r="W81" s="18" t="s">
        <v>327</v>
      </c>
      <c r="X81" s="20" t="s">
        <v>327</v>
      </c>
      <c r="Y81" s="18" t="s">
        <v>327</v>
      </c>
      <c r="Z81" s="20" t="s">
        <v>327</v>
      </c>
      <c r="AA81" s="18" t="s">
        <v>327</v>
      </c>
      <c r="AB81" s="20" t="s">
        <v>327</v>
      </c>
      <c r="AC81" s="18" t="s">
        <v>327</v>
      </c>
      <c r="AD81" s="20" t="s">
        <v>327</v>
      </c>
      <c r="AE81" s="18" t="s">
        <v>327</v>
      </c>
      <c r="AF81" s="20" t="s">
        <v>327</v>
      </c>
      <c r="AG81" s="18" t="s">
        <v>327</v>
      </c>
      <c r="AH81" s="20" t="s">
        <v>327</v>
      </c>
      <c r="AI81" s="18" t="s">
        <v>327</v>
      </c>
      <c r="AJ81" s="20" t="s">
        <v>327</v>
      </c>
      <c r="AK81" s="18" t="s">
        <v>327</v>
      </c>
      <c r="AL81" s="20" t="s">
        <v>327</v>
      </c>
      <c r="AM81" s="18" t="s">
        <v>327</v>
      </c>
      <c r="AN81" s="20" t="s">
        <v>327</v>
      </c>
      <c r="AO81" s="18" t="s">
        <v>327</v>
      </c>
      <c r="AP81" s="20" t="s">
        <v>327</v>
      </c>
      <c r="AQ81" s="18" t="n">
        <v>430.57819649</v>
      </c>
      <c r="AR81" s="20" t="n">
        <v>3.47584594</v>
      </c>
      <c r="AS81" s="18" t="s">
        <v>327</v>
      </c>
      <c r="AT81" s="20" t="s">
        <v>327</v>
      </c>
      <c r="AU81" s="18" t="s">
        <v>327</v>
      </c>
      <c r="AV81" s="20" t="s">
        <v>327</v>
      </c>
    </row>
    <row r="82" spans="1:4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c r="U82" s="22" t="s">
        <v>402</v>
      </c>
      <c r="V82" s="22" t="s">
        <v>402</v>
      </c>
      <c r="W82" s="22" t="s">
        <v>402</v>
      </c>
      <c r="X82" s="22" t="s">
        <v>402</v>
      </c>
      <c r="Y82" s="22" t="s">
        <v>402</v>
      </c>
      <c r="Z82" s="22" t="s">
        <v>402</v>
      </c>
      <c r="AA82" s="22" t="s">
        <v>402</v>
      </c>
      <c r="AB82" s="22" t="s">
        <v>402</v>
      </c>
      <c r="AC82" s="22" t="s">
        <v>402</v>
      </c>
      <c r="AD82" s="22" t="s">
        <v>402</v>
      </c>
      <c r="AE82" s="22" t="s">
        <v>402</v>
      </c>
      <c r="AF82" s="22" t="s">
        <v>402</v>
      </c>
      <c r="AG82" s="22" t="s">
        <v>402</v>
      </c>
      <c r="AH82" s="22" t="s">
        <v>402</v>
      </c>
      <c r="AI82" s="22" t="s">
        <v>402</v>
      </c>
      <c r="AJ82" s="22" t="s">
        <v>402</v>
      </c>
      <c r="AK82" s="22" t="s">
        <v>402</v>
      </c>
      <c r="AL82" s="22" t="s">
        <v>402</v>
      </c>
      <c r="AM82" s="22" t="s">
        <v>402</v>
      </c>
      <c r="AN82" s="22" t="s">
        <v>402</v>
      </c>
      <c r="AO82" s="22" t="s">
        <v>402</v>
      </c>
      <c r="AP82" s="22" t="s">
        <v>402</v>
      </c>
      <c r="AQ82" s="22" t="s">
        <v>402</v>
      </c>
      <c r="AR82" s="22" t="s">
        <v>402</v>
      </c>
      <c r="AS82" s="22" t="s">
        <v>402</v>
      </c>
      <c r="AT82" s="22" t="s">
        <v>402</v>
      </c>
      <c r="AU82" s="22" t="s">
        <v>402</v>
      </c>
      <c r="AV82" s="22" t="s">
        <v>402</v>
      </c>
    </row>
    <row r="83" spans="1:48">
      <c r="A83" s="3" t="s">
        <v>403</v>
      </c>
    </row>
    <row r="84" spans="1:48">
      <c r="A84" s="23" t="s">
        <v>404</v>
      </c>
    </row>
    <row r="85" spans="1:48">
      <c r="A85" s="23" t="s">
        <v>405</v>
      </c>
    </row>
    <row customHeight="1" ht="30" r="86" spans="1:48">
      <c r="A86" s="23" t="s">
        <v>406</v>
      </c>
    </row>
    <row customHeight="1" ht="30" r="87" spans="1:48">
      <c r="A87" s="23" t="s">
        <v>402</v>
      </c>
    </row>
    <row customHeight="1" ht="30" r="88" spans="1:48">
      <c r="A88" s="23" t="s">
        <v>407</v>
      </c>
    </row>
    <row customHeight="1" ht="30" r="89" spans="1:48">
      <c r="A89" s="23" t="s">
        <v>408</v>
      </c>
    </row>
    <row customHeight="1" ht="30" r="90" spans="1:48">
      <c r="A90" s="23" t="s">
        <v>409</v>
      </c>
    </row>
    <row customHeight="1" ht="30" r="91" spans="1:48">
      <c r="A91" s="23" t="s">
        <v>410</v>
      </c>
    </row>
    <row customHeight="1" ht="30" r="92" spans="1:48">
      <c r="A92" s="23" t="s">
        <v>411</v>
      </c>
    </row>
    <row customHeight="1" ht="30" r="93" spans="1:48">
      <c r="A93" s="23" t="s">
        <v>412</v>
      </c>
    </row>
    <row customHeight="1" ht="30" r="94" spans="1:48">
      <c r="A94" s="23" t="s">
        <v>413</v>
      </c>
    </row>
    <row customHeight="1" ht="30" r="95" spans="1:48">
      <c r="A95" s="23" t="s">
        <v>414</v>
      </c>
    </row>
    <row customHeight="1" ht="30" r="96" spans="1:48">
      <c r="A96" s="23" t="s">
        <v>415</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503.88207934</v>
      </c>
      <c r="F7" s="20" t="n">
        <v>2.2495885</v>
      </c>
      <c r="G7" s="18" t="n">
        <v>534.75952291</v>
      </c>
      <c r="H7" s="20" t="n">
        <v>2.81837723</v>
      </c>
      <c r="I7" s="18" t="s">
        <v>327</v>
      </c>
      <c r="J7" s="20" t="s">
        <v>327</v>
      </c>
      <c r="K7" s="18" t="s">
        <v>327</v>
      </c>
      <c r="L7" s="20" t="s">
        <v>327</v>
      </c>
      <c r="M7" s="18" t="s">
        <v>327</v>
      </c>
      <c r="N7" s="20" t="s">
        <v>327</v>
      </c>
      <c r="O7" s="18" t="s">
        <v>327</v>
      </c>
      <c r="P7" s="20" t="s">
        <v>327</v>
      </c>
      <c r="Q7" s="18" t="n">
        <v>472.38652566</v>
      </c>
      <c r="R7" s="20" t="n">
        <v>3.69160471</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487.37670567</v>
      </c>
      <c r="F9" s="20" t="n">
        <v>4.72882393</v>
      </c>
      <c r="G9" s="18" t="n">
        <v>512.00920424</v>
      </c>
      <c r="H9" s="20" t="n">
        <v>5.3851984</v>
      </c>
      <c r="I9" s="18" t="s">
        <v>327</v>
      </c>
      <c r="J9" s="20" t="s">
        <v>327</v>
      </c>
      <c r="K9" s="18" t="s">
        <v>327</v>
      </c>
      <c r="L9" s="20" t="s">
        <v>327</v>
      </c>
      <c r="M9" s="18" t="n">
        <v>347.7815185</v>
      </c>
      <c r="N9" s="20" t="n">
        <v>11.20716786</v>
      </c>
      <c r="O9" s="18" t="s">
        <v>327</v>
      </c>
      <c r="P9" s="20" t="s">
        <v>327</v>
      </c>
      <c r="Q9" s="18" t="n">
        <v>429.21095346</v>
      </c>
      <c r="R9" s="20" t="n">
        <v>7.02737245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511.2414645</v>
      </c>
      <c r="F13" s="20" t="n">
        <v>2.3766614</v>
      </c>
      <c r="G13" s="18" t="n">
        <v>505.44584195</v>
      </c>
      <c r="H13" s="20" t="n">
        <v>3.77272209</v>
      </c>
      <c r="I13" s="18" t="s">
        <v>327</v>
      </c>
      <c r="J13" s="20" t="s">
        <v>327</v>
      </c>
      <c r="K13" s="18" t="s">
        <v>327</v>
      </c>
      <c r="L13" s="20" t="s">
        <v>327</v>
      </c>
      <c r="M13" s="18" t="n">
        <v>407.4699787</v>
      </c>
      <c r="N13" s="20" t="n">
        <v>6.79601306</v>
      </c>
      <c r="O13" s="18" t="s">
        <v>327</v>
      </c>
      <c r="P13" s="20" t="s">
        <v>327</v>
      </c>
      <c r="Q13" s="18" t="n">
        <v>431.3933676</v>
      </c>
      <c r="R13" s="20" t="n">
        <v>6.91814851</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516.5529428900001</v>
      </c>
      <c r="F17" s="20" t="n">
        <v>2.80011129</v>
      </c>
      <c r="G17" s="18" t="n">
        <v>543.44094282</v>
      </c>
      <c r="H17" s="20" t="n">
        <v>4.37021889</v>
      </c>
      <c r="I17" s="18" t="s">
        <v>327</v>
      </c>
      <c r="J17" s="20" t="s">
        <v>327</v>
      </c>
      <c r="K17" s="18" t="s">
        <v>327</v>
      </c>
      <c r="L17" s="20" t="s">
        <v>327</v>
      </c>
      <c r="M17" s="18" t="n">
        <v>338.260297</v>
      </c>
      <c r="N17" s="20" t="n">
        <v>14.23011861</v>
      </c>
      <c r="O17" s="18" t="s">
        <v>327</v>
      </c>
      <c r="P17" s="20" t="s">
        <v>327</v>
      </c>
      <c r="Q17" s="18" t="n">
        <v>429.81019097</v>
      </c>
      <c r="R17" s="20" t="n">
        <v>8.522546719999999</v>
      </c>
    </row>
    <row r="18" spans="1:18">
      <c r="A18" s="15" t="s">
        <v>338</v>
      </c>
      <c r="B18" s="17" t="n">
        <v>5532</v>
      </c>
      <c r="C18" s="18">
        <f>(68.0/B18*100)</f>
        <v/>
      </c>
      <c r="D18" s="19" t="n">
        <v>5464</v>
      </c>
      <c r="E18" s="18" t="n">
        <v>456.61028853</v>
      </c>
      <c r="F18" s="20" t="n">
        <v>4.79493619</v>
      </c>
      <c r="G18" s="18" t="n">
        <v>494.07378437</v>
      </c>
      <c r="H18" s="20" t="n">
        <v>3.85837966</v>
      </c>
      <c r="I18" s="18" t="s">
        <v>327</v>
      </c>
      <c r="J18" s="20" t="s">
        <v>327</v>
      </c>
      <c r="K18" s="18" t="s">
        <v>327</v>
      </c>
      <c r="L18" s="20" t="s">
        <v>327</v>
      </c>
      <c r="M18" s="18" t="s">
        <v>327</v>
      </c>
      <c r="N18" s="20" t="s">
        <v>327</v>
      </c>
      <c r="O18" s="18" t="s">
        <v>327</v>
      </c>
      <c r="P18" s="20" t="s">
        <v>327</v>
      </c>
      <c r="Q18" s="18" t="n">
        <v>427.03524434</v>
      </c>
      <c r="R18" s="20" t="n">
        <v>6.24665664</v>
      </c>
    </row>
    <row r="19" spans="1:18">
      <c r="A19" s="15" t="s">
        <v>339</v>
      </c>
      <c r="B19" s="17" t="n">
        <v>5658</v>
      </c>
      <c r="C19" s="18">
        <f>(382.0/B19*100)</f>
        <v/>
      </c>
      <c r="D19" s="19" t="n">
        <v>5276</v>
      </c>
      <c r="E19" s="18" t="n">
        <v>469.86056683</v>
      </c>
      <c r="F19" s="20" t="n">
        <v>2.88812333</v>
      </c>
      <c r="G19" s="18" t="n">
        <v>490.78597544</v>
      </c>
      <c r="H19" s="20" t="n">
        <v>3.48838224</v>
      </c>
      <c r="I19" s="18" t="s">
        <v>327</v>
      </c>
      <c r="J19" s="20" t="s">
        <v>327</v>
      </c>
      <c r="K19" s="18" t="s">
        <v>327</v>
      </c>
      <c r="L19" s="20" t="s">
        <v>327</v>
      </c>
      <c r="M19" s="18" t="s">
        <v>327</v>
      </c>
      <c r="N19" s="20" t="s">
        <v>327</v>
      </c>
      <c r="O19" s="18" t="s">
        <v>327</v>
      </c>
      <c r="P19" s="20" t="s">
        <v>327</v>
      </c>
      <c r="Q19" s="18" t="n">
        <v>406.32821853</v>
      </c>
      <c r="R19" s="20" t="n">
        <v>5.8664499</v>
      </c>
    </row>
    <row r="20" spans="1:18">
      <c r="A20" s="15" t="s">
        <v>340</v>
      </c>
      <c r="B20" s="17" t="n">
        <v>3371</v>
      </c>
      <c r="C20" s="18">
        <f>(83.0/B20*100)</f>
        <v/>
      </c>
      <c r="D20" s="19" t="n">
        <v>3288</v>
      </c>
      <c r="E20" s="18" t="n">
        <v>489.9675961</v>
      </c>
      <c r="F20" s="20" t="n">
        <v>2.56983243</v>
      </c>
      <c r="G20" s="18" t="n">
        <v>490.95298716</v>
      </c>
      <c r="H20" s="20" t="n">
        <v>4.30296233</v>
      </c>
      <c r="I20" s="18" t="s">
        <v>327</v>
      </c>
      <c r="J20" s="20" t="s">
        <v>327</v>
      </c>
      <c r="K20" s="18" t="s">
        <v>327</v>
      </c>
      <c r="L20" s="20" t="s">
        <v>327</v>
      </c>
      <c r="M20" s="18" t="s">
        <v>327</v>
      </c>
      <c r="N20" s="20" t="s">
        <v>327</v>
      </c>
      <c r="O20" s="18" t="s">
        <v>327</v>
      </c>
      <c r="P20" s="20" t="s">
        <v>327</v>
      </c>
      <c r="Q20" s="18" t="n">
        <v>420.69504358</v>
      </c>
      <c r="R20" s="20" t="n">
        <v>5.49770953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484.47688515</v>
      </c>
      <c r="F23" s="20" t="n">
        <v>3.36729448</v>
      </c>
      <c r="G23" s="18" t="n">
        <v>507.42537285</v>
      </c>
      <c r="H23" s="20" t="n">
        <v>2.78541372</v>
      </c>
      <c r="I23" s="18" t="s">
        <v>327</v>
      </c>
      <c r="J23" s="20" t="s">
        <v>327</v>
      </c>
      <c r="K23" s="18" t="s">
        <v>327</v>
      </c>
      <c r="L23" s="20" t="s">
        <v>327</v>
      </c>
      <c r="M23" s="18" t="s">
        <v>327</v>
      </c>
      <c r="N23" s="20" t="s">
        <v>327</v>
      </c>
      <c r="O23" s="18" t="s">
        <v>327</v>
      </c>
      <c r="P23" s="20" t="s">
        <v>327</v>
      </c>
      <c r="Q23" s="18" t="n">
        <v>432.80416388</v>
      </c>
      <c r="R23" s="20" t="n">
        <v>4.7224345</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522.58939768</v>
      </c>
      <c r="F25" s="20" t="n">
        <v>4.42612772</v>
      </c>
      <c r="G25" s="18" t="n">
        <v>522.39604158</v>
      </c>
      <c r="H25" s="20" t="n">
        <v>3.56570624</v>
      </c>
      <c r="I25" s="18" t="s">
        <v>327</v>
      </c>
      <c r="J25" s="20" t="s">
        <v>327</v>
      </c>
      <c r="K25" s="18" t="s">
        <v>327</v>
      </c>
      <c r="L25" s="20" t="s">
        <v>327</v>
      </c>
      <c r="M25" s="18" t="s">
        <v>327</v>
      </c>
      <c r="N25" s="20" t="s">
        <v>327</v>
      </c>
      <c r="O25" s="18" t="s">
        <v>327</v>
      </c>
      <c r="P25" s="20" t="s">
        <v>327</v>
      </c>
      <c r="Q25" s="18" t="n">
        <v>486.90980182</v>
      </c>
      <c r="R25" s="20" t="n">
        <v>5.16795046</v>
      </c>
    </row>
    <row r="26" spans="1:18">
      <c r="A26" s="15" t="s">
        <v>346</v>
      </c>
      <c r="B26" s="17" t="n">
        <v>4869</v>
      </c>
      <c r="C26" s="18">
        <f>(216.0/B26*100)</f>
        <v/>
      </c>
      <c r="D26" s="19" t="n">
        <v>4653</v>
      </c>
      <c r="E26" s="18" t="n">
        <v>490.22049449</v>
      </c>
      <c r="F26" s="20" t="n">
        <v>2.20799255</v>
      </c>
      <c r="G26" s="18" t="n">
        <v>498.28573694</v>
      </c>
      <c r="H26" s="20" t="n">
        <v>2.99186482</v>
      </c>
      <c r="I26" s="18" t="s">
        <v>327</v>
      </c>
      <c r="J26" s="20" t="s">
        <v>327</v>
      </c>
      <c r="K26" s="18" t="s">
        <v>327</v>
      </c>
      <c r="L26" s="20" t="s">
        <v>327</v>
      </c>
      <c r="M26" s="18" t="s">
        <v>327</v>
      </c>
      <c r="N26" s="20" t="s">
        <v>327</v>
      </c>
      <c r="O26" s="18" t="s">
        <v>327</v>
      </c>
      <c r="P26" s="20" t="s">
        <v>327</v>
      </c>
      <c r="Q26" s="18" t="n">
        <v>446.09124537</v>
      </c>
      <c r="R26" s="20" t="n">
        <v>5.13421224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498.56070184</v>
      </c>
      <c r="F32" s="20" t="n">
        <v>2.2473711</v>
      </c>
      <c r="G32" s="18" t="n">
        <v>527.35898292</v>
      </c>
      <c r="H32" s="20" t="n">
        <v>3.31925643</v>
      </c>
      <c r="I32" s="18" t="s">
        <v>327</v>
      </c>
      <c r="J32" s="20" t="s">
        <v>327</v>
      </c>
      <c r="K32" s="18" t="s">
        <v>327</v>
      </c>
      <c r="L32" s="20" t="s">
        <v>327</v>
      </c>
      <c r="M32" s="18" t="s">
        <v>327</v>
      </c>
      <c r="N32" s="20" t="s">
        <v>327</v>
      </c>
      <c r="O32" s="18" t="s">
        <v>327</v>
      </c>
      <c r="P32" s="20" t="s">
        <v>327</v>
      </c>
      <c r="Q32" s="18" t="n">
        <v>465.13621723</v>
      </c>
      <c r="R32" s="20" t="n">
        <v>7.09417819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459.58414873</v>
      </c>
      <c r="F34" s="20" t="n">
        <v>2.95330097</v>
      </c>
      <c r="G34" s="18" t="n">
        <v>475.95726329</v>
      </c>
      <c r="H34" s="20" t="n">
        <v>3.22224986</v>
      </c>
      <c r="I34" s="18" t="s">
        <v>327</v>
      </c>
      <c r="J34" s="20" t="s">
        <v>327</v>
      </c>
      <c r="K34" s="18" t="s">
        <v>327</v>
      </c>
      <c r="L34" s="20" t="s">
        <v>327</v>
      </c>
      <c r="M34" s="18" t="n">
        <v>263.37193708</v>
      </c>
      <c r="N34" s="20" t="n">
        <v>13.61114927</v>
      </c>
      <c r="O34" s="18" t="s">
        <v>327</v>
      </c>
      <c r="P34" s="20" t="s">
        <v>327</v>
      </c>
      <c r="Q34" s="18" t="n">
        <v>407.77850389</v>
      </c>
      <c r="R34" s="20" t="n">
        <v>5.16518232</v>
      </c>
    </row>
    <row r="35" spans="1:18">
      <c r="A35" s="15" t="s">
        <v>355</v>
      </c>
      <c r="B35" s="17" t="n">
        <v>6406</v>
      </c>
      <c r="C35" s="18">
        <f>(165.0/B35*100)</f>
        <v/>
      </c>
      <c r="D35" s="19" t="n">
        <v>6241</v>
      </c>
      <c r="E35" s="18" t="n">
        <v>500.93810633</v>
      </c>
      <c r="F35" s="20" t="n">
        <v>2.44345873</v>
      </c>
      <c r="G35" s="18" t="n">
        <v>527.9942932</v>
      </c>
      <c r="H35" s="20" t="n">
        <v>2.27196818</v>
      </c>
      <c r="I35" s="18" t="s">
        <v>327</v>
      </c>
      <c r="J35" s="20" t="s">
        <v>327</v>
      </c>
      <c r="K35" s="18" t="s">
        <v>327</v>
      </c>
      <c r="L35" s="20" t="s">
        <v>327</v>
      </c>
      <c r="M35" s="18" t="n">
        <v>337.32521215</v>
      </c>
      <c r="N35" s="20" t="n">
        <v>11.65794297</v>
      </c>
      <c r="O35" s="18" t="s">
        <v>327</v>
      </c>
      <c r="P35" s="20" t="s">
        <v>327</v>
      </c>
      <c r="Q35" s="18" t="n">
        <v>458.42250342</v>
      </c>
      <c r="R35" s="20" t="n">
        <v>4.9150824</v>
      </c>
    </row>
    <row r="36" spans="1:18">
      <c r="A36" s="15" t="s">
        <v>356</v>
      </c>
      <c r="B36" s="17" t="n">
        <v>6736</v>
      </c>
      <c r="C36" s="18">
        <f>(187.0/B36*100)</f>
        <v/>
      </c>
      <c r="D36" s="19" t="n">
        <v>6549</v>
      </c>
      <c r="E36" s="18" t="n">
        <v>488.79830624</v>
      </c>
      <c r="F36" s="20" t="n">
        <v>2.96369921</v>
      </c>
      <c r="G36" s="18" t="n">
        <v>517.59379756</v>
      </c>
      <c r="H36" s="20" t="n">
        <v>2.69606133</v>
      </c>
      <c r="I36" s="18" t="s">
        <v>327</v>
      </c>
      <c r="J36" s="20" t="s">
        <v>327</v>
      </c>
      <c r="K36" s="18" t="s">
        <v>327</v>
      </c>
      <c r="L36" s="20" t="s">
        <v>327</v>
      </c>
      <c r="M36" s="18" t="s">
        <v>327</v>
      </c>
      <c r="N36" s="20" t="s">
        <v>327</v>
      </c>
      <c r="O36" s="18" t="s">
        <v>327</v>
      </c>
      <c r="P36" s="20" t="s">
        <v>327</v>
      </c>
      <c r="Q36" s="18" t="n">
        <v>461.43719946</v>
      </c>
      <c r="R36" s="20" t="n">
        <v>4.02691392</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502.22123647</v>
      </c>
      <c r="F40" s="20" t="n">
        <v>3.41168547</v>
      </c>
      <c r="G40" s="18" t="n">
        <v>528.76892954</v>
      </c>
      <c r="H40" s="20" t="n">
        <v>4.20144849</v>
      </c>
      <c r="I40" s="18" t="s">
        <v>327</v>
      </c>
      <c r="J40" s="20" t="s">
        <v>327</v>
      </c>
      <c r="K40" s="18" t="s">
        <v>327</v>
      </c>
      <c r="L40" s="20" t="s">
        <v>327</v>
      </c>
      <c r="M40" s="18" t="n">
        <v>493.18465857</v>
      </c>
      <c r="N40" s="20" t="n">
        <v>2.25147869</v>
      </c>
      <c r="O40" s="18" t="s">
        <v>327</v>
      </c>
      <c r="P40" s="20" t="s">
        <v>327</v>
      </c>
      <c r="Q40" s="18" t="n">
        <v>441.71737695</v>
      </c>
      <c r="R40" s="20" t="n">
        <v>4.56936973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439.39344457</v>
      </c>
      <c r="F47" s="20" t="n">
        <v>5.36943076</v>
      </c>
      <c r="G47" s="18" t="n">
        <v>469.61257347</v>
      </c>
      <c r="H47" s="20" t="n">
        <v>5.39918154</v>
      </c>
      <c r="I47" s="18" t="s">
        <v>327</v>
      </c>
      <c r="J47" s="20" t="s">
        <v>327</v>
      </c>
      <c r="K47" s="18" t="s">
        <v>327</v>
      </c>
      <c r="L47" s="20" t="s">
        <v>327</v>
      </c>
      <c r="M47" s="18" t="s">
        <v>327</v>
      </c>
      <c r="N47" s="20" t="s">
        <v>327</v>
      </c>
      <c r="O47" s="18" t="s">
        <v>327</v>
      </c>
      <c r="P47" s="20" t="s">
        <v>327</v>
      </c>
      <c r="Q47" s="18" t="n">
        <v>384.6258089</v>
      </c>
      <c r="R47" s="20" t="n">
        <v>5.85128011</v>
      </c>
    </row>
    <row r="48" spans="1:18">
      <c r="A48" s="15" t="s">
        <v>368</v>
      </c>
      <c r="B48" s="17" t="n">
        <v>9841</v>
      </c>
      <c r="C48" s="18">
        <f>(36.0/B48*100)</f>
        <v/>
      </c>
      <c r="D48" s="19" t="n">
        <v>9805</v>
      </c>
      <c r="E48" s="18" t="n">
        <v>467.74865866</v>
      </c>
      <c r="F48" s="20" t="n">
        <v>6.27965999</v>
      </c>
      <c r="G48" s="18" t="n">
        <v>517.23082988</v>
      </c>
      <c r="H48" s="20" t="n">
        <v>4.64019424</v>
      </c>
      <c r="I48" s="18" t="s">
        <v>327</v>
      </c>
      <c r="J48" s="20" t="s">
        <v>327</v>
      </c>
      <c r="K48" s="18" t="s">
        <v>327</v>
      </c>
      <c r="L48" s="20" t="s">
        <v>327</v>
      </c>
      <c r="M48" s="18" t="s">
        <v>327</v>
      </c>
      <c r="N48" s="20" t="s">
        <v>327</v>
      </c>
      <c r="O48" s="18" t="s">
        <v>327</v>
      </c>
      <c r="P48" s="20" t="s">
        <v>327</v>
      </c>
      <c r="Q48" s="18" t="n">
        <v>460.87857318</v>
      </c>
      <c r="R48" s="20" t="n">
        <v>8.29305227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481.17165851</v>
      </c>
      <c r="F52" s="20" t="n">
        <v>3.09819333</v>
      </c>
      <c r="G52" s="18" t="n">
        <v>512.57143109</v>
      </c>
      <c r="H52" s="20" t="n">
        <v>3.05221511</v>
      </c>
      <c r="I52" s="18" t="s">
        <v>327</v>
      </c>
      <c r="J52" s="20" t="s">
        <v>327</v>
      </c>
      <c r="K52" s="18" t="s">
        <v>327</v>
      </c>
      <c r="L52" s="20" t="s">
        <v>327</v>
      </c>
      <c r="M52" s="18" t="s">
        <v>327</v>
      </c>
      <c r="N52" s="20" t="s">
        <v>327</v>
      </c>
      <c r="O52" s="18" t="s">
        <v>327</v>
      </c>
      <c r="P52" s="20" t="s">
        <v>327</v>
      </c>
      <c r="Q52" s="18" t="n">
        <v>436.16245274</v>
      </c>
      <c r="R52" s="20" t="n">
        <v>4.57381311</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516.50061663</v>
      </c>
      <c r="F56" s="20" t="n">
        <v>4.43456632</v>
      </c>
      <c r="G56" s="18" t="n">
        <v>535.1999196199999</v>
      </c>
      <c r="H56" s="20" t="n">
        <v>2.74792109</v>
      </c>
      <c r="I56" s="18" t="s">
        <v>327</v>
      </c>
      <c r="J56" s="20" t="s">
        <v>327</v>
      </c>
      <c r="K56" s="18" t="s">
        <v>327</v>
      </c>
      <c r="L56" s="20" t="s">
        <v>327</v>
      </c>
      <c r="M56" s="18" t="s">
        <v>327</v>
      </c>
      <c r="N56" s="20" t="s">
        <v>327</v>
      </c>
      <c r="O56" s="18" t="s">
        <v>327</v>
      </c>
      <c r="P56" s="20" t="s">
        <v>327</v>
      </c>
      <c r="Q56" s="18" t="n">
        <v>477.64877485</v>
      </c>
      <c r="R56" s="20" t="n">
        <v>7.86323132</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478.5126384</v>
      </c>
      <c r="F61" s="20" t="n">
        <v>2.65748936</v>
      </c>
      <c r="G61" s="18" t="n">
        <v>493.07750922</v>
      </c>
      <c r="H61" s="20" t="n">
        <v>4.38621479</v>
      </c>
      <c r="I61" s="18" t="s">
        <v>327</v>
      </c>
      <c r="J61" s="20" t="s">
        <v>327</v>
      </c>
      <c r="K61" s="18" t="s">
        <v>327</v>
      </c>
      <c r="L61" s="20" t="s">
        <v>327</v>
      </c>
      <c r="M61" s="18" t="s">
        <v>327</v>
      </c>
      <c r="N61" s="20" t="s">
        <v>327</v>
      </c>
      <c r="O61" s="18" t="s">
        <v>327</v>
      </c>
      <c r="P61" s="20" t="s">
        <v>327</v>
      </c>
      <c r="Q61" s="18" t="n">
        <v>411.43702529</v>
      </c>
      <c r="R61" s="20" t="n">
        <v>6.13049046</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398.13759371</v>
      </c>
      <c r="F67" s="20" t="n">
        <v>3.8685044</v>
      </c>
      <c r="G67" s="18" t="n">
        <v>418.47374528</v>
      </c>
      <c r="H67" s="20" t="n">
        <v>3.23154463</v>
      </c>
      <c r="I67" s="18" t="s">
        <v>327</v>
      </c>
      <c r="J67" s="20" t="s">
        <v>327</v>
      </c>
      <c r="K67" s="18" t="s">
        <v>327</v>
      </c>
      <c r="L67" s="20" t="s">
        <v>327</v>
      </c>
      <c r="M67" s="18" t="s">
        <v>327</v>
      </c>
      <c r="N67" s="20" t="s">
        <v>327</v>
      </c>
      <c r="O67" s="18" t="s">
        <v>327</v>
      </c>
      <c r="P67" s="20" t="s">
        <v>327</v>
      </c>
      <c r="Q67" s="18" t="n">
        <v>375.58329364</v>
      </c>
      <c r="R67" s="20" t="n">
        <v>5.00312396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403.47987624</v>
      </c>
      <c r="F73" s="20" t="n">
        <v>3.51835722</v>
      </c>
      <c r="G73" s="18" t="n">
        <v>443.97849367</v>
      </c>
      <c r="H73" s="20" t="n">
        <v>4.18449524</v>
      </c>
      <c r="I73" s="18" t="s">
        <v>327</v>
      </c>
      <c r="J73" s="20" t="s">
        <v>327</v>
      </c>
      <c r="K73" s="18" t="s">
        <v>327</v>
      </c>
      <c r="L73" s="20" t="s">
        <v>327</v>
      </c>
      <c r="M73" s="18" t="s">
        <v>327</v>
      </c>
      <c r="N73" s="20" t="s">
        <v>327</v>
      </c>
      <c r="O73" s="18" t="s">
        <v>327</v>
      </c>
      <c r="P73" s="20" t="s">
        <v>327</v>
      </c>
      <c r="Q73" s="18" t="n">
        <v>394.98128652</v>
      </c>
      <c r="R73" s="20" t="n">
        <v>6.6918257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510.77842966</v>
      </c>
      <c r="F7" s="20" t="n">
        <v>2.38283084</v>
      </c>
      <c r="G7" s="18" t="n">
        <v>526.68958374</v>
      </c>
      <c r="H7" s="20" t="n">
        <v>2.9656342</v>
      </c>
      <c r="I7" s="18" t="s">
        <v>327</v>
      </c>
      <c r="J7" s="20" t="s">
        <v>327</v>
      </c>
      <c r="K7" s="18" t="s">
        <v>327</v>
      </c>
      <c r="L7" s="20" t="s">
        <v>327</v>
      </c>
      <c r="M7" s="18" t="s">
        <v>327</v>
      </c>
      <c r="N7" s="20" t="s">
        <v>327</v>
      </c>
      <c r="O7" s="18" t="s">
        <v>327</v>
      </c>
      <c r="P7" s="20" t="s">
        <v>327</v>
      </c>
      <c r="Q7" s="18" t="n">
        <v>469.00404914</v>
      </c>
      <c r="R7" s="20" t="n">
        <v>3.52809816</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485.59695653</v>
      </c>
      <c r="F9" s="20" t="n">
        <v>5.81550898</v>
      </c>
      <c r="G9" s="18" t="n">
        <v>509.17482233</v>
      </c>
      <c r="H9" s="20" t="n">
        <v>4.62622842</v>
      </c>
      <c r="I9" s="18" t="s">
        <v>327</v>
      </c>
      <c r="J9" s="20" t="s">
        <v>327</v>
      </c>
      <c r="K9" s="18" t="s">
        <v>327</v>
      </c>
      <c r="L9" s="20" t="s">
        <v>327</v>
      </c>
      <c r="M9" s="18" t="n">
        <v>347.7815185</v>
      </c>
      <c r="N9" s="20" t="n">
        <v>11.20716786</v>
      </c>
      <c r="O9" s="18" t="s">
        <v>327</v>
      </c>
      <c r="P9" s="20" t="s">
        <v>327</v>
      </c>
      <c r="Q9" s="18" t="n">
        <v>432.19036433</v>
      </c>
      <c r="R9" s="20" t="n">
        <v>6.74519943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513.82801741</v>
      </c>
      <c r="F13" s="20" t="n">
        <v>2.41533998</v>
      </c>
      <c r="G13" s="18" t="n">
        <v>500.64579476</v>
      </c>
      <c r="H13" s="20" t="n">
        <v>3.71615745</v>
      </c>
      <c r="I13" s="18" t="s">
        <v>327</v>
      </c>
      <c r="J13" s="20" t="s">
        <v>327</v>
      </c>
      <c r="K13" s="18" t="s">
        <v>327</v>
      </c>
      <c r="L13" s="20" t="s">
        <v>327</v>
      </c>
      <c r="M13" s="18" t="n">
        <v>407.4699787</v>
      </c>
      <c r="N13" s="20" t="n">
        <v>6.79601306</v>
      </c>
      <c r="O13" s="18" t="s">
        <v>327</v>
      </c>
      <c r="P13" s="20" t="s">
        <v>327</v>
      </c>
      <c r="Q13" s="18" t="n">
        <v>434.8616163</v>
      </c>
      <c r="R13" s="20" t="n">
        <v>6.09114974</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520.06699155</v>
      </c>
      <c r="F17" s="20" t="n">
        <v>2.92242516</v>
      </c>
      <c r="G17" s="18" t="n">
        <v>536.2928821100001</v>
      </c>
      <c r="H17" s="20" t="n">
        <v>3.96037218</v>
      </c>
      <c r="I17" s="18" t="s">
        <v>327</v>
      </c>
      <c r="J17" s="20" t="s">
        <v>327</v>
      </c>
      <c r="K17" s="18" t="s">
        <v>327</v>
      </c>
      <c r="L17" s="20" t="s">
        <v>327</v>
      </c>
      <c r="M17" s="18" t="n">
        <v>338.260297</v>
      </c>
      <c r="N17" s="20" t="n">
        <v>14.23011861</v>
      </c>
      <c r="O17" s="18" t="s">
        <v>327</v>
      </c>
      <c r="P17" s="20" t="s">
        <v>327</v>
      </c>
      <c r="Q17" s="18" t="n">
        <v>435.8199437</v>
      </c>
      <c r="R17" s="20" t="n">
        <v>7.80929448</v>
      </c>
    </row>
    <row r="18" spans="1:18">
      <c r="A18" s="15" t="s">
        <v>338</v>
      </c>
      <c r="B18" s="17" t="n">
        <v>5532</v>
      </c>
      <c r="C18" s="18">
        <f>(68.0/B18*100)</f>
        <v/>
      </c>
      <c r="D18" s="19" t="n">
        <v>5464</v>
      </c>
      <c r="E18" s="18" t="n">
        <v>462.76076848</v>
      </c>
      <c r="F18" s="20" t="n">
        <v>5.10776976</v>
      </c>
      <c r="G18" s="18" t="n">
        <v>487.33040192</v>
      </c>
      <c r="H18" s="20" t="n">
        <v>3.92803167</v>
      </c>
      <c r="I18" s="18" t="s">
        <v>327</v>
      </c>
      <c r="J18" s="20" t="s">
        <v>327</v>
      </c>
      <c r="K18" s="18" t="s">
        <v>327</v>
      </c>
      <c r="L18" s="20" t="s">
        <v>327</v>
      </c>
      <c r="M18" s="18" t="s">
        <v>327</v>
      </c>
      <c r="N18" s="20" t="s">
        <v>327</v>
      </c>
      <c r="O18" s="18" t="s">
        <v>327</v>
      </c>
      <c r="P18" s="20" t="s">
        <v>327</v>
      </c>
      <c r="Q18" s="18" t="n">
        <v>425.04850039</v>
      </c>
      <c r="R18" s="20" t="n">
        <v>6.21069654</v>
      </c>
    </row>
    <row r="19" spans="1:18">
      <c r="A19" s="15" t="s">
        <v>339</v>
      </c>
      <c r="B19" s="17" t="n">
        <v>5658</v>
      </c>
      <c r="C19" s="18">
        <f>(382.0/B19*100)</f>
        <v/>
      </c>
      <c r="D19" s="19" t="n">
        <v>5276</v>
      </c>
      <c r="E19" s="18" t="n">
        <v>474.3103813</v>
      </c>
      <c r="F19" s="20" t="n">
        <v>3.43798593</v>
      </c>
      <c r="G19" s="18" t="n">
        <v>484.81954118</v>
      </c>
      <c r="H19" s="20" t="n">
        <v>2.99534367</v>
      </c>
      <c r="I19" s="18" t="s">
        <v>327</v>
      </c>
      <c r="J19" s="20" t="s">
        <v>327</v>
      </c>
      <c r="K19" s="18" t="s">
        <v>327</v>
      </c>
      <c r="L19" s="20" t="s">
        <v>327</v>
      </c>
      <c r="M19" s="18" t="s">
        <v>327</v>
      </c>
      <c r="N19" s="20" t="s">
        <v>327</v>
      </c>
      <c r="O19" s="18" t="s">
        <v>327</v>
      </c>
      <c r="P19" s="20" t="s">
        <v>327</v>
      </c>
      <c r="Q19" s="18" t="n">
        <v>412.36373092</v>
      </c>
      <c r="R19" s="20" t="n">
        <v>5.53516426</v>
      </c>
    </row>
    <row r="20" spans="1:18">
      <c r="A20" s="15" t="s">
        <v>340</v>
      </c>
      <c r="B20" s="17" t="n">
        <v>3371</v>
      </c>
      <c r="C20" s="18">
        <f>(83.0/B20*100)</f>
        <v/>
      </c>
      <c r="D20" s="19" t="n">
        <v>3288</v>
      </c>
      <c r="E20" s="18" t="n">
        <v>492.97195833</v>
      </c>
      <c r="F20" s="20" t="n">
        <v>2.62894141</v>
      </c>
      <c r="G20" s="18" t="n">
        <v>487.84752454</v>
      </c>
      <c r="H20" s="20" t="n">
        <v>3.45245087</v>
      </c>
      <c r="I20" s="18" t="s">
        <v>327</v>
      </c>
      <c r="J20" s="20" t="s">
        <v>327</v>
      </c>
      <c r="K20" s="18" t="s">
        <v>327</v>
      </c>
      <c r="L20" s="20" t="s">
        <v>327</v>
      </c>
      <c r="M20" s="18" t="s">
        <v>327</v>
      </c>
      <c r="N20" s="20" t="s">
        <v>327</v>
      </c>
      <c r="O20" s="18" t="s">
        <v>327</v>
      </c>
      <c r="P20" s="20" t="s">
        <v>327</v>
      </c>
      <c r="Q20" s="18" t="n">
        <v>420.92421318</v>
      </c>
      <c r="R20" s="20" t="n">
        <v>5.00861306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484.0965063</v>
      </c>
      <c r="F23" s="20" t="n">
        <v>3.80842303</v>
      </c>
      <c r="G23" s="18" t="n">
        <v>504.1745453</v>
      </c>
      <c r="H23" s="20" t="n">
        <v>2.79623631</v>
      </c>
      <c r="I23" s="18" t="s">
        <v>327</v>
      </c>
      <c r="J23" s="20" t="s">
        <v>327</v>
      </c>
      <c r="K23" s="18" t="s">
        <v>327</v>
      </c>
      <c r="L23" s="20" t="s">
        <v>327</v>
      </c>
      <c r="M23" s="18" t="s">
        <v>327</v>
      </c>
      <c r="N23" s="20" t="s">
        <v>327</v>
      </c>
      <c r="O23" s="18" t="s">
        <v>327</v>
      </c>
      <c r="P23" s="20" t="s">
        <v>327</v>
      </c>
      <c r="Q23" s="18" t="n">
        <v>440.223246</v>
      </c>
      <c r="R23" s="20" t="n">
        <v>4.07055572</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519.1798086700001</v>
      </c>
      <c r="F25" s="20" t="n">
        <v>5.19995815</v>
      </c>
      <c r="G25" s="18" t="n">
        <v>524.60384357</v>
      </c>
      <c r="H25" s="20" t="n">
        <v>3.58288122</v>
      </c>
      <c r="I25" s="18" t="s">
        <v>327</v>
      </c>
      <c r="J25" s="20" t="s">
        <v>327</v>
      </c>
      <c r="K25" s="18" t="s">
        <v>327</v>
      </c>
      <c r="L25" s="20" t="s">
        <v>327</v>
      </c>
      <c r="M25" s="18" t="s">
        <v>327</v>
      </c>
      <c r="N25" s="20" t="s">
        <v>327</v>
      </c>
      <c r="O25" s="18" t="s">
        <v>327</v>
      </c>
      <c r="P25" s="20" t="s">
        <v>327</v>
      </c>
      <c r="Q25" s="18" t="n">
        <v>489.90320083</v>
      </c>
      <c r="R25" s="20" t="n">
        <v>4.86780772</v>
      </c>
    </row>
    <row r="26" spans="1:18">
      <c r="A26" s="15" t="s">
        <v>346</v>
      </c>
      <c r="B26" s="17" t="n">
        <v>4869</v>
      </c>
      <c r="C26" s="18">
        <f>(216.0/B26*100)</f>
        <v/>
      </c>
      <c r="D26" s="19" t="n">
        <v>4653</v>
      </c>
      <c r="E26" s="18" t="n">
        <v>490.96870133</v>
      </c>
      <c r="F26" s="20" t="n">
        <v>2.54652255</v>
      </c>
      <c r="G26" s="18" t="n">
        <v>496.66964104</v>
      </c>
      <c r="H26" s="20" t="n">
        <v>2.43786839</v>
      </c>
      <c r="I26" s="18" t="s">
        <v>327</v>
      </c>
      <c r="J26" s="20" t="s">
        <v>327</v>
      </c>
      <c r="K26" s="18" t="s">
        <v>327</v>
      </c>
      <c r="L26" s="20" t="s">
        <v>327</v>
      </c>
      <c r="M26" s="18" t="s">
        <v>327</v>
      </c>
      <c r="N26" s="20" t="s">
        <v>327</v>
      </c>
      <c r="O26" s="18" t="s">
        <v>327</v>
      </c>
      <c r="P26" s="20" t="s">
        <v>327</v>
      </c>
      <c r="Q26" s="18" t="n">
        <v>459.3869594</v>
      </c>
      <c r="R26" s="20" t="n">
        <v>4.31519174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500.4897819</v>
      </c>
      <c r="F32" s="20" t="n">
        <v>2.78292689</v>
      </c>
      <c r="G32" s="18" t="n">
        <v>520.85989053</v>
      </c>
      <c r="H32" s="20" t="n">
        <v>3.00931425</v>
      </c>
      <c r="I32" s="18" t="s">
        <v>327</v>
      </c>
      <c r="J32" s="20" t="s">
        <v>327</v>
      </c>
      <c r="K32" s="18" t="s">
        <v>327</v>
      </c>
      <c r="L32" s="20" t="s">
        <v>327</v>
      </c>
      <c r="M32" s="18" t="s">
        <v>327</v>
      </c>
      <c r="N32" s="20" t="s">
        <v>327</v>
      </c>
      <c r="O32" s="18" t="s">
        <v>327</v>
      </c>
      <c r="P32" s="20" t="s">
        <v>327</v>
      </c>
      <c r="Q32" s="18" t="n">
        <v>467.53004964</v>
      </c>
      <c r="R32" s="20" t="n">
        <v>4.89281693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462.47507484</v>
      </c>
      <c r="F34" s="20" t="n">
        <v>3.70144416</v>
      </c>
      <c r="G34" s="18" t="n">
        <v>472.70564247</v>
      </c>
      <c r="H34" s="20" t="n">
        <v>2.83096758</v>
      </c>
      <c r="I34" s="18" t="s">
        <v>327</v>
      </c>
      <c r="J34" s="20" t="s">
        <v>327</v>
      </c>
      <c r="K34" s="18" t="s">
        <v>327</v>
      </c>
      <c r="L34" s="20" t="s">
        <v>327</v>
      </c>
      <c r="M34" s="18" t="n">
        <v>263.37193708</v>
      </c>
      <c r="N34" s="20" t="n">
        <v>13.61114927</v>
      </c>
      <c r="O34" s="18" t="s">
        <v>327</v>
      </c>
      <c r="P34" s="20" t="s">
        <v>327</v>
      </c>
      <c r="Q34" s="18" t="n">
        <v>416.1101894</v>
      </c>
      <c r="R34" s="20" t="n">
        <v>4.71789401</v>
      </c>
    </row>
    <row r="35" spans="1:18">
      <c r="A35" s="15" t="s">
        <v>355</v>
      </c>
      <c r="B35" s="17" t="n">
        <v>6406</v>
      </c>
      <c r="C35" s="18">
        <f>(165.0/B35*100)</f>
        <v/>
      </c>
      <c r="D35" s="19" t="n">
        <v>6241</v>
      </c>
      <c r="E35" s="18" t="n">
        <v>505.8924269</v>
      </c>
      <c r="F35" s="20" t="n">
        <v>2.77060234</v>
      </c>
      <c r="G35" s="18" t="n">
        <v>522.44372604</v>
      </c>
      <c r="H35" s="20" t="n">
        <v>2.23529405</v>
      </c>
      <c r="I35" s="18" t="s">
        <v>327</v>
      </c>
      <c r="J35" s="20" t="s">
        <v>327</v>
      </c>
      <c r="K35" s="18" t="s">
        <v>327</v>
      </c>
      <c r="L35" s="20" t="s">
        <v>327</v>
      </c>
      <c r="M35" s="18" t="n">
        <v>337.32521215</v>
      </c>
      <c r="N35" s="20" t="n">
        <v>11.65794297</v>
      </c>
      <c r="O35" s="18" t="s">
        <v>327</v>
      </c>
      <c r="P35" s="20" t="s">
        <v>327</v>
      </c>
      <c r="Q35" s="18" t="n">
        <v>461.79369989</v>
      </c>
      <c r="R35" s="20" t="n">
        <v>4.26613019</v>
      </c>
    </row>
    <row r="36" spans="1:18">
      <c r="A36" s="15" t="s">
        <v>356</v>
      </c>
      <c r="B36" s="17" t="n">
        <v>6736</v>
      </c>
      <c r="C36" s="18">
        <f>(187.0/B36*100)</f>
        <v/>
      </c>
      <c r="D36" s="19" t="n">
        <v>6549</v>
      </c>
      <c r="E36" s="18" t="n">
        <v>496.12796407</v>
      </c>
      <c r="F36" s="20" t="n">
        <v>2.74264807</v>
      </c>
      <c r="G36" s="18" t="n">
        <v>512.00537092</v>
      </c>
      <c r="H36" s="20" t="n">
        <v>2.84151755</v>
      </c>
      <c r="I36" s="18" t="s">
        <v>327</v>
      </c>
      <c r="J36" s="20" t="s">
        <v>327</v>
      </c>
      <c r="K36" s="18" t="s">
        <v>327</v>
      </c>
      <c r="L36" s="20" t="s">
        <v>327</v>
      </c>
      <c r="M36" s="18" t="s">
        <v>327</v>
      </c>
      <c r="N36" s="20" t="s">
        <v>327</v>
      </c>
      <c r="O36" s="18" t="s">
        <v>327</v>
      </c>
      <c r="P36" s="20" t="s">
        <v>327</v>
      </c>
      <c r="Q36" s="18" t="n">
        <v>459.96910096</v>
      </c>
      <c r="R36" s="20" t="n">
        <v>3.807311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508.11932286</v>
      </c>
      <c r="F40" s="20" t="n">
        <v>3.33106744</v>
      </c>
      <c r="G40" s="18" t="n">
        <v>523.44268684</v>
      </c>
      <c r="H40" s="20" t="n">
        <v>4.32713061</v>
      </c>
      <c r="I40" s="18" t="s">
        <v>327</v>
      </c>
      <c r="J40" s="20" t="s">
        <v>327</v>
      </c>
      <c r="K40" s="18" t="s">
        <v>327</v>
      </c>
      <c r="L40" s="20" t="s">
        <v>327</v>
      </c>
      <c r="M40" s="18" t="n">
        <v>493.18465857</v>
      </c>
      <c r="N40" s="20" t="n">
        <v>2.25147869</v>
      </c>
      <c r="O40" s="18" t="s">
        <v>327</v>
      </c>
      <c r="P40" s="20" t="s">
        <v>327</v>
      </c>
      <c r="Q40" s="18" t="n">
        <v>444.30283994</v>
      </c>
      <c r="R40" s="20" t="n">
        <v>4.18463493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433.26353834</v>
      </c>
      <c r="F47" s="20" t="n">
        <v>5.90801552</v>
      </c>
      <c r="G47" s="18" t="n">
        <v>470.65435932</v>
      </c>
      <c r="H47" s="20" t="n">
        <v>4.97363515</v>
      </c>
      <c r="I47" s="18" t="s">
        <v>327</v>
      </c>
      <c r="J47" s="20" t="s">
        <v>327</v>
      </c>
      <c r="K47" s="18" t="s">
        <v>327</v>
      </c>
      <c r="L47" s="20" t="s">
        <v>327</v>
      </c>
      <c r="M47" s="18" t="s">
        <v>327</v>
      </c>
      <c r="N47" s="20" t="s">
        <v>327</v>
      </c>
      <c r="O47" s="18" t="s">
        <v>327</v>
      </c>
      <c r="P47" s="20" t="s">
        <v>327</v>
      </c>
      <c r="Q47" s="18" t="n">
        <v>393.68719152</v>
      </c>
      <c r="R47" s="20" t="n">
        <v>5.60134803</v>
      </c>
    </row>
    <row r="48" spans="1:18">
      <c r="A48" s="15" t="s">
        <v>368</v>
      </c>
      <c r="B48" s="17" t="n">
        <v>9841</v>
      </c>
      <c r="C48" s="18">
        <f>(36.0/B48*100)</f>
        <v/>
      </c>
      <c r="D48" s="19" t="n">
        <v>9805</v>
      </c>
      <c r="E48" s="18" t="n">
        <v>466.39221633</v>
      </c>
      <c r="F48" s="20" t="n">
        <v>5.76749959</v>
      </c>
      <c r="G48" s="18" t="n">
        <v>514.92578624</v>
      </c>
      <c r="H48" s="20" t="n">
        <v>5.04218885</v>
      </c>
      <c r="I48" s="18" t="s">
        <v>327</v>
      </c>
      <c r="J48" s="20" t="s">
        <v>327</v>
      </c>
      <c r="K48" s="18" t="s">
        <v>327</v>
      </c>
      <c r="L48" s="20" t="s">
        <v>327</v>
      </c>
      <c r="M48" s="18" t="s">
        <v>327</v>
      </c>
      <c r="N48" s="20" t="s">
        <v>327</v>
      </c>
      <c r="O48" s="18" t="s">
        <v>327</v>
      </c>
      <c r="P48" s="20" t="s">
        <v>327</v>
      </c>
      <c r="Q48" s="18" t="n">
        <v>458.7080407</v>
      </c>
      <c r="R48" s="20" t="n">
        <v>7.89501757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481.79342737</v>
      </c>
      <c r="F52" s="20" t="n">
        <v>3.27485472</v>
      </c>
      <c r="G52" s="18" t="n">
        <v>509.20410248</v>
      </c>
      <c r="H52" s="20" t="n">
        <v>2.96751374</v>
      </c>
      <c r="I52" s="18" t="s">
        <v>327</v>
      </c>
      <c r="J52" s="20" t="s">
        <v>327</v>
      </c>
      <c r="K52" s="18" t="s">
        <v>327</v>
      </c>
      <c r="L52" s="20" t="s">
        <v>327</v>
      </c>
      <c r="M52" s="18" t="s">
        <v>327</v>
      </c>
      <c r="N52" s="20" t="s">
        <v>327</v>
      </c>
      <c r="O52" s="18" t="s">
        <v>327</v>
      </c>
      <c r="P52" s="20" t="s">
        <v>327</v>
      </c>
      <c r="Q52" s="18" t="n">
        <v>442.0279602</v>
      </c>
      <c r="R52" s="20" t="n">
        <v>4.08718832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516.35170712</v>
      </c>
      <c r="F56" s="20" t="n">
        <v>4.42535352</v>
      </c>
      <c r="G56" s="18" t="n">
        <v>534.04754312</v>
      </c>
      <c r="H56" s="20" t="n">
        <v>2.68155793</v>
      </c>
      <c r="I56" s="18" t="s">
        <v>327</v>
      </c>
      <c r="J56" s="20" t="s">
        <v>327</v>
      </c>
      <c r="K56" s="18" t="s">
        <v>327</v>
      </c>
      <c r="L56" s="20" t="s">
        <v>327</v>
      </c>
      <c r="M56" s="18" t="s">
        <v>327</v>
      </c>
      <c r="N56" s="20" t="s">
        <v>327</v>
      </c>
      <c r="O56" s="18" t="s">
        <v>327</v>
      </c>
      <c r="P56" s="20" t="s">
        <v>327</v>
      </c>
      <c r="Q56" s="18" t="n">
        <v>480.31040942</v>
      </c>
      <c r="R56" s="20" t="n">
        <v>7.67682594</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480.78217105</v>
      </c>
      <c r="F61" s="20" t="n">
        <v>2.80943881</v>
      </c>
      <c r="G61" s="18" t="n">
        <v>488.98177113</v>
      </c>
      <c r="H61" s="20" t="n">
        <v>3.57849169</v>
      </c>
      <c r="I61" s="18" t="s">
        <v>327</v>
      </c>
      <c r="J61" s="20" t="s">
        <v>327</v>
      </c>
      <c r="K61" s="18" t="s">
        <v>327</v>
      </c>
      <c r="L61" s="20" t="s">
        <v>327</v>
      </c>
      <c r="M61" s="18" t="s">
        <v>327</v>
      </c>
      <c r="N61" s="20" t="s">
        <v>327</v>
      </c>
      <c r="O61" s="18" t="s">
        <v>327</v>
      </c>
      <c r="P61" s="20" t="s">
        <v>327</v>
      </c>
      <c r="Q61" s="18" t="n">
        <v>422.94483983</v>
      </c>
      <c r="R61" s="20" t="n">
        <v>4.8753617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395.78789293</v>
      </c>
      <c r="F67" s="20" t="n">
        <v>4.25325273</v>
      </c>
      <c r="G67" s="18" t="n">
        <v>416.61236758</v>
      </c>
      <c r="H67" s="20" t="n">
        <v>3.09930633</v>
      </c>
      <c r="I67" s="18" t="s">
        <v>327</v>
      </c>
      <c r="J67" s="20" t="s">
        <v>327</v>
      </c>
      <c r="K67" s="18" t="s">
        <v>327</v>
      </c>
      <c r="L67" s="20" t="s">
        <v>327</v>
      </c>
      <c r="M67" s="18" t="s">
        <v>327</v>
      </c>
      <c r="N67" s="20" t="s">
        <v>327</v>
      </c>
      <c r="O67" s="18" t="s">
        <v>327</v>
      </c>
      <c r="P67" s="20" t="s">
        <v>327</v>
      </c>
      <c r="Q67" s="18" t="n">
        <v>380.59344685</v>
      </c>
      <c r="R67" s="20" t="n">
        <v>4.5412709</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402.28119991</v>
      </c>
      <c r="F73" s="20" t="n">
        <v>3.57066544</v>
      </c>
      <c r="G73" s="18" t="n">
        <v>439.93943648</v>
      </c>
      <c r="H73" s="20" t="n">
        <v>4.55895167</v>
      </c>
      <c r="I73" s="18" t="s">
        <v>327</v>
      </c>
      <c r="J73" s="20" t="s">
        <v>327</v>
      </c>
      <c r="K73" s="18" t="s">
        <v>327</v>
      </c>
      <c r="L73" s="20" t="s">
        <v>327</v>
      </c>
      <c r="M73" s="18" t="s">
        <v>327</v>
      </c>
      <c r="N73" s="20" t="s">
        <v>327</v>
      </c>
      <c r="O73" s="18" t="s">
        <v>327</v>
      </c>
      <c r="P73" s="20" t="s">
        <v>327</v>
      </c>
      <c r="Q73" s="18" t="n">
        <v>394.27122215</v>
      </c>
      <c r="R73" s="20" t="n">
        <v>5.23352915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583</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499.42804847</v>
      </c>
      <c r="F7" s="20" t="n">
        <v>2.38188835</v>
      </c>
      <c r="G7" s="18" t="n">
        <v>529.41404318</v>
      </c>
      <c r="H7" s="20" t="n">
        <v>2.80121745</v>
      </c>
      <c r="I7" s="18" t="s">
        <v>327</v>
      </c>
      <c r="J7" s="20" t="s">
        <v>327</v>
      </c>
      <c r="K7" s="18" t="s">
        <v>327</v>
      </c>
      <c r="L7" s="20" t="s">
        <v>327</v>
      </c>
      <c r="M7" s="18" t="s">
        <v>327</v>
      </c>
      <c r="N7" s="20" t="s">
        <v>327</v>
      </c>
      <c r="O7" s="18" t="s">
        <v>327</v>
      </c>
      <c r="P7" s="20" t="s">
        <v>327</v>
      </c>
      <c r="Q7" s="18" t="n">
        <v>474.87733593</v>
      </c>
      <c r="R7" s="20" t="n">
        <v>3.43964742</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483.66112623</v>
      </c>
      <c r="F9" s="20" t="n">
        <v>5.55829873</v>
      </c>
      <c r="G9" s="18" t="n">
        <v>508.33700079</v>
      </c>
      <c r="H9" s="20" t="n">
        <v>4.4731109</v>
      </c>
      <c r="I9" s="18" t="s">
        <v>327</v>
      </c>
      <c r="J9" s="20" t="s">
        <v>327</v>
      </c>
      <c r="K9" s="18" t="s">
        <v>327</v>
      </c>
      <c r="L9" s="20" t="s">
        <v>327</v>
      </c>
      <c r="M9" s="18" t="n">
        <v>347.7815185</v>
      </c>
      <c r="N9" s="20" t="n">
        <v>11.20716786</v>
      </c>
      <c r="O9" s="18" t="s">
        <v>327</v>
      </c>
      <c r="P9" s="20" t="s">
        <v>327</v>
      </c>
      <c r="Q9" s="18" t="n">
        <v>432.47489437</v>
      </c>
      <c r="R9" s="20" t="n">
        <v>6.42535012</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501.62725406</v>
      </c>
      <c r="F13" s="20" t="n">
        <v>2.72113655</v>
      </c>
      <c r="G13" s="18" t="n">
        <v>518.42598537</v>
      </c>
      <c r="H13" s="20" t="n">
        <v>2.74392616</v>
      </c>
      <c r="I13" s="18" t="s">
        <v>327</v>
      </c>
      <c r="J13" s="20" t="s">
        <v>327</v>
      </c>
      <c r="K13" s="18" t="s">
        <v>327</v>
      </c>
      <c r="L13" s="20" t="s">
        <v>327</v>
      </c>
      <c r="M13" s="18" t="n">
        <v>407.4699787</v>
      </c>
      <c r="N13" s="20" t="n">
        <v>6.79601306</v>
      </c>
      <c r="O13" s="18" t="s">
        <v>327</v>
      </c>
      <c r="P13" s="20" t="s">
        <v>327</v>
      </c>
      <c r="Q13" s="18" t="n">
        <v>453.42120691</v>
      </c>
      <c r="R13" s="20" t="n">
        <v>5.44108952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510.09460533</v>
      </c>
      <c r="F17" s="20" t="n">
        <v>3.42891223</v>
      </c>
      <c r="G17" s="18" t="n">
        <v>539.7592054</v>
      </c>
      <c r="H17" s="20" t="n">
        <v>3.09942899</v>
      </c>
      <c r="I17" s="18" t="s">
        <v>327</v>
      </c>
      <c r="J17" s="20" t="s">
        <v>327</v>
      </c>
      <c r="K17" s="18" t="s">
        <v>327</v>
      </c>
      <c r="L17" s="20" t="s">
        <v>327</v>
      </c>
      <c r="M17" s="18" t="n">
        <v>338.260297</v>
      </c>
      <c r="N17" s="20" t="n">
        <v>14.23011861</v>
      </c>
      <c r="O17" s="18" t="s">
        <v>327</v>
      </c>
      <c r="P17" s="20" t="s">
        <v>327</v>
      </c>
      <c r="Q17" s="18" t="n">
        <v>445.8549006</v>
      </c>
      <c r="R17" s="20" t="n">
        <v>7.88381973</v>
      </c>
    </row>
    <row r="18" spans="1:18">
      <c r="A18" s="15" t="s">
        <v>338</v>
      </c>
      <c r="B18" s="17" t="n">
        <v>5532</v>
      </c>
      <c r="C18" s="18">
        <f>(68.0/B18*100)</f>
        <v/>
      </c>
      <c r="D18" s="19" t="n">
        <v>5464</v>
      </c>
      <c r="E18" s="18" t="n">
        <v>444.25912382</v>
      </c>
      <c r="F18" s="20" t="n">
        <v>5.25203907</v>
      </c>
      <c r="G18" s="18" t="n">
        <v>493.83052056</v>
      </c>
      <c r="H18" s="20" t="n">
        <v>3.84275314</v>
      </c>
      <c r="I18" s="18" t="s">
        <v>327</v>
      </c>
      <c r="J18" s="20" t="s">
        <v>327</v>
      </c>
      <c r="K18" s="18" t="s">
        <v>327</v>
      </c>
      <c r="L18" s="20" t="s">
        <v>327</v>
      </c>
      <c r="M18" s="18" t="s">
        <v>327</v>
      </c>
      <c r="N18" s="20" t="s">
        <v>327</v>
      </c>
      <c r="O18" s="18" t="s">
        <v>327</v>
      </c>
      <c r="P18" s="20" t="s">
        <v>327</v>
      </c>
      <c r="Q18" s="18" t="n">
        <v>432.17202873</v>
      </c>
      <c r="R18" s="20" t="n">
        <v>6.3985875</v>
      </c>
    </row>
    <row r="19" spans="1:18">
      <c r="A19" s="15" t="s">
        <v>339</v>
      </c>
      <c r="B19" s="17" t="n">
        <v>5658</v>
      </c>
      <c r="C19" s="18">
        <f>(382.0/B19*100)</f>
        <v/>
      </c>
      <c r="D19" s="19" t="n">
        <v>5276</v>
      </c>
      <c r="E19" s="18" t="n">
        <v>453.5530584</v>
      </c>
      <c r="F19" s="20" t="n">
        <v>3.64431522</v>
      </c>
      <c r="G19" s="18" t="n">
        <v>495.22274912</v>
      </c>
      <c r="H19" s="20" t="n">
        <v>2.80479974</v>
      </c>
      <c r="I19" s="18" t="s">
        <v>327</v>
      </c>
      <c r="J19" s="20" t="s">
        <v>327</v>
      </c>
      <c r="K19" s="18" t="s">
        <v>327</v>
      </c>
      <c r="L19" s="20" t="s">
        <v>327</v>
      </c>
      <c r="M19" s="18" t="s">
        <v>327</v>
      </c>
      <c r="N19" s="20" t="s">
        <v>327</v>
      </c>
      <c r="O19" s="18" t="s">
        <v>327</v>
      </c>
      <c r="P19" s="20" t="s">
        <v>327</v>
      </c>
      <c r="Q19" s="18" t="n">
        <v>421.90993719</v>
      </c>
      <c r="R19" s="20" t="n">
        <v>4.81153215</v>
      </c>
    </row>
    <row r="20" spans="1:18">
      <c r="A20" s="15" t="s">
        <v>340</v>
      </c>
      <c r="B20" s="17" t="n">
        <v>3371</v>
      </c>
      <c r="C20" s="18">
        <f>(83.0/B20*100)</f>
        <v/>
      </c>
      <c r="D20" s="19" t="n">
        <v>3288</v>
      </c>
      <c r="E20" s="18" t="n">
        <v>485.57600415</v>
      </c>
      <c r="F20" s="20" t="n">
        <v>3.23399054</v>
      </c>
      <c r="G20" s="18" t="n">
        <v>497.04762874</v>
      </c>
      <c r="H20" s="20" t="n">
        <v>3.07479743</v>
      </c>
      <c r="I20" s="18" t="s">
        <v>327</v>
      </c>
      <c r="J20" s="20" t="s">
        <v>327</v>
      </c>
      <c r="K20" s="18" t="s">
        <v>327</v>
      </c>
      <c r="L20" s="20" t="s">
        <v>327</v>
      </c>
      <c r="M20" s="18" t="s">
        <v>327</v>
      </c>
      <c r="N20" s="20" t="s">
        <v>327</v>
      </c>
      <c r="O20" s="18" t="s">
        <v>327</v>
      </c>
      <c r="P20" s="20" t="s">
        <v>327</v>
      </c>
      <c r="Q20" s="18" t="n">
        <v>438.30074539</v>
      </c>
      <c r="R20" s="20" t="n">
        <v>4.2460818</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475.28911177</v>
      </c>
      <c r="F23" s="20" t="n">
        <v>4.04989723</v>
      </c>
      <c r="G23" s="18" t="n">
        <v>507.40115222</v>
      </c>
      <c r="H23" s="20" t="n">
        <v>2.83845349</v>
      </c>
      <c r="I23" s="18" t="s">
        <v>327</v>
      </c>
      <c r="J23" s="20" t="s">
        <v>327</v>
      </c>
      <c r="K23" s="18" t="s">
        <v>327</v>
      </c>
      <c r="L23" s="20" t="s">
        <v>327</v>
      </c>
      <c r="M23" s="18" t="s">
        <v>327</v>
      </c>
      <c r="N23" s="20" t="s">
        <v>327</v>
      </c>
      <c r="O23" s="18" t="s">
        <v>327</v>
      </c>
      <c r="P23" s="20" t="s">
        <v>327</v>
      </c>
      <c r="Q23" s="18" t="n">
        <v>442.00230566</v>
      </c>
      <c r="R23" s="20" t="n">
        <v>4.48730802</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503.95179399</v>
      </c>
      <c r="F25" s="20" t="n">
        <v>4.179807</v>
      </c>
      <c r="G25" s="18" t="n">
        <v>530.44135236</v>
      </c>
      <c r="H25" s="20" t="n">
        <v>3.66624333</v>
      </c>
      <c r="I25" s="18" t="s">
        <v>327</v>
      </c>
      <c r="J25" s="20" t="s">
        <v>327</v>
      </c>
      <c r="K25" s="18" t="s">
        <v>327</v>
      </c>
      <c r="L25" s="20" t="s">
        <v>327</v>
      </c>
      <c r="M25" s="18" t="s">
        <v>327</v>
      </c>
      <c r="N25" s="20" t="s">
        <v>327</v>
      </c>
      <c r="O25" s="18" t="s">
        <v>327</v>
      </c>
      <c r="P25" s="20" t="s">
        <v>327</v>
      </c>
      <c r="Q25" s="18" t="n">
        <v>494.00096241</v>
      </c>
      <c r="R25" s="20" t="n">
        <v>4.98773784</v>
      </c>
    </row>
    <row r="26" spans="1:18">
      <c r="A26" s="15" t="s">
        <v>346</v>
      </c>
      <c r="B26" s="17" t="n">
        <v>4869</v>
      </c>
      <c r="C26" s="18">
        <f>(216.0/B26*100)</f>
        <v/>
      </c>
      <c r="D26" s="19" t="n">
        <v>4653</v>
      </c>
      <c r="E26" s="18" t="n">
        <v>474.90133196</v>
      </c>
      <c r="F26" s="20" t="n">
        <v>2.93860887</v>
      </c>
      <c r="G26" s="18" t="n">
        <v>505.54610524</v>
      </c>
      <c r="H26" s="20" t="n">
        <v>2.13458135</v>
      </c>
      <c r="I26" s="18" t="s">
        <v>327</v>
      </c>
      <c r="J26" s="20" t="s">
        <v>327</v>
      </c>
      <c r="K26" s="18" t="s">
        <v>327</v>
      </c>
      <c r="L26" s="20" t="s">
        <v>327</v>
      </c>
      <c r="M26" s="18" t="s">
        <v>327</v>
      </c>
      <c r="N26" s="20" t="s">
        <v>327</v>
      </c>
      <c r="O26" s="18" t="s">
        <v>327</v>
      </c>
      <c r="P26" s="20" t="s">
        <v>327</v>
      </c>
      <c r="Q26" s="18" t="n">
        <v>463.49532833</v>
      </c>
      <c r="R26" s="20" t="n">
        <v>4.41468689</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490.61502473</v>
      </c>
      <c r="F32" s="20" t="n">
        <v>3.04966827</v>
      </c>
      <c r="G32" s="18" t="n">
        <v>525.64224791</v>
      </c>
      <c r="H32" s="20" t="n">
        <v>2.95138466</v>
      </c>
      <c r="I32" s="18" t="s">
        <v>327</v>
      </c>
      <c r="J32" s="20" t="s">
        <v>327</v>
      </c>
      <c r="K32" s="18" t="s">
        <v>327</v>
      </c>
      <c r="L32" s="20" t="s">
        <v>327</v>
      </c>
      <c r="M32" s="18" t="s">
        <v>327</v>
      </c>
      <c r="N32" s="20" t="s">
        <v>327</v>
      </c>
      <c r="O32" s="18" t="s">
        <v>327</v>
      </c>
      <c r="P32" s="20" t="s">
        <v>327</v>
      </c>
      <c r="Q32" s="18" t="n">
        <v>472.30589084</v>
      </c>
      <c r="R32" s="20" t="n">
        <v>3.937079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454.91152493</v>
      </c>
      <c r="F34" s="20" t="n">
        <v>3.38578147</v>
      </c>
      <c r="G34" s="18" t="n">
        <v>477.71683571</v>
      </c>
      <c r="H34" s="20" t="n">
        <v>3.07673838</v>
      </c>
      <c r="I34" s="18" t="s">
        <v>327</v>
      </c>
      <c r="J34" s="20" t="s">
        <v>327</v>
      </c>
      <c r="K34" s="18" t="s">
        <v>327</v>
      </c>
      <c r="L34" s="20" t="s">
        <v>327</v>
      </c>
      <c r="M34" s="18" t="n">
        <v>263.37193708</v>
      </c>
      <c r="N34" s="20" t="n">
        <v>13.61114927</v>
      </c>
      <c r="O34" s="18" t="s">
        <v>327</v>
      </c>
      <c r="P34" s="20" t="s">
        <v>327</v>
      </c>
      <c r="Q34" s="18" t="n">
        <v>415.06977515</v>
      </c>
      <c r="R34" s="20" t="n">
        <v>4.79650437</v>
      </c>
    </row>
    <row r="35" spans="1:18">
      <c r="A35" s="15" t="s">
        <v>355</v>
      </c>
      <c r="B35" s="17" t="n">
        <v>6406</v>
      </c>
      <c r="C35" s="18">
        <f>(165.0/B35*100)</f>
        <v/>
      </c>
      <c r="D35" s="19" t="n">
        <v>6241</v>
      </c>
      <c r="E35" s="18" t="n">
        <v>502.71294899</v>
      </c>
      <c r="F35" s="20" t="n">
        <v>3.18546827</v>
      </c>
      <c r="G35" s="18" t="n">
        <v>523.09308344</v>
      </c>
      <c r="H35" s="20" t="n">
        <v>2.12415422</v>
      </c>
      <c r="I35" s="18" t="s">
        <v>327</v>
      </c>
      <c r="J35" s="20" t="s">
        <v>327</v>
      </c>
      <c r="K35" s="18" t="s">
        <v>327</v>
      </c>
      <c r="L35" s="20" t="s">
        <v>327</v>
      </c>
      <c r="M35" s="18" t="n">
        <v>337.32521215</v>
      </c>
      <c r="N35" s="20" t="n">
        <v>11.65794297</v>
      </c>
      <c r="O35" s="18" t="s">
        <v>327</v>
      </c>
      <c r="P35" s="20" t="s">
        <v>327</v>
      </c>
      <c r="Q35" s="18" t="n">
        <v>464.75639683</v>
      </c>
      <c r="R35" s="20" t="n">
        <v>3.69359975</v>
      </c>
    </row>
    <row r="36" spans="1:18">
      <c r="A36" s="15" t="s">
        <v>356</v>
      </c>
      <c r="B36" s="17" t="n">
        <v>6736</v>
      </c>
      <c r="C36" s="18">
        <f>(187.0/B36*100)</f>
        <v/>
      </c>
      <c r="D36" s="19" t="n">
        <v>6549</v>
      </c>
      <c r="E36" s="18" t="n">
        <v>485.40096308</v>
      </c>
      <c r="F36" s="20" t="n">
        <v>3.33000821</v>
      </c>
      <c r="G36" s="18" t="n">
        <v>514.46578711</v>
      </c>
      <c r="H36" s="20" t="n">
        <v>2.42124016</v>
      </c>
      <c r="I36" s="18" t="s">
        <v>327</v>
      </c>
      <c r="J36" s="20" t="s">
        <v>327</v>
      </c>
      <c r="K36" s="18" t="s">
        <v>327</v>
      </c>
      <c r="L36" s="20" t="s">
        <v>327</v>
      </c>
      <c r="M36" s="18" t="s">
        <v>327</v>
      </c>
      <c r="N36" s="20" t="s">
        <v>327</v>
      </c>
      <c r="O36" s="18" t="s">
        <v>327</v>
      </c>
      <c r="P36" s="20" t="s">
        <v>327</v>
      </c>
      <c r="Q36" s="18" t="n">
        <v>464.96536393</v>
      </c>
      <c r="R36" s="20" t="n">
        <v>3.7101881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492.84316702</v>
      </c>
      <c r="F40" s="20" t="n">
        <v>4.19015271</v>
      </c>
      <c r="G40" s="18" t="n">
        <v>528.09246503</v>
      </c>
      <c r="H40" s="20" t="n">
        <v>3.66829961</v>
      </c>
      <c r="I40" s="18" t="s">
        <v>327</v>
      </c>
      <c r="J40" s="20" t="s">
        <v>327</v>
      </c>
      <c r="K40" s="18" t="s">
        <v>327</v>
      </c>
      <c r="L40" s="20" t="s">
        <v>327</v>
      </c>
      <c r="M40" s="18" t="n">
        <v>493.18465857</v>
      </c>
      <c r="N40" s="20" t="n">
        <v>2.25147869</v>
      </c>
      <c r="O40" s="18" t="s">
        <v>327</v>
      </c>
      <c r="P40" s="20" t="s">
        <v>327</v>
      </c>
      <c r="Q40" s="18" t="n">
        <v>452.31229511</v>
      </c>
      <c r="R40" s="20" t="n">
        <v>4.47578069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413.28696225</v>
      </c>
      <c r="F47" s="20" t="n">
        <v>5.81125175</v>
      </c>
      <c r="G47" s="18" t="n">
        <v>474.02067108</v>
      </c>
      <c r="H47" s="20" t="n">
        <v>4.79095603</v>
      </c>
      <c r="I47" s="18" t="s">
        <v>327</v>
      </c>
      <c r="J47" s="20" t="s">
        <v>327</v>
      </c>
      <c r="K47" s="18" t="s">
        <v>327</v>
      </c>
      <c r="L47" s="20" t="s">
        <v>327</v>
      </c>
      <c r="M47" s="18" t="s">
        <v>327</v>
      </c>
      <c r="N47" s="20" t="s">
        <v>327</v>
      </c>
      <c r="O47" s="18" t="s">
        <v>327</v>
      </c>
      <c r="P47" s="20" t="s">
        <v>327</v>
      </c>
      <c r="Q47" s="18" t="n">
        <v>399.26139257</v>
      </c>
      <c r="R47" s="20" t="n">
        <v>5.62707345</v>
      </c>
    </row>
    <row r="48" spans="1:18">
      <c r="A48" s="15" t="s">
        <v>368</v>
      </c>
      <c r="B48" s="17" t="n">
        <v>9841</v>
      </c>
      <c r="C48" s="18">
        <f>(36.0/B48*100)</f>
        <v/>
      </c>
      <c r="D48" s="19" t="n">
        <v>9805</v>
      </c>
      <c r="E48" s="18" t="n">
        <v>452.66704028</v>
      </c>
      <c r="F48" s="20" t="n">
        <v>6.07242549</v>
      </c>
      <c r="G48" s="18" t="n">
        <v>525.2872290400001</v>
      </c>
      <c r="H48" s="20" t="n">
        <v>5.10666225</v>
      </c>
      <c r="I48" s="18" t="s">
        <v>327</v>
      </c>
      <c r="J48" s="20" t="s">
        <v>327</v>
      </c>
      <c r="K48" s="18" t="s">
        <v>327</v>
      </c>
      <c r="L48" s="20" t="s">
        <v>327</v>
      </c>
      <c r="M48" s="18" t="s">
        <v>327</v>
      </c>
      <c r="N48" s="20" t="s">
        <v>327</v>
      </c>
      <c r="O48" s="18" t="s">
        <v>327</v>
      </c>
      <c r="P48" s="20" t="s">
        <v>327</v>
      </c>
      <c r="Q48" s="18" t="n">
        <v>469.37154574</v>
      </c>
      <c r="R48" s="20" t="n">
        <v>7.69000171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473.70313337</v>
      </c>
      <c r="F52" s="20" t="n">
        <v>3.32827516</v>
      </c>
      <c r="G52" s="18" t="n">
        <v>515.20226708</v>
      </c>
      <c r="H52" s="20" t="n">
        <v>2.95842248</v>
      </c>
      <c r="I52" s="18" t="s">
        <v>327</v>
      </c>
      <c r="J52" s="20" t="s">
        <v>327</v>
      </c>
      <c r="K52" s="18" t="s">
        <v>327</v>
      </c>
      <c r="L52" s="20" t="s">
        <v>327</v>
      </c>
      <c r="M52" s="18" t="s">
        <v>327</v>
      </c>
      <c r="N52" s="20" t="s">
        <v>327</v>
      </c>
      <c r="O52" s="18" t="s">
        <v>327</v>
      </c>
      <c r="P52" s="20" t="s">
        <v>327</v>
      </c>
      <c r="Q52" s="18" t="n">
        <v>441.22646951</v>
      </c>
      <c r="R52" s="20" t="n">
        <v>4.02270988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512.9649932900001</v>
      </c>
      <c r="F56" s="20" t="n">
        <v>4.22266562</v>
      </c>
      <c r="G56" s="18" t="n">
        <v>535.9052933299999</v>
      </c>
      <c r="H56" s="20" t="n">
        <v>2.63928494</v>
      </c>
      <c r="I56" s="18" t="s">
        <v>327</v>
      </c>
      <c r="J56" s="20" t="s">
        <v>327</v>
      </c>
      <c r="K56" s="18" t="s">
        <v>327</v>
      </c>
      <c r="L56" s="20" t="s">
        <v>327</v>
      </c>
      <c r="M56" s="18" t="s">
        <v>327</v>
      </c>
      <c r="N56" s="20" t="s">
        <v>327</v>
      </c>
      <c r="O56" s="18" t="s">
        <v>327</v>
      </c>
      <c r="P56" s="20" t="s">
        <v>327</v>
      </c>
      <c r="Q56" s="18" t="n">
        <v>483.00087139</v>
      </c>
      <c r="R56" s="20" t="n">
        <v>7.0222308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470.75848092</v>
      </c>
      <c r="F61" s="20" t="n">
        <v>2.9455854</v>
      </c>
      <c r="G61" s="18" t="n">
        <v>496.01582844</v>
      </c>
      <c r="H61" s="20" t="n">
        <v>2.90334502</v>
      </c>
      <c r="I61" s="18" t="s">
        <v>327</v>
      </c>
      <c r="J61" s="20" t="s">
        <v>327</v>
      </c>
      <c r="K61" s="18" t="s">
        <v>327</v>
      </c>
      <c r="L61" s="20" t="s">
        <v>327</v>
      </c>
      <c r="M61" s="18" t="s">
        <v>327</v>
      </c>
      <c r="N61" s="20" t="s">
        <v>327</v>
      </c>
      <c r="O61" s="18" t="s">
        <v>327</v>
      </c>
      <c r="P61" s="20" t="s">
        <v>327</v>
      </c>
      <c r="Q61" s="18" t="n">
        <v>428.50953834</v>
      </c>
      <c r="R61" s="20" t="n">
        <v>4.73461492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384.30600353</v>
      </c>
      <c r="F67" s="20" t="n">
        <v>3.51841847</v>
      </c>
      <c r="G67" s="18" t="n">
        <v>430.71368273</v>
      </c>
      <c r="H67" s="20" t="n">
        <v>3.47745214</v>
      </c>
      <c r="I67" s="18" t="s">
        <v>327</v>
      </c>
      <c r="J67" s="20" t="s">
        <v>327</v>
      </c>
      <c r="K67" s="18" t="s">
        <v>327</v>
      </c>
      <c r="L67" s="20" t="s">
        <v>327</v>
      </c>
      <c r="M67" s="18" t="s">
        <v>327</v>
      </c>
      <c r="N67" s="20" t="s">
        <v>327</v>
      </c>
      <c r="O67" s="18" t="s">
        <v>327</v>
      </c>
      <c r="P67" s="20" t="s">
        <v>327</v>
      </c>
      <c r="Q67" s="18" t="n">
        <v>384.31602624</v>
      </c>
      <c r="R67" s="20" t="n">
        <v>4.43513009</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402.05227674</v>
      </c>
      <c r="F73" s="20" t="n">
        <v>3.44456922</v>
      </c>
      <c r="G73" s="18" t="n">
        <v>439.42021596</v>
      </c>
      <c r="H73" s="20" t="n">
        <v>4.46935063</v>
      </c>
      <c r="I73" s="18" t="s">
        <v>327</v>
      </c>
      <c r="J73" s="20" t="s">
        <v>327</v>
      </c>
      <c r="K73" s="18" t="s">
        <v>327</v>
      </c>
      <c r="L73" s="20" t="s">
        <v>327</v>
      </c>
      <c r="M73" s="18" t="s">
        <v>327</v>
      </c>
      <c r="N73" s="20" t="s">
        <v>327</v>
      </c>
      <c r="O73" s="18" t="s">
        <v>327</v>
      </c>
      <c r="P73" s="20" t="s">
        <v>327</v>
      </c>
      <c r="Q73" s="18" t="n">
        <v>387.14121408</v>
      </c>
      <c r="R73" s="20" t="n">
        <v>4.94073613</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456.96019366</v>
      </c>
      <c r="F7" s="20" t="n">
        <v>3.6605247</v>
      </c>
      <c r="G7" s="18" t="n">
        <v>529.25999126</v>
      </c>
      <c r="H7" s="20" t="n">
        <v>2.43079972</v>
      </c>
      <c r="I7" s="18" t="s">
        <v>327</v>
      </c>
      <c r="J7" s="20" t="s">
        <v>327</v>
      </c>
      <c r="K7" s="18" t="s">
        <v>327</v>
      </c>
      <c r="L7" s="20" t="s">
        <v>327</v>
      </c>
      <c r="M7" s="18" t="s">
        <v>327</v>
      </c>
      <c r="N7" s="20" t="s">
        <v>327</v>
      </c>
      <c r="O7" s="18" t="s">
        <v>327</v>
      </c>
      <c r="P7" s="20" t="s">
        <v>327</v>
      </c>
      <c r="Q7" s="18" t="n">
        <v>477.27288313</v>
      </c>
      <c r="R7" s="20" t="n">
        <v>3.15696304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471.44732158</v>
      </c>
      <c r="F9" s="20" t="n">
        <v>7.04281163</v>
      </c>
      <c r="G9" s="18" t="n">
        <v>507.45599412</v>
      </c>
      <c r="H9" s="20" t="n">
        <v>4.36687765</v>
      </c>
      <c r="I9" s="18" t="s">
        <v>327</v>
      </c>
      <c r="J9" s="20" t="s">
        <v>327</v>
      </c>
      <c r="K9" s="18" t="s">
        <v>327</v>
      </c>
      <c r="L9" s="20" t="s">
        <v>327</v>
      </c>
      <c r="M9" s="18" t="n">
        <v>347.7815185</v>
      </c>
      <c r="N9" s="20" t="n">
        <v>11.20716786</v>
      </c>
      <c r="O9" s="18" t="s">
        <v>327</v>
      </c>
      <c r="P9" s="20" t="s">
        <v>327</v>
      </c>
      <c r="Q9" s="18" t="n">
        <v>437.49078915</v>
      </c>
      <c r="R9" s="20" t="n">
        <v>6.29531778</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495.02808287</v>
      </c>
      <c r="F13" s="20" t="n">
        <v>4.71600809</v>
      </c>
      <c r="G13" s="18" t="n">
        <v>514.99434509</v>
      </c>
      <c r="H13" s="20" t="n">
        <v>2.44266642</v>
      </c>
      <c r="I13" s="18" t="s">
        <v>327</v>
      </c>
      <c r="J13" s="20" t="s">
        <v>327</v>
      </c>
      <c r="K13" s="18" t="s">
        <v>327</v>
      </c>
      <c r="L13" s="20" t="s">
        <v>327</v>
      </c>
      <c r="M13" s="18" t="n">
        <v>407.4699787</v>
      </c>
      <c r="N13" s="20" t="n">
        <v>6.79601306</v>
      </c>
      <c r="O13" s="18" t="s">
        <v>327</v>
      </c>
      <c r="P13" s="20" t="s">
        <v>327</v>
      </c>
      <c r="Q13" s="18" t="n">
        <v>460.63776223</v>
      </c>
      <c r="R13" s="20" t="n">
        <v>4.60433904</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494.56318768</v>
      </c>
      <c r="F17" s="20" t="n">
        <v>4.42156385</v>
      </c>
      <c r="G17" s="18" t="n">
        <v>536.70257784</v>
      </c>
      <c r="H17" s="20" t="n">
        <v>2.81030951</v>
      </c>
      <c r="I17" s="18" t="s">
        <v>327</v>
      </c>
      <c r="J17" s="20" t="s">
        <v>327</v>
      </c>
      <c r="K17" s="18" t="s">
        <v>327</v>
      </c>
      <c r="L17" s="20" t="s">
        <v>327</v>
      </c>
      <c r="M17" s="18" t="n">
        <v>338.260297</v>
      </c>
      <c r="N17" s="20" t="n">
        <v>14.23011861</v>
      </c>
      <c r="O17" s="18" t="s">
        <v>327</v>
      </c>
      <c r="P17" s="20" t="s">
        <v>327</v>
      </c>
      <c r="Q17" s="18" t="n">
        <v>442.76260062</v>
      </c>
      <c r="R17" s="20" t="n">
        <v>7.1522985</v>
      </c>
    </row>
    <row r="18" spans="1:18">
      <c r="A18" s="15" t="s">
        <v>338</v>
      </c>
      <c r="B18" s="17" t="n">
        <v>5532</v>
      </c>
      <c r="C18" s="18">
        <f>(68.0/B18*100)</f>
        <v/>
      </c>
      <c r="D18" s="19" t="n">
        <v>5464</v>
      </c>
      <c r="E18" s="18" t="n">
        <v>412.40389154</v>
      </c>
      <c r="F18" s="20" t="n">
        <v>7.65959442</v>
      </c>
      <c r="G18" s="18" t="n">
        <v>489.01401651</v>
      </c>
      <c r="H18" s="20" t="n">
        <v>3.66044391</v>
      </c>
      <c r="I18" s="18" t="s">
        <v>327</v>
      </c>
      <c r="J18" s="20" t="s">
        <v>327</v>
      </c>
      <c r="K18" s="18" t="s">
        <v>327</v>
      </c>
      <c r="L18" s="20" t="s">
        <v>327</v>
      </c>
      <c r="M18" s="18" t="s">
        <v>327</v>
      </c>
      <c r="N18" s="20" t="s">
        <v>327</v>
      </c>
      <c r="O18" s="18" t="s">
        <v>327</v>
      </c>
      <c r="P18" s="20" t="s">
        <v>327</v>
      </c>
      <c r="Q18" s="18" t="n">
        <v>431.31715709</v>
      </c>
      <c r="R18" s="20" t="n">
        <v>5.96916116</v>
      </c>
    </row>
    <row r="19" spans="1:18">
      <c r="A19" s="15" t="s">
        <v>339</v>
      </c>
      <c r="B19" s="17" t="n">
        <v>5658</v>
      </c>
      <c r="C19" s="18">
        <f>(382.0/B19*100)</f>
        <v/>
      </c>
      <c r="D19" s="19" t="n">
        <v>5276</v>
      </c>
      <c r="E19" s="18" t="n">
        <v>445.73436236</v>
      </c>
      <c r="F19" s="20" t="n">
        <v>4.52558394</v>
      </c>
      <c r="G19" s="18" t="n">
        <v>490.0503659</v>
      </c>
      <c r="H19" s="20" t="n">
        <v>2.68244938</v>
      </c>
      <c r="I19" s="18" t="s">
        <v>327</v>
      </c>
      <c r="J19" s="20" t="s">
        <v>327</v>
      </c>
      <c r="K19" s="18" t="s">
        <v>327</v>
      </c>
      <c r="L19" s="20" t="s">
        <v>327</v>
      </c>
      <c r="M19" s="18" t="s">
        <v>327</v>
      </c>
      <c r="N19" s="20" t="s">
        <v>327</v>
      </c>
      <c r="O19" s="18" t="s">
        <v>327</v>
      </c>
      <c r="P19" s="20" t="s">
        <v>327</v>
      </c>
      <c r="Q19" s="18" t="n">
        <v>421.50887472</v>
      </c>
      <c r="R19" s="20" t="n">
        <v>4.78987836</v>
      </c>
    </row>
    <row r="20" spans="1:18">
      <c r="A20" s="15" t="s">
        <v>340</v>
      </c>
      <c r="B20" s="17" t="n">
        <v>3371</v>
      </c>
      <c r="C20" s="18">
        <f>(83.0/B20*100)</f>
        <v/>
      </c>
      <c r="D20" s="19" t="n">
        <v>3288</v>
      </c>
      <c r="E20" s="18" t="n">
        <v>468.69900567</v>
      </c>
      <c r="F20" s="20" t="n">
        <v>4.70739384</v>
      </c>
      <c r="G20" s="18" t="n">
        <v>499.08579002</v>
      </c>
      <c r="H20" s="20" t="n">
        <v>2.56885683</v>
      </c>
      <c r="I20" s="18" t="s">
        <v>327</v>
      </c>
      <c r="J20" s="20" t="s">
        <v>327</v>
      </c>
      <c r="K20" s="18" t="s">
        <v>327</v>
      </c>
      <c r="L20" s="20" t="s">
        <v>327</v>
      </c>
      <c r="M20" s="18" t="s">
        <v>327</v>
      </c>
      <c r="N20" s="20" t="s">
        <v>327</v>
      </c>
      <c r="O20" s="18" t="s">
        <v>327</v>
      </c>
      <c r="P20" s="20" t="s">
        <v>327</v>
      </c>
      <c r="Q20" s="18" t="n">
        <v>445.99186947</v>
      </c>
      <c r="R20" s="20" t="n">
        <v>3.80611909</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462.20491453</v>
      </c>
      <c r="F23" s="20" t="n">
        <v>6.34056602</v>
      </c>
      <c r="G23" s="18" t="n">
        <v>504.21811016</v>
      </c>
      <c r="H23" s="20" t="n">
        <v>2.76992451</v>
      </c>
      <c r="I23" s="18" t="s">
        <v>327</v>
      </c>
      <c r="J23" s="20" t="s">
        <v>327</v>
      </c>
      <c r="K23" s="18" t="s">
        <v>327</v>
      </c>
      <c r="L23" s="20" t="s">
        <v>327</v>
      </c>
      <c r="M23" s="18" t="s">
        <v>327</v>
      </c>
      <c r="N23" s="20" t="s">
        <v>327</v>
      </c>
      <c r="O23" s="18" t="s">
        <v>327</v>
      </c>
      <c r="P23" s="20" t="s">
        <v>327</v>
      </c>
      <c r="Q23" s="18" t="n">
        <v>443.99488774</v>
      </c>
      <c r="R23" s="20" t="n">
        <v>4.31214617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433.74310272</v>
      </c>
      <c r="F25" s="20" t="n">
        <v>12.48945632</v>
      </c>
      <c r="G25" s="18" t="n">
        <v>527.20840307</v>
      </c>
      <c r="H25" s="20" t="n">
        <v>3.54707726</v>
      </c>
      <c r="I25" s="18" t="s">
        <v>327</v>
      </c>
      <c r="J25" s="20" t="s">
        <v>327</v>
      </c>
      <c r="K25" s="18" t="s">
        <v>327</v>
      </c>
      <c r="L25" s="20" t="s">
        <v>327</v>
      </c>
      <c r="M25" s="18" t="s">
        <v>327</v>
      </c>
      <c r="N25" s="20" t="s">
        <v>327</v>
      </c>
      <c r="O25" s="18" t="s">
        <v>327</v>
      </c>
      <c r="P25" s="20" t="s">
        <v>327</v>
      </c>
      <c r="Q25" s="18" t="n">
        <v>490.29997877</v>
      </c>
      <c r="R25" s="20" t="n">
        <v>4.60458268</v>
      </c>
    </row>
    <row r="26" spans="1:18">
      <c r="A26" s="15" t="s">
        <v>346</v>
      </c>
      <c r="B26" s="17" t="n">
        <v>4869</v>
      </c>
      <c r="C26" s="18">
        <f>(216.0/B26*100)</f>
        <v/>
      </c>
      <c r="D26" s="19" t="n">
        <v>4653</v>
      </c>
      <c r="E26" s="18" t="n">
        <v>477.63482183</v>
      </c>
      <c r="F26" s="20" t="n">
        <v>3.22312926</v>
      </c>
      <c r="G26" s="18" t="n">
        <v>503.26219174</v>
      </c>
      <c r="H26" s="20" t="n">
        <v>2.29432442</v>
      </c>
      <c r="I26" s="18" t="s">
        <v>327</v>
      </c>
      <c r="J26" s="20" t="s">
        <v>327</v>
      </c>
      <c r="K26" s="18" t="s">
        <v>327</v>
      </c>
      <c r="L26" s="20" t="s">
        <v>327</v>
      </c>
      <c r="M26" s="18" t="s">
        <v>327</v>
      </c>
      <c r="N26" s="20" t="s">
        <v>327</v>
      </c>
      <c r="O26" s="18" t="s">
        <v>327</v>
      </c>
      <c r="P26" s="20" t="s">
        <v>327</v>
      </c>
      <c r="Q26" s="18" t="n">
        <v>461.04517898</v>
      </c>
      <c r="R26" s="20" t="n">
        <v>4.26868585</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484.5794408</v>
      </c>
      <c r="F32" s="20" t="n">
        <v>5.07864694</v>
      </c>
      <c r="G32" s="18" t="n">
        <v>520.46018319</v>
      </c>
      <c r="H32" s="20" t="n">
        <v>2.62203467</v>
      </c>
      <c r="I32" s="18" t="s">
        <v>327</v>
      </c>
      <c r="J32" s="20" t="s">
        <v>327</v>
      </c>
      <c r="K32" s="18" t="s">
        <v>327</v>
      </c>
      <c r="L32" s="20" t="s">
        <v>327</v>
      </c>
      <c r="M32" s="18" t="s">
        <v>327</v>
      </c>
      <c r="N32" s="20" t="s">
        <v>327</v>
      </c>
      <c r="O32" s="18" t="s">
        <v>327</v>
      </c>
      <c r="P32" s="20" t="s">
        <v>327</v>
      </c>
      <c r="Q32" s="18" t="n">
        <v>473.47440368</v>
      </c>
      <c r="R32" s="20" t="n">
        <v>3.99160563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434.27091649</v>
      </c>
      <c r="F34" s="20" t="n">
        <v>3.58410128</v>
      </c>
      <c r="G34" s="18" t="n">
        <v>479.74003714</v>
      </c>
      <c r="H34" s="20" t="n">
        <v>2.78346327</v>
      </c>
      <c r="I34" s="18" t="s">
        <v>327</v>
      </c>
      <c r="J34" s="20" t="s">
        <v>327</v>
      </c>
      <c r="K34" s="18" t="s">
        <v>327</v>
      </c>
      <c r="L34" s="20" t="s">
        <v>327</v>
      </c>
      <c r="M34" s="18" t="n">
        <v>263.37193708</v>
      </c>
      <c r="N34" s="20" t="n">
        <v>13.61114927</v>
      </c>
      <c r="O34" s="18" t="s">
        <v>327</v>
      </c>
      <c r="P34" s="20" t="s">
        <v>327</v>
      </c>
      <c r="Q34" s="18" t="n">
        <v>421.74545853</v>
      </c>
      <c r="R34" s="20" t="n">
        <v>4.44196008</v>
      </c>
    </row>
    <row r="35" spans="1:18">
      <c r="A35" s="15" t="s">
        <v>355</v>
      </c>
      <c r="B35" s="17" t="n">
        <v>6406</v>
      </c>
      <c r="C35" s="18">
        <f>(165.0/B35*100)</f>
        <v/>
      </c>
      <c r="D35" s="19" t="n">
        <v>6241</v>
      </c>
      <c r="E35" s="18" t="n">
        <v>478.74606892</v>
      </c>
      <c r="F35" s="20" t="n">
        <v>4.56372858</v>
      </c>
      <c r="G35" s="18" t="n">
        <v>523.43287247</v>
      </c>
      <c r="H35" s="20" t="n">
        <v>1.75246164</v>
      </c>
      <c r="I35" s="18" t="s">
        <v>327</v>
      </c>
      <c r="J35" s="20" t="s">
        <v>327</v>
      </c>
      <c r="K35" s="18" t="s">
        <v>327</v>
      </c>
      <c r="L35" s="20" t="s">
        <v>327</v>
      </c>
      <c r="M35" s="18" t="n">
        <v>337.32521215</v>
      </c>
      <c r="N35" s="20" t="n">
        <v>11.65794297</v>
      </c>
      <c r="O35" s="18" t="s">
        <v>327</v>
      </c>
      <c r="P35" s="20" t="s">
        <v>327</v>
      </c>
      <c r="Q35" s="18" t="n">
        <v>466.81900315</v>
      </c>
      <c r="R35" s="20" t="n">
        <v>3.72932732</v>
      </c>
    </row>
    <row r="36" spans="1:18">
      <c r="A36" s="15" t="s">
        <v>356</v>
      </c>
      <c r="B36" s="17" t="n">
        <v>6736</v>
      </c>
      <c r="C36" s="18">
        <f>(187.0/B36*100)</f>
        <v/>
      </c>
      <c r="D36" s="19" t="n">
        <v>6549</v>
      </c>
      <c r="E36" s="18" t="n">
        <v>450.29156337</v>
      </c>
      <c r="F36" s="20" t="n">
        <v>6.55705082</v>
      </c>
      <c r="G36" s="18" t="n">
        <v>511.61624532</v>
      </c>
      <c r="H36" s="20" t="n">
        <v>2.46670973</v>
      </c>
      <c r="I36" s="18" t="s">
        <v>327</v>
      </c>
      <c r="J36" s="20" t="s">
        <v>327</v>
      </c>
      <c r="K36" s="18" t="s">
        <v>327</v>
      </c>
      <c r="L36" s="20" t="s">
        <v>327</v>
      </c>
      <c r="M36" s="18" t="s">
        <v>327</v>
      </c>
      <c r="N36" s="20" t="s">
        <v>327</v>
      </c>
      <c r="O36" s="18" t="s">
        <v>327</v>
      </c>
      <c r="P36" s="20" t="s">
        <v>327</v>
      </c>
      <c r="Q36" s="18" t="n">
        <v>466.04711795</v>
      </c>
      <c r="R36" s="20" t="n">
        <v>3.38369721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464.37058894</v>
      </c>
      <c r="F40" s="20" t="n">
        <v>5.00537746</v>
      </c>
      <c r="G40" s="18" t="n">
        <v>529.72783367</v>
      </c>
      <c r="H40" s="20" t="n">
        <v>3.62060996</v>
      </c>
      <c r="I40" s="18" t="s">
        <v>327</v>
      </c>
      <c r="J40" s="20" t="s">
        <v>327</v>
      </c>
      <c r="K40" s="18" t="s">
        <v>327</v>
      </c>
      <c r="L40" s="20" t="s">
        <v>327</v>
      </c>
      <c r="M40" s="18" t="n">
        <v>493.18465857</v>
      </c>
      <c r="N40" s="20" t="n">
        <v>2.25147869</v>
      </c>
      <c r="O40" s="18" t="s">
        <v>327</v>
      </c>
      <c r="P40" s="20" t="s">
        <v>327</v>
      </c>
      <c r="Q40" s="18" t="n">
        <v>456.21628796</v>
      </c>
      <c r="R40" s="20" t="n">
        <v>4.07245473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418.85046734</v>
      </c>
      <c r="F47" s="20" t="n">
        <v>6.42349663</v>
      </c>
      <c r="G47" s="18" t="n">
        <v>471.23836084</v>
      </c>
      <c r="H47" s="20" t="n">
        <v>4.78642165</v>
      </c>
      <c r="I47" s="18" t="s">
        <v>327</v>
      </c>
      <c r="J47" s="20" t="s">
        <v>327</v>
      </c>
      <c r="K47" s="18" t="s">
        <v>327</v>
      </c>
      <c r="L47" s="20" t="s">
        <v>327</v>
      </c>
      <c r="M47" s="18" t="s">
        <v>327</v>
      </c>
      <c r="N47" s="20" t="s">
        <v>327</v>
      </c>
      <c r="O47" s="18" t="s">
        <v>327</v>
      </c>
      <c r="P47" s="20" t="s">
        <v>327</v>
      </c>
      <c r="Q47" s="18" t="n">
        <v>398.64391229</v>
      </c>
      <c r="R47" s="20" t="n">
        <v>5.51800833</v>
      </c>
    </row>
    <row r="48" spans="1:18">
      <c r="A48" s="15" t="s">
        <v>368</v>
      </c>
      <c r="B48" s="17" t="n">
        <v>9841</v>
      </c>
      <c r="C48" s="18">
        <f>(36.0/B48*100)</f>
        <v/>
      </c>
      <c r="D48" s="19" t="n">
        <v>9805</v>
      </c>
      <c r="E48" s="18" t="n">
        <v>421.26409008</v>
      </c>
      <c r="F48" s="20" t="n">
        <v>7.83504553</v>
      </c>
      <c r="G48" s="18" t="n">
        <v>509.21016062</v>
      </c>
      <c r="H48" s="20" t="n">
        <v>4.76825144</v>
      </c>
      <c r="I48" s="18" t="s">
        <v>327</v>
      </c>
      <c r="J48" s="20" t="s">
        <v>327</v>
      </c>
      <c r="K48" s="18" t="s">
        <v>327</v>
      </c>
      <c r="L48" s="20" t="s">
        <v>327</v>
      </c>
      <c r="M48" s="18" t="s">
        <v>327</v>
      </c>
      <c r="N48" s="20" t="s">
        <v>327</v>
      </c>
      <c r="O48" s="18" t="s">
        <v>327</v>
      </c>
      <c r="P48" s="20" t="s">
        <v>327</v>
      </c>
      <c r="Q48" s="18" t="n">
        <v>458.75605143</v>
      </c>
      <c r="R48" s="20" t="n">
        <v>7.41238524</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456.75661657</v>
      </c>
      <c r="F52" s="20" t="n">
        <v>6.13478459</v>
      </c>
      <c r="G52" s="18" t="n">
        <v>508.85760174</v>
      </c>
      <c r="H52" s="20" t="n">
        <v>2.75232954</v>
      </c>
      <c r="I52" s="18" t="s">
        <v>327</v>
      </c>
      <c r="J52" s="20" t="s">
        <v>327</v>
      </c>
      <c r="K52" s="18" t="s">
        <v>327</v>
      </c>
      <c r="L52" s="20" t="s">
        <v>327</v>
      </c>
      <c r="M52" s="18" t="s">
        <v>327</v>
      </c>
      <c r="N52" s="20" t="s">
        <v>327</v>
      </c>
      <c r="O52" s="18" t="s">
        <v>327</v>
      </c>
      <c r="P52" s="20" t="s">
        <v>327</v>
      </c>
      <c r="Q52" s="18" t="n">
        <v>442.05231816</v>
      </c>
      <c r="R52" s="20" t="n">
        <v>3.78555618</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470.65171466</v>
      </c>
      <c r="F56" s="20" t="n">
        <v>9.789306079999999</v>
      </c>
      <c r="G56" s="18" t="n">
        <v>532.91880894</v>
      </c>
      <c r="H56" s="20" t="n">
        <v>2.67038854</v>
      </c>
      <c r="I56" s="18" t="s">
        <v>327</v>
      </c>
      <c r="J56" s="20" t="s">
        <v>327</v>
      </c>
      <c r="K56" s="18" t="s">
        <v>327</v>
      </c>
      <c r="L56" s="20" t="s">
        <v>327</v>
      </c>
      <c r="M56" s="18" t="s">
        <v>327</v>
      </c>
      <c r="N56" s="20" t="s">
        <v>327</v>
      </c>
      <c r="O56" s="18" t="s">
        <v>327</v>
      </c>
      <c r="P56" s="20" t="s">
        <v>327</v>
      </c>
      <c r="Q56" s="18" t="n">
        <v>488.87344307</v>
      </c>
      <c r="R56" s="20" t="n">
        <v>6.05461391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457.57403753</v>
      </c>
      <c r="F61" s="20" t="n">
        <v>4.07359212</v>
      </c>
      <c r="G61" s="18" t="n">
        <v>495.46237909</v>
      </c>
      <c r="H61" s="20" t="n">
        <v>2.8478698</v>
      </c>
      <c r="I61" s="18" t="s">
        <v>327</v>
      </c>
      <c r="J61" s="20" t="s">
        <v>327</v>
      </c>
      <c r="K61" s="18" t="s">
        <v>327</v>
      </c>
      <c r="L61" s="20" t="s">
        <v>327</v>
      </c>
      <c r="M61" s="18" t="s">
        <v>327</v>
      </c>
      <c r="N61" s="20" t="s">
        <v>327</v>
      </c>
      <c r="O61" s="18" t="s">
        <v>327</v>
      </c>
      <c r="P61" s="20" t="s">
        <v>327</v>
      </c>
      <c r="Q61" s="18" t="n">
        <v>434.14920802</v>
      </c>
      <c r="R61" s="20" t="n">
        <v>4.80854885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357.86324482</v>
      </c>
      <c r="F67" s="20" t="n">
        <v>4.96052181</v>
      </c>
      <c r="G67" s="18" t="n">
        <v>419.28974688</v>
      </c>
      <c r="H67" s="20" t="n">
        <v>3.15118254</v>
      </c>
      <c r="I67" s="18" t="s">
        <v>327</v>
      </c>
      <c r="J67" s="20" t="s">
        <v>327</v>
      </c>
      <c r="K67" s="18" t="s">
        <v>327</v>
      </c>
      <c r="L67" s="20" t="s">
        <v>327</v>
      </c>
      <c r="M67" s="18" t="s">
        <v>327</v>
      </c>
      <c r="N67" s="20" t="s">
        <v>327</v>
      </c>
      <c r="O67" s="18" t="s">
        <v>327</v>
      </c>
      <c r="P67" s="20" t="s">
        <v>327</v>
      </c>
      <c r="Q67" s="18" t="n">
        <v>383.47058226</v>
      </c>
      <c r="R67" s="20" t="n">
        <v>4.49797777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380.34638609</v>
      </c>
      <c r="F73" s="20" t="n">
        <v>3.35596856</v>
      </c>
      <c r="G73" s="18" t="n">
        <v>440.495673</v>
      </c>
      <c r="H73" s="20" t="n">
        <v>3.83238247</v>
      </c>
      <c r="I73" s="18" t="s">
        <v>327</v>
      </c>
      <c r="J73" s="20" t="s">
        <v>327</v>
      </c>
      <c r="K73" s="18" t="s">
        <v>327</v>
      </c>
      <c r="L73" s="20" t="s">
        <v>327</v>
      </c>
      <c r="M73" s="18" t="s">
        <v>327</v>
      </c>
      <c r="N73" s="20" t="s">
        <v>327</v>
      </c>
      <c r="O73" s="18" t="s">
        <v>327</v>
      </c>
      <c r="P73" s="20" t="s">
        <v>327</v>
      </c>
      <c r="Q73" s="18" t="n">
        <v>399.36884905</v>
      </c>
      <c r="R73" s="20" t="n">
        <v>3.99893748</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585</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466.11858435</v>
      </c>
      <c r="F7" s="20" t="n">
        <v>3.95509263</v>
      </c>
      <c r="G7" s="18" t="n">
        <v>530.38402103</v>
      </c>
      <c r="H7" s="20" t="n">
        <v>2.38831293</v>
      </c>
      <c r="I7" s="18" t="s">
        <v>327</v>
      </c>
      <c r="J7" s="20" t="s">
        <v>327</v>
      </c>
      <c r="K7" s="18" t="s">
        <v>327</v>
      </c>
      <c r="L7" s="20" t="s">
        <v>327</v>
      </c>
      <c r="M7" s="18" t="s">
        <v>327</v>
      </c>
      <c r="N7" s="20" t="s">
        <v>327</v>
      </c>
      <c r="O7" s="18" t="s">
        <v>327</v>
      </c>
      <c r="P7" s="20" t="s">
        <v>327</v>
      </c>
      <c r="Q7" s="18" t="n">
        <v>476.81061891</v>
      </c>
      <c r="R7" s="20" t="n">
        <v>3.14513607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461.84386178</v>
      </c>
      <c r="F9" s="20" t="n">
        <v>6.10649904</v>
      </c>
      <c r="G9" s="18" t="n">
        <v>512.6488524</v>
      </c>
      <c r="H9" s="20" t="n">
        <v>4.53397048</v>
      </c>
      <c r="I9" s="18" t="s">
        <v>327</v>
      </c>
      <c r="J9" s="20" t="s">
        <v>327</v>
      </c>
      <c r="K9" s="18" t="s">
        <v>327</v>
      </c>
      <c r="L9" s="20" t="s">
        <v>327</v>
      </c>
      <c r="M9" s="18" t="n">
        <v>347.7815185</v>
      </c>
      <c r="N9" s="20" t="n">
        <v>11.20716786</v>
      </c>
      <c r="O9" s="18" t="s">
        <v>327</v>
      </c>
      <c r="P9" s="20" t="s">
        <v>327</v>
      </c>
      <c r="Q9" s="18" t="n">
        <v>435.51397415</v>
      </c>
      <c r="R9" s="20" t="n">
        <v>6.19953441</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476.11595298</v>
      </c>
      <c r="F13" s="20" t="n">
        <v>4.09580574</v>
      </c>
      <c r="G13" s="18" t="n">
        <v>518.77204409</v>
      </c>
      <c r="H13" s="20" t="n">
        <v>2.48093523</v>
      </c>
      <c r="I13" s="18" t="s">
        <v>327</v>
      </c>
      <c r="J13" s="20" t="s">
        <v>327</v>
      </c>
      <c r="K13" s="18" t="s">
        <v>327</v>
      </c>
      <c r="L13" s="20" t="s">
        <v>327</v>
      </c>
      <c r="M13" s="18" t="n">
        <v>407.4699787</v>
      </c>
      <c r="N13" s="20" t="n">
        <v>6.79601306</v>
      </c>
      <c r="O13" s="18" t="s">
        <v>327</v>
      </c>
      <c r="P13" s="20" t="s">
        <v>327</v>
      </c>
      <c r="Q13" s="18" t="n">
        <v>460.58220506</v>
      </c>
      <c r="R13" s="20" t="n">
        <v>5.40328302</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491.95377646</v>
      </c>
      <c r="F17" s="20" t="n">
        <v>4.07544197</v>
      </c>
      <c r="G17" s="18" t="n">
        <v>539.03202033</v>
      </c>
      <c r="H17" s="20" t="n">
        <v>2.75105537</v>
      </c>
      <c r="I17" s="18" t="s">
        <v>327</v>
      </c>
      <c r="J17" s="20" t="s">
        <v>327</v>
      </c>
      <c r="K17" s="18" t="s">
        <v>327</v>
      </c>
      <c r="L17" s="20" t="s">
        <v>327</v>
      </c>
      <c r="M17" s="18" t="n">
        <v>338.260297</v>
      </c>
      <c r="N17" s="20" t="n">
        <v>14.23011861</v>
      </c>
      <c r="O17" s="18" t="s">
        <v>327</v>
      </c>
      <c r="P17" s="20" t="s">
        <v>327</v>
      </c>
      <c r="Q17" s="18" t="n">
        <v>443.20613938</v>
      </c>
      <c r="R17" s="20" t="n">
        <v>7.04271586</v>
      </c>
    </row>
    <row r="18" spans="1:18">
      <c r="A18" s="15" t="s">
        <v>338</v>
      </c>
      <c r="B18" s="17" t="n">
        <v>5532</v>
      </c>
      <c r="C18" s="18">
        <f>(68.0/B18*100)</f>
        <v/>
      </c>
      <c r="D18" s="19" t="n">
        <v>5464</v>
      </c>
      <c r="E18" s="18" t="n">
        <v>430.30998774</v>
      </c>
      <c r="F18" s="20" t="n">
        <v>6.34264248</v>
      </c>
      <c r="G18" s="18" t="n">
        <v>491.22317171</v>
      </c>
      <c r="H18" s="20" t="n">
        <v>3.58414129</v>
      </c>
      <c r="I18" s="18" t="s">
        <v>327</v>
      </c>
      <c r="J18" s="20" t="s">
        <v>327</v>
      </c>
      <c r="K18" s="18" t="s">
        <v>327</v>
      </c>
      <c r="L18" s="20" t="s">
        <v>327</v>
      </c>
      <c r="M18" s="18" t="s">
        <v>327</v>
      </c>
      <c r="N18" s="20" t="s">
        <v>327</v>
      </c>
      <c r="O18" s="18" t="s">
        <v>327</v>
      </c>
      <c r="P18" s="20" t="s">
        <v>327</v>
      </c>
      <c r="Q18" s="18" t="n">
        <v>432.80219472</v>
      </c>
      <c r="R18" s="20" t="n">
        <v>5.73928944</v>
      </c>
    </row>
    <row r="19" spans="1:18">
      <c r="A19" s="15" t="s">
        <v>339</v>
      </c>
      <c r="B19" s="17" t="n">
        <v>5658</v>
      </c>
      <c r="C19" s="18">
        <f>(382.0/B19*100)</f>
        <v/>
      </c>
      <c r="D19" s="19" t="n">
        <v>5276</v>
      </c>
      <c r="E19" s="18" t="n">
        <v>441.80273424</v>
      </c>
      <c r="F19" s="20" t="n">
        <v>4.81257731</v>
      </c>
      <c r="G19" s="18" t="n">
        <v>490.94622092</v>
      </c>
      <c r="H19" s="20" t="n">
        <v>2.6743841</v>
      </c>
      <c r="I19" s="18" t="s">
        <v>327</v>
      </c>
      <c r="J19" s="20" t="s">
        <v>327</v>
      </c>
      <c r="K19" s="18" t="s">
        <v>327</v>
      </c>
      <c r="L19" s="20" t="s">
        <v>327</v>
      </c>
      <c r="M19" s="18" t="s">
        <v>327</v>
      </c>
      <c r="N19" s="20" t="s">
        <v>327</v>
      </c>
      <c r="O19" s="18" t="s">
        <v>327</v>
      </c>
      <c r="P19" s="20" t="s">
        <v>327</v>
      </c>
      <c r="Q19" s="18" t="n">
        <v>423.46277594</v>
      </c>
      <c r="R19" s="20" t="n">
        <v>4.74594839</v>
      </c>
    </row>
    <row r="20" spans="1:18">
      <c r="A20" s="15" t="s">
        <v>340</v>
      </c>
      <c r="B20" s="17" t="n">
        <v>3371</v>
      </c>
      <c r="C20" s="18">
        <f>(83.0/B20*100)</f>
        <v/>
      </c>
      <c r="D20" s="19" t="n">
        <v>3288</v>
      </c>
      <c r="E20" s="18" t="n">
        <v>461.8611165</v>
      </c>
      <c r="F20" s="20" t="n">
        <v>5.01599237</v>
      </c>
      <c r="G20" s="18" t="n">
        <v>501.8279009</v>
      </c>
      <c r="H20" s="20" t="n">
        <v>2.59265504</v>
      </c>
      <c r="I20" s="18" t="s">
        <v>327</v>
      </c>
      <c r="J20" s="20" t="s">
        <v>327</v>
      </c>
      <c r="K20" s="18" t="s">
        <v>327</v>
      </c>
      <c r="L20" s="20" t="s">
        <v>327</v>
      </c>
      <c r="M20" s="18" t="s">
        <v>327</v>
      </c>
      <c r="N20" s="20" t="s">
        <v>327</v>
      </c>
      <c r="O20" s="18" t="s">
        <v>327</v>
      </c>
      <c r="P20" s="20" t="s">
        <v>327</v>
      </c>
      <c r="Q20" s="18" t="n">
        <v>444.19558348</v>
      </c>
      <c r="R20" s="20" t="n">
        <v>3.66514232</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462.95195057</v>
      </c>
      <c r="F23" s="20" t="n">
        <v>4.61059739</v>
      </c>
      <c r="G23" s="18" t="n">
        <v>507.47760876</v>
      </c>
      <c r="H23" s="20" t="n">
        <v>2.74209815</v>
      </c>
      <c r="I23" s="18" t="s">
        <v>327</v>
      </c>
      <c r="J23" s="20" t="s">
        <v>327</v>
      </c>
      <c r="K23" s="18" t="s">
        <v>327</v>
      </c>
      <c r="L23" s="20" t="s">
        <v>327</v>
      </c>
      <c r="M23" s="18" t="s">
        <v>327</v>
      </c>
      <c r="N23" s="20" t="s">
        <v>327</v>
      </c>
      <c r="O23" s="18" t="s">
        <v>327</v>
      </c>
      <c r="P23" s="20" t="s">
        <v>327</v>
      </c>
      <c r="Q23" s="18" t="n">
        <v>443.84828282</v>
      </c>
      <c r="R23" s="20" t="n">
        <v>4.41561288</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498.10145159</v>
      </c>
      <c r="F25" s="20" t="n">
        <v>7.00153107</v>
      </c>
      <c r="G25" s="18" t="n">
        <v>527.08110064</v>
      </c>
      <c r="H25" s="20" t="n">
        <v>3.53979199</v>
      </c>
      <c r="I25" s="18" t="s">
        <v>327</v>
      </c>
      <c r="J25" s="20" t="s">
        <v>327</v>
      </c>
      <c r="K25" s="18" t="s">
        <v>327</v>
      </c>
      <c r="L25" s="20" t="s">
        <v>327</v>
      </c>
      <c r="M25" s="18" t="s">
        <v>327</v>
      </c>
      <c r="N25" s="20" t="s">
        <v>327</v>
      </c>
      <c r="O25" s="18" t="s">
        <v>327</v>
      </c>
      <c r="P25" s="20" t="s">
        <v>327</v>
      </c>
      <c r="Q25" s="18" t="n">
        <v>490.31398878</v>
      </c>
      <c r="R25" s="20" t="n">
        <v>4.89604021</v>
      </c>
    </row>
    <row r="26" spans="1:18">
      <c r="A26" s="15" t="s">
        <v>346</v>
      </c>
      <c r="B26" s="17" t="n">
        <v>4869</v>
      </c>
      <c r="C26" s="18">
        <f>(216.0/B26*100)</f>
        <v/>
      </c>
      <c r="D26" s="19" t="n">
        <v>4653</v>
      </c>
      <c r="E26" s="18" t="n">
        <v>466.59915455</v>
      </c>
      <c r="F26" s="20" t="n">
        <v>4.32609595</v>
      </c>
      <c r="G26" s="18" t="n">
        <v>505.08030903</v>
      </c>
      <c r="H26" s="20" t="n">
        <v>2.05090184</v>
      </c>
      <c r="I26" s="18" t="s">
        <v>327</v>
      </c>
      <c r="J26" s="20" t="s">
        <v>327</v>
      </c>
      <c r="K26" s="18" t="s">
        <v>327</v>
      </c>
      <c r="L26" s="20" t="s">
        <v>327</v>
      </c>
      <c r="M26" s="18" t="s">
        <v>327</v>
      </c>
      <c r="N26" s="20" t="s">
        <v>327</v>
      </c>
      <c r="O26" s="18" t="s">
        <v>327</v>
      </c>
      <c r="P26" s="20" t="s">
        <v>327</v>
      </c>
      <c r="Q26" s="18" t="n">
        <v>461.2090987</v>
      </c>
      <c r="R26" s="20" t="n">
        <v>4.03726665</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484.08891073</v>
      </c>
      <c r="F32" s="20" t="n">
        <v>4.02109105</v>
      </c>
      <c r="G32" s="18" t="n">
        <v>522.2322672</v>
      </c>
      <c r="H32" s="20" t="n">
        <v>2.58175237</v>
      </c>
      <c r="I32" s="18" t="s">
        <v>327</v>
      </c>
      <c r="J32" s="20" t="s">
        <v>327</v>
      </c>
      <c r="K32" s="18" t="s">
        <v>327</v>
      </c>
      <c r="L32" s="20" t="s">
        <v>327</v>
      </c>
      <c r="M32" s="18" t="s">
        <v>327</v>
      </c>
      <c r="N32" s="20" t="s">
        <v>327</v>
      </c>
      <c r="O32" s="18" t="s">
        <v>327</v>
      </c>
      <c r="P32" s="20" t="s">
        <v>327</v>
      </c>
      <c r="Q32" s="18" t="n">
        <v>474.61823379</v>
      </c>
      <c r="R32" s="20" t="n">
        <v>3.90338728</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444.33400817</v>
      </c>
      <c r="F34" s="20" t="n">
        <v>3.57837983</v>
      </c>
      <c r="G34" s="18" t="n">
        <v>479.83634174</v>
      </c>
      <c r="H34" s="20" t="n">
        <v>2.90556041</v>
      </c>
      <c r="I34" s="18" t="s">
        <v>327</v>
      </c>
      <c r="J34" s="20" t="s">
        <v>327</v>
      </c>
      <c r="K34" s="18" t="s">
        <v>327</v>
      </c>
      <c r="L34" s="20" t="s">
        <v>327</v>
      </c>
      <c r="M34" s="18" t="n">
        <v>263.37193708</v>
      </c>
      <c r="N34" s="20" t="n">
        <v>13.61114927</v>
      </c>
      <c r="O34" s="18" t="s">
        <v>327</v>
      </c>
      <c r="P34" s="20" t="s">
        <v>327</v>
      </c>
      <c r="Q34" s="18" t="n">
        <v>418.57531588</v>
      </c>
      <c r="R34" s="20" t="n">
        <v>4.3998268</v>
      </c>
    </row>
    <row r="35" spans="1:18">
      <c r="A35" s="15" t="s">
        <v>355</v>
      </c>
      <c r="B35" s="17" t="n">
        <v>6406</v>
      </c>
      <c r="C35" s="18">
        <f>(165.0/B35*100)</f>
        <v/>
      </c>
      <c r="D35" s="19" t="n">
        <v>6241</v>
      </c>
      <c r="E35" s="18" t="n">
        <v>494.79169918</v>
      </c>
      <c r="F35" s="20" t="n">
        <v>3.21027456</v>
      </c>
      <c r="G35" s="18" t="n">
        <v>524.33017603</v>
      </c>
      <c r="H35" s="20" t="n">
        <v>1.86272514</v>
      </c>
      <c r="I35" s="18" t="s">
        <v>327</v>
      </c>
      <c r="J35" s="20" t="s">
        <v>327</v>
      </c>
      <c r="K35" s="18" t="s">
        <v>327</v>
      </c>
      <c r="L35" s="20" t="s">
        <v>327</v>
      </c>
      <c r="M35" s="18" t="n">
        <v>337.32521215</v>
      </c>
      <c r="N35" s="20" t="n">
        <v>11.65794297</v>
      </c>
      <c r="O35" s="18" t="s">
        <v>327</v>
      </c>
      <c r="P35" s="20" t="s">
        <v>327</v>
      </c>
      <c r="Q35" s="18" t="n">
        <v>463.39186111</v>
      </c>
      <c r="R35" s="20" t="n">
        <v>3.69174518</v>
      </c>
    </row>
    <row r="36" spans="1:18">
      <c r="A36" s="15" t="s">
        <v>356</v>
      </c>
      <c r="B36" s="17" t="n">
        <v>6736</v>
      </c>
      <c r="C36" s="18">
        <f>(187.0/B36*100)</f>
        <v/>
      </c>
      <c r="D36" s="19" t="n">
        <v>6549</v>
      </c>
      <c r="E36" s="18" t="n">
        <v>472.87472061</v>
      </c>
      <c r="F36" s="20" t="n">
        <v>3.96546128</v>
      </c>
      <c r="G36" s="18" t="n">
        <v>515.58293629</v>
      </c>
      <c r="H36" s="20" t="n">
        <v>2.45844257</v>
      </c>
      <c r="I36" s="18" t="s">
        <v>327</v>
      </c>
      <c r="J36" s="20" t="s">
        <v>327</v>
      </c>
      <c r="K36" s="18" t="s">
        <v>327</v>
      </c>
      <c r="L36" s="20" t="s">
        <v>327</v>
      </c>
      <c r="M36" s="18" t="s">
        <v>327</v>
      </c>
      <c r="N36" s="20" t="s">
        <v>327</v>
      </c>
      <c r="O36" s="18" t="s">
        <v>327</v>
      </c>
      <c r="P36" s="20" t="s">
        <v>327</v>
      </c>
      <c r="Q36" s="18" t="n">
        <v>466.7467771</v>
      </c>
      <c r="R36" s="20" t="n">
        <v>3.42500148</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469.45098245</v>
      </c>
      <c r="F40" s="20" t="n">
        <v>5.68409513</v>
      </c>
      <c r="G40" s="18" t="n">
        <v>530.14937507</v>
      </c>
      <c r="H40" s="20" t="n">
        <v>3.5539478</v>
      </c>
      <c r="I40" s="18" t="s">
        <v>327</v>
      </c>
      <c r="J40" s="20" t="s">
        <v>327</v>
      </c>
      <c r="K40" s="18" t="s">
        <v>327</v>
      </c>
      <c r="L40" s="20" t="s">
        <v>327</v>
      </c>
      <c r="M40" s="18" t="n">
        <v>493.18465857</v>
      </c>
      <c r="N40" s="20" t="n">
        <v>2.25147869</v>
      </c>
      <c r="O40" s="18" t="s">
        <v>327</v>
      </c>
      <c r="P40" s="20" t="s">
        <v>327</v>
      </c>
      <c r="Q40" s="18" t="n">
        <v>454.23652848</v>
      </c>
      <c r="R40" s="20" t="n">
        <v>3.99828881</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405.21336349</v>
      </c>
      <c r="F47" s="20" t="n">
        <v>6.41384647</v>
      </c>
      <c r="G47" s="18" t="n">
        <v>473.66271808</v>
      </c>
      <c r="H47" s="20" t="n">
        <v>4.91238086</v>
      </c>
      <c r="I47" s="18" t="s">
        <v>327</v>
      </c>
      <c r="J47" s="20" t="s">
        <v>327</v>
      </c>
      <c r="K47" s="18" t="s">
        <v>327</v>
      </c>
      <c r="L47" s="20" t="s">
        <v>327</v>
      </c>
      <c r="M47" s="18" t="s">
        <v>327</v>
      </c>
      <c r="N47" s="20" t="s">
        <v>327</v>
      </c>
      <c r="O47" s="18" t="s">
        <v>327</v>
      </c>
      <c r="P47" s="20" t="s">
        <v>327</v>
      </c>
      <c r="Q47" s="18" t="n">
        <v>400.34211826</v>
      </c>
      <c r="R47" s="20" t="n">
        <v>5.3843557</v>
      </c>
    </row>
    <row r="48" spans="1:18">
      <c r="A48" s="15" t="s">
        <v>368</v>
      </c>
      <c r="B48" s="17" t="n">
        <v>9841</v>
      </c>
      <c r="C48" s="18">
        <f>(36.0/B48*100)</f>
        <v/>
      </c>
      <c r="D48" s="19" t="n">
        <v>9805</v>
      </c>
      <c r="E48" s="18" t="n">
        <v>449.21935644</v>
      </c>
      <c r="F48" s="20" t="n">
        <v>7.18116582</v>
      </c>
      <c r="G48" s="18" t="n">
        <v>511.2863876</v>
      </c>
      <c r="H48" s="20" t="n">
        <v>4.99834554</v>
      </c>
      <c r="I48" s="18" t="s">
        <v>327</v>
      </c>
      <c r="J48" s="20" t="s">
        <v>327</v>
      </c>
      <c r="K48" s="18" t="s">
        <v>327</v>
      </c>
      <c r="L48" s="20" t="s">
        <v>327</v>
      </c>
      <c r="M48" s="18" t="s">
        <v>327</v>
      </c>
      <c r="N48" s="20" t="s">
        <v>327</v>
      </c>
      <c r="O48" s="18" t="s">
        <v>327</v>
      </c>
      <c r="P48" s="20" t="s">
        <v>327</v>
      </c>
      <c r="Q48" s="18" t="n">
        <v>455.34142942</v>
      </c>
      <c r="R48" s="20" t="n">
        <v>7.17456536</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469.95213684</v>
      </c>
      <c r="F52" s="20" t="n">
        <v>4.39751492</v>
      </c>
      <c r="G52" s="18" t="n">
        <v>510.47311479</v>
      </c>
      <c r="H52" s="20" t="n">
        <v>2.69068767</v>
      </c>
      <c r="I52" s="18" t="s">
        <v>327</v>
      </c>
      <c r="J52" s="20" t="s">
        <v>327</v>
      </c>
      <c r="K52" s="18" t="s">
        <v>327</v>
      </c>
      <c r="L52" s="20" t="s">
        <v>327</v>
      </c>
      <c r="M52" s="18" t="s">
        <v>327</v>
      </c>
      <c r="N52" s="20" t="s">
        <v>327</v>
      </c>
      <c r="O52" s="18" t="s">
        <v>327</v>
      </c>
      <c r="P52" s="20" t="s">
        <v>327</v>
      </c>
      <c r="Q52" s="18" t="n">
        <v>441.32196409</v>
      </c>
      <c r="R52" s="20" t="n">
        <v>3.7229862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502.43846008</v>
      </c>
      <c r="F56" s="20" t="n">
        <v>7.23935468</v>
      </c>
      <c r="G56" s="18" t="n">
        <v>533.1652977</v>
      </c>
      <c r="H56" s="20" t="n">
        <v>2.59601732</v>
      </c>
      <c r="I56" s="18" t="s">
        <v>327</v>
      </c>
      <c r="J56" s="20" t="s">
        <v>327</v>
      </c>
      <c r="K56" s="18" t="s">
        <v>327</v>
      </c>
      <c r="L56" s="20" t="s">
        <v>327</v>
      </c>
      <c r="M56" s="18" t="s">
        <v>327</v>
      </c>
      <c r="N56" s="20" t="s">
        <v>327</v>
      </c>
      <c r="O56" s="18" t="s">
        <v>327</v>
      </c>
      <c r="P56" s="20" t="s">
        <v>327</v>
      </c>
      <c r="Q56" s="18" t="n">
        <v>486.05664649</v>
      </c>
      <c r="R56" s="20" t="n">
        <v>6.22161455</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456.28231216</v>
      </c>
      <c r="F61" s="20" t="n">
        <v>3.94309105</v>
      </c>
      <c r="G61" s="18" t="n">
        <v>495.89103285</v>
      </c>
      <c r="H61" s="20" t="n">
        <v>2.82354847</v>
      </c>
      <c r="I61" s="18" t="s">
        <v>327</v>
      </c>
      <c r="J61" s="20" t="s">
        <v>327</v>
      </c>
      <c r="K61" s="18" t="s">
        <v>327</v>
      </c>
      <c r="L61" s="20" t="s">
        <v>327</v>
      </c>
      <c r="M61" s="18" t="s">
        <v>327</v>
      </c>
      <c r="N61" s="20" t="s">
        <v>327</v>
      </c>
      <c r="O61" s="18" t="s">
        <v>327</v>
      </c>
      <c r="P61" s="20" t="s">
        <v>327</v>
      </c>
      <c r="Q61" s="18" t="n">
        <v>433.45624701</v>
      </c>
      <c r="R61" s="20" t="n">
        <v>4.30328499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395.37858255</v>
      </c>
      <c r="F67" s="20" t="n">
        <v>3.61455893</v>
      </c>
      <c r="G67" s="18" t="n">
        <v>420.97063967</v>
      </c>
      <c r="H67" s="20" t="n">
        <v>3.42606566</v>
      </c>
      <c r="I67" s="18" t="s">
        <v>327</v>
      </c>
      <c r="J67" s="20" t="s">
        <v>327</v>
      </c>
      <c r="K67" s="18" t="s">
        <v>327</v>
      </c>
      <c r="L67" s="20" t="s">
        <v>327</v>
      </c>
      <c r="M67" s="18" t="s">
        <v>327</v>
      </c>
      <c r="N67" s="20" t="s">
        <v>327</v>
      </c>
      <c r="O67" s="18" t="s">
        <v>327</v>
      </c>
      <c r="P67" s="20" t="s">
        <v>327</v>
      </c>
      <c r="Q67" s="18" t="n">
        <v>374.55335974</v>
      </c>
      <c r="R67" s="20" t="n">
        <v>4.5091758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390.98327842</v>
      </c>
      <c r="F73" s="20" t="n">
        <v>3.29605146</v>
      </c>
      <c r="G73" s="18" t="n">
        <v>437.93586917</v>
      </c>
      <c r="H73" s="20" t="n">
        <v>4.09460728</v>
      </c>
      <c r="I73" s="18" t="s">
        <v>327</v>
      </c>
      <c r="J73" s="20" t="s">
        <v>327</v>
      </c>
      <c r="K73" s="18" t="s">
        <v>327</v>
      </c>
      <c r="L73" s="20" t="s">
        <v>327</v>
      </c>
      <c r="M73" s="18" t="s">
        <v>327</v>
      </c>
      <c r="N73" s="20" t="s">
        <v>327</v>
      </c>
      <c r="O73" s="18" t="s">
        <v>327</v>
      </c>
      <c r="P73" s="20" t="s">
        <v>327</v>
      </c>
      <c r="Q73" s="18" t="n">
        <v>395.75277349</v>
      </c>
      <c r="R73" s="20" t="n">
        <v>4.06553837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525.9205077300001</v>
      </c>
      <c r="F7" s="20" t="n">
        <v>3.15716136</v>
      </c>
      <c r="G7" s="18" t="n">
        <v>518.50418829</v>
      </c>
      <c r="H7" s="20" t="n">
        <v>2.38317203</v>
      </c>
      <c r="I7" s="18" t="s">
        <v>327</v>
      </c>
      <c r="J7" s="20" t="s">
        <v>327</v>
      </c>
      <c r="K7" s="18" t="s">
        <v>327</v>
      </c>
      <c r="L7" s="20" t="s">
        <v>327</v>
      </c>
      <c r="M7" s="18" t="s">
        <v>327</v>
      </c>
      <c r="N7" s="20" t="s">
        <v>327</v>
      </c>
      <c r="O7" s="18" t="s">
        <v>327</v>
      </c>
      <c r="P7" s="20" t="s">
        <v>327</v>
      </c>
      <c r="Q7" s="18" t="n">
        <v>473.18769842</v>
      </c>
      <c r="R7" s="20" t="n">
        <v>3.24198133</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515.18654038</v>
      </c>
      <c r="F9" s="20" t="n">
        <v>5.95430562</v>
      </c>
      <c r="G9" s="18" t="n">
        <v>500.38945861</v>
      </c>
      <c r="H9" s="20" t="n">
        <v>4.57035133</v>
      </c>
      <c r="I9" s="18" t="s">
        <v>327</v>
      </c>
      <c r="J9" s="20" t="s">
        <v>327</v>
      </c>
      <c r="K9" s="18" t="s">
        <v>327</v>
      </c>
      <c r="L9" s="20" t="s">
        <v>327</v>
      </c>
      <c r="M9" s="18" t="n">
        <v>347.7815185</v>
      </c>
      <c r="N9" s="20" t="n">
        <v>11.20716786</v>
      </c>
      <c r="O9" s="18" t="s">
        <v>327</v>
      </c>
      <c r="P9" s="20" t="s">
        <v>327</v>
      </c>
      <c r="Q9" s="18" t="n">
        <v>436.60570134</v>
      </c>
      <c r="R9" s="20" t="n">
        <v>5.82963173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516.92108964</v>
      </c>
      <c r="F13" s="20" t="n">
        <v>4.37488431</v>
      </c>
      <c r="G13" s="18" t="n">
        <v>513.36050468</v>
      </c>
      <c r="H13" s="20" t="n">
        <v>2.33952152</v>
      </c>
      <c r="I13" s="18" t="s">
        <v>327</v>
      </c>
      <c r="J13" s="20" t="s">
        <v>327</v>
      </c>
      <c r="K13" s="18" t="s">
        <v>327</v>
      </c>
      <c r="L13" s="20" t="s">
        <v>327</v>
      </c>
      <c r="M13" s="18" t="n">
        <v>407.4699787</v>
      </c>
      <c r="N13" s="20" t="n">
        <v>6.79601306</v>
      </c>
      <c r="O13" s="18" t="s">
        <v>327</v>
      </c>
      <c r="P13" s="20" t="s">
        <v>327</v>
      </c>
      <c r="Q13" s="18" t="n">
        <v>464.18679686</v>
      </c>
      <c r="R13" s="20" t="n">
        <v>4.2560107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541.39289825</v>
      </c>
      <c r="F17" s="20" t="n">
        <v>3.51224265</v>
      </c>
      <c r="G17" s="18" t="n">
        <v>516.00617043</v>
      </c>
      <c r="H17" s="20" t="n">
        <v>3.25577643</v>
      </c>
      <c r="I17" s="18" t="s">
        <v>327</v>
      </c>
      <c r="J17" s="20" t="s">
        <v>327</v>
      </c>
      <c r="K17" s="18" t="s">
        <v>327</v>
      </c>
      <c r="L17" s="20" t="s">
        <v>327</v>
      </c>
      <c r="M17" s="18" t="n">
        <v>338.260297</v>
      </c>
      <c r="N17" s="20" t="n">
        <v>14.23011861</v>
      </c>
      <c r="O17" s="18" t="s">
        <v>327</v>
      </c>
      <c r="P17" s="20" t="s">
        <v>327</v>
      </c>
      <c r="Q17" s="18" t="n">
        <v>465.53279692</v>
      </c>
      <c r="R17" s="20" t="n">
        <v>5.84140071</v>
      </c>
    </row>
    <row r="18" spans="1:18">
      <c r="A18" s="15" t="s">
        <v>338</v>
      </c>
      <c r="B18" s="17" t="n">
        <v>5532</v>
      </c>
      <c r="C18" s="18">
        <f>(68.0/B18*100)</f>
        <v/>
      </c>
      <c r="D18" s="19" t="n">
        <v>5464</v>
      </c>
      <c r="E18" s="18" t="n">
        <v>489.86655087</v>
      </c>
      <c r="F18" s="20" t="n">
        <v>4.31910172</v>
      </c>
      <c r="G18" s="18" t="n">
        <v>474.2009988</v>
      </c>
      <c r="H18" s="20" t="n">
        <v>4.29055617</v>
      </c>
      <c r="I18" s="18" t="s">
        <v>327</v>
      </c>
      <c r="J18" s="20" t="s">
        <v>327</v>
      </c>
      <c r="K18" s="18" t="s">
        <v>327</v>
      </c>
      <c r="L18" s="20" t="s">
        <v>327</v>
      </c>
      <c r="M18" s="18" t="s">
        <v>327</v>
      </c>
      <c r="N18" s="20" t="s">
        <v>327</v>
      </c>
      <c r="O18" s="18" t="s">
        <v>327</v>
      </c>
      <c r="P18" s="20" t="s">
        <v>327</v>
      </c>
      <c r="Q18" s="18" t="n">
        <v>421.70955613</v>
      </c>
      <c r="R18" s="20" t="n">
        <v>6.22651521</v>
      </c>
    </row>
    <row r="19" spans="1:18">
      <c r="A19" s="15" t="s">
        <v>339</v>
      </c>
      <c r="B19" s="17" t="n">
        <v>5658</v>
      </c>
      <c r="C19" s="18">
        <f>(382.0/B19*100)</f>
        <v/>
      </c>
      <c r="D19" s="19" t="n">
        <v>5276</v>
      </c>
      <c r="E19" s="18" t="n">
        <v>485.89820489</v>
      </c>
      <c r="F19" s="20" t="n">
        <v>4.23705562</v>
      </c>
      <c r="G19" s="18" t="n">
        <v>481.30827511</v>
      </c>
      <c r="H19" s="20" t="n">
        <v>2.73663165</v>
      </c>
      <c r="I19" s="18" t="s">
        <v>327</v>
      </c>
      <c r="J19" s="20" t="s">
        <v>327</v>
      </c>
      <c r="K19" s="18" t="s">
        <v>327</v>
      </c>
      <c r="L19" s="20" t="s">
        <v>327</v>
      </c>
      <c r="M19" s="18" t="s">
        <v>327</v>
      </c>
      <c r="N19" s="20" t="s">
        <v>327</v>
      </c>
      <c r="O19" s="18" t="s">
        <v>327</v>
      </c>
      <c r="P19" s="20" t="s">
        <v>327</v>
      </c>
      <c r="Q19" s="18" t="n">
        <v>421.02755968</v>
      </c>
      <c r="R19" s="20" t="n">
        <v>4.54945517</v>
      </c>
    </row>
    <row r="20" spans="1:18">
      <c r="A20" s="15" t="s">
        <v>340</v>
      </c>
      <c r="B20" s="17" t="n">
        <v>3371</v>
      </c>
      <c r="C20" s="18">
        <f>(83.0/B20*100)</f>
        <v/>
      </c>
      <c r="D20" s="19" t="n">
        <v>3288</v>
      </c>
      <c r="E20" s="18" t="n">
        <v>486.8999963</v>
      </c>
      <c r="F20" s="20" t="n">
        <v>5.76600038</v>
      </c>
      <c r="G20" s="18" t="n">
        <v>498.68719775</v>
      </c>
      <c r="H20" s="20" t="n">
        <v>2.60952275</v>
      </c>
      <c r="I20" s="18" t="s">
        <v>327</v>
      </c>
      <c r="J20" s="20" t="s">
        <v>327</v>
      </c>
      <c r="K20" s="18" t="s">
        <v>327</v>
      </c>
      <c r="L20" s="20" t="s">
        <v>327</v>
      </c>
      <c r="M20" s="18" t="s">
        <v>327</v>
      </c>
      <c r="N20" s="20" t="s">
        <v>327</v>
      </c>
      <c r="O20" s="18" t="s">
        <v>327</v>
      </c>
      <c r="P20" s="20" t="s">
        <v>327</v>
      </c>
      <c r="Q20" s="18" t="n">
        <v>445.0498993</v>
      </c>
      <c r="R20" s="20" t="n">
        <v>3.51644056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509.6766623</v>
      </c>
      <c r="F23" s="20" t="n">
        <v>3.15543985</v>
      </c>
      <c r="G23" s="18" t="n">
        <v>492.45252203</v>
      </c>
      <c r="H23" s="20" t="n">
        <v>3.35431907</v>
      </c>
      <c r="I23" s="18" t="s">
        <v>327</v>
      </c>
      <c r="J23" s="20" t="s">
        <v>327</v>
      </c>
      <c r="K23" s="18" t="s">
        <v>327</v>
      </c>
      <c r="L23" s="20" t="s">
        <v>327</v>
      </c>
      <c r="M23" s="18" t="s">
        <v>327</v>
      </c>
      <c r="N23" s="20" t="s">
        <v>327</v>
      </c>
      <c r="O23" s="18" t="s">
        <v>327</v>
      </c>
      <c r="P23" s="20" t="s">
        <v>327</v>
      </c>
      <c r="Q23" s="18" t="n">
        <v>438.59007314</v>
      </c>
      <c r="R23" s="20" t="n">
        <v>4.72122522</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527.28962304</v>
      </c>
      <c r="F25" s="20" t="n">
        <v>3.62436648</v>
      </c>
      <c r="G25" s="18" t="n">
        <v>520.60527975</v>
      </c>
      <c r="H25" s="20" t="n">
        <v>3.80739968</v>
      </c>
      <c r="I25" s="18" t="s">
        <v>327</v>
      </c>
      <c r="J25" s="20" t="s">
        <v>327</v>
      </c>
      <c r="K25" s="18" t="s">
        <v>327</v>
      </c>
      <c r="L25" s="20" t="s">
        <v>327</v>
      </c>
      <c r="M25" s="18" t="s">
        <v>327</v>
      </c>
      <c r="N25" s="20" t="s">
        <v>327</v>
      </c>
      <c r="O25" s="18" t="s">
        <v>327</v>
      </c>
      <c r="P25" s="20" t="s">
        <v>327</v>
      </c>
      <c r="Q25" s="18" t="n">
        <v>487.71787995</v>
      </c>
      <c r="R25" s="20" t="n">
        <v>5.46123132</v>
      </c>
    </row>
    <row r="26" spans="1:18">
      <c r="A26" s="15" t="s">
        <v>346</v>
      </c>
      <c r="B26" s="17" t="n">
        <v>4869</v>
      </c>
      <c r="C26" s="18">
        <f>(216.0/B26*100)</f>
        <v/>
      </c>
      <c r="D26" s="19" t="n">
        <v>4653</v>
      </c>
      <c r="E26" s="18" t="n">
        <v>499.13842819</v>
      </c>
      <c r="F26" s="20" t="n">
        <v>2.9754894</v>
      </c>
      <c r="G26" s="18" t="n">
        <v>497.27215786</v>
      </c>
      <c r="H26" s="20" t="n">
        <v>2.14963564</v>
      </c>
      <c r="I26" s="18" t="s">
        <v>327</v>
      </c>
      <c r="J26" s="20" t="s">
        <v>327</v>
      </c>
      <c r="K26" s="18" t="s">
        <v>327</v>
      </c>
      <c r="L26" s="20" t="s">
        <v>327</v>
      </c>
      <c r="M26" s="18" t="s">
        <v>327</v>
      </c>
      <c r="N26" s="20" t="s">
        <v>327</v>
      </c>
      <c r="O26" s="18" t="s">
        <v>327</v>
      </c>
      <c r="P26" s="20" t="s">
        <v>327</v>
      </c>
      <c r="Q26" s="18" t="n">
        <v>459.17096188</v>
      </c>
      <c r="R26" s="20" t="n">
        <v>3.69826408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523.95227992</v>
      </c>
      <c r="F32" s="20" t="n">
        <v>3.42360414</v>
      </c>
      <c r="G32" s="18" t="n">
        <v>510.28614093</v>
      </c>
      <c r="H32" s="20" t="n">
        <v>2.78586978</v>
      </c>
      <c r="I32" s="18" t="s">
        <v>327</v>
      </c>
      <c r="J32" s="20" t="s">
        <v>327</v>
      </c>
      <c r="K32" s="18" t="s">
        <v>327</v>
      </c>
      <c r="L32" s="20" t="s">
        <v>327</v>
      </c>
      <c r="M32" s="18" t="s">
        <v>327</v>
      </c>
      <c r="N32" s="20" t="s">
        <v>327</v>
      </c>
      <c r="O32" s="18" t="s">
        <v>327</v>
      </c>
      <c r="P32" s="20" t="s">
        <v>327</v>
      </c>
      <c r="Q32" s="18" t="n">
        <v>470.4951155</v>
      </c>
      <c r="R32" s="20" t="n">
        <v>3.65958303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470.5104266</v>
      </c>
      <c r="F34" s="20" t="n">
        <v>3.51453056</v>
      </c>
      <c r="G34" s="18" t="n">
        <v>466.84357201</v>
      </c>
      <c r="H34" s="20" t="n">
        <v>2.98631806</v>
      </c>
      <c r="I34" s="18" t="s">
        <v>327</v>
      </c>
      <c r="J34" s="20" t="s">
        <v>327</v>
      </c>
      <c r="K34" s="18" t="s">
        <v>327</v>
      </c>
      <c r="L34" s="20" t="s">
        <v>327</v>
      </c>
      <c r="M34" s="18" t="n">
        <v>263.37193708</v>
      </c>
      <c r="N34" s="20" t="n">
        <v>13.61114927</v>
      </c>
      <c r="O34" s="18" t="s">
        <v>327</v>
      </c>
      <c r="P34" s="20" t="s">
        <v>327</v>
      </c>
      <c r="Q34" s="18" t="n">
        <v>423.96513546</v>
      </c>
      <c r="R34" s="20" t="n">
        <v>4.64591076</v>
      </c>
    </row>
    <row r="35" spans="1:18">
      <c r="A35" s="15" t="s">
        <v>355</v>
      </c>
      <c r="B35" s="17" t="n">
        <v>6406</v>
      </c>
      <c r="C35" s="18">
        <f>(165.0/B35*100)</f>
        <v/>
      </c>
      <c r="D35" s="19" t="n">
        <v>6241</v>
      </c>
      <c r="E35" s="18" t="n">
        <v>531.40735352</v>
      </c>
      <c r="F35" s="20" t="n">
        <v>2.79329646</v>
      </c>
      <c r="G35" s="18" t="n">
        <v>511.42434253</v>
      </c>
      <c r="H35" s="20" t="n">
        <v>1.83744671</v>
      </c>
      <c r="I35" s="18" t="s">
        <v>327</v>
      </c>
      <c r="J35" s="20" t="s">
        <v>327</v>
      </c>
      <c r="K35" s="18" t="s">
        <v>327</v>
      </c>
      <c r="L35" s="20" t="s">
        <v>327</v>
      </c>
      <c r="M35" s="18" t="n">
        <v>337.32521215</v>
      </c>
      <c r="N35" s="20" t="n">
        <v>11.65794297</v>
      </c>
      <c r="O35" s="18" t="s">
        <v>327</v>
      </c>
      <c r="P35" s="20" t="s">
        <v>327</v>
      </c>
      <c r="Q35" s="18" t="n">
        <v>465.48572574</v>
      </c>
      <c r="R35" s="20" t="n">
        <v>3.64274937</v>
      </c>
    </row>
    <row r="36" spans="1:18">
      <c r="A36" s="15" t="s">
        <v>356</v>
      </c>
      <c r="B36" s="17" t="n">
        <v>6736</v>
      </c>
      <c r="C36" s="18">
        <f>(187.0/B36*100)</f>
        <v/>
      </c>
      <c r="D36" s="19" t="n">
        <v>6549</v>
      </c>
      <c r="E36" s="18" t="n">
        <v>519.33762734</v>
      </c>
      <c r="F36" s="20" t="n">
        <v>2.92951174</v>
      </c>
      <c r="G36" s="18" t="n">
        <v>497.39665821</v>
      </c>
      <c r="H36" s="20" t="n">
        <v>2.78379495</v>
      </c>
      <c r="I36" s="18" t="s">
        <v>327</v>
      </c>
      <c r="J36" s="20" t="s">
        <v>327</v>
      </c>
      <c r="K36" s="18" t="s">
        <v>327</v>
      </c>
      <c r="L36" s="20" t="s">
        <v>327</v>
      </c>
      <c r="M36" s="18" t="s">
        <v>327</v>
      </c>
      <c r="N36" s="20" t="s">
        <v>327</v>
      </c>
      <c r="O36" s="18" t="s">
        <v>327</v>
      </c>
      <c r="P36" s="20" t="s">
        <v>327</v>
      </c>
      <c r="Q36" s="18" t="n">
        <v>462.0151676</v>
      </c>
      <c r="R36" s="20" t="n">
        <v>3.5098943</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522.67300907</v>
      </c>
      <c r="F40" s="20" t="n">
        <v>4.2057202</v>
      </c>
      <c r="G40" s="18" t="n">
        <v>519.65714079</v>
      </c>
      <c r="H40" s="20" t="n">
        <v>3.58861865</v>
      </c>
      <c r="I40" s="18" t="s">
        <v>327</v>
      </c>
      <c r="J40" s="20" t="s">
        <v>327</v>
      </c>
      <c r="K40" s="18" t="s">
        <v>327</v>
      </c>
      <c r="L40" s="20" t="s">
        <v>327</v>
      </c>
      <c r="M40" s="18" t="n">
        <v>493.18465857</v>
      </c>
      <c r="N40" s="20" t="n">
        <v>2.25147869</v>
      </c>
      <c r="O40" s="18" t="s">
        <v>327</v>
      </c>
      <c r="P40" s="20" t="s">
        <v>327</v>
      </c>
      <c r="Q40" s="18" t="n">
        <v>453.21563599</v>
      </c>
      <c r="R40" s="20" t="n">
        <v>4.27527961</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455.97415615</v>
      </c>
      <c r="F47" s="20" t="n">
        <v>6.39104729</v>
      </c>
      <c r="G47" s="18" t="n">
        <v>456.80428876</v>
      </c>
      <c r="H47" s="20" t="n">
        <v>5.20676321</v>
      </c>
      <c r="I47" s="18" t="s">
        <v>327</v>
      </c>
      <c r="J47" s="20" t="s">
        <v>327</v>
      </c>
      <c r="K47" s="18" t="s">
        <v>327</v>
      </c>
      <c r="L47" s="20" t="s">
        <v>327</v>
      </c>
      <c r="M47" s="18" t="s">
        <v>327</v>
      </c>
      <c r="N47" s="20" t="s">
        <v>327</v>
      </c>
      <c r="O47" s="18" t="s">
        <v>327</v>
      </c>
      <c r="P47" s="20" t="s">
        <v>327</v>
      </c>
      <c r="Q47" s="18" t="n">
        <v>395.88693054</v>
      </c>
      <c r="R47" s="20" t="n">
        <v>5.27067153</v>
      </c>
    </row>
    <row r="48" spans="1:18">
      <c r="A48" s="15" t="s">
        <v>368</v>
      </c>
      <c r="B48" s="17" t="n">
        <v>9841</v>
      </c>
      <c r="C48" s="18">
        <f>(36.0/B48*100)</f>
        <v/>
      </c>
      <c r="D48" s="19" t="n">
        <v>9805</v>
      </c>
      <c r="E48" s="18" t="n">
        <v>523.12851956</v>
      </c>
      <c r="F48" s="20" t="n">
        <v>5.80359687</v>
      </c>
      <c r="G48" s="18" t="n">
        <v>485.53456193</v>
      </c>
      <c r="H48" s="20" t="n">
        <v>4.86510729</v>
      </c>
      <c r="I48" s="18" t="s">
        <v>327</v>
      </c>
      <c r="J48" s="20" t="s">
        <v>327</v>
      </c>
      <c r="K48" s="18" t="s">
        <v>327</v>
      </c>
      <c r="L48" s="20" t="s">
        <v>327</v>
      </c>
      <c r="M48" s="18" t="s">
        <v>327</v>
      </c>
      <c r="N48" s="20" t="s">
        <v>327</v>
      </c>
      <c r="O48" s="18" t="s">
        <v>327</v>
      </c>
      <c r="P48" s="20" t="s">
        <v>327</v>
      </c>
      <c r="Q48" s="18" t="n">
        <v>437.03619285</v>
      </c>
      <c r="R48" s="20" t="n">
        <v>7.27630963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505.79349028</v>
      </c>
      <c r="F52" s="20" t="n">
        <v>3.83328165</v>
      </c>
      <c r="G52" s="18" t="n">
        <v>500.74735449</v>
      </c>
      <c r="H52" s="20" t="n">
        <v>2.8005634</v>
      </c>
      <c r="I52" s="18" t="s">
        <v>327</v>
      </c>
      <c r="J52" s="20" t="s">
        <v>327</v>
      </c>
      <c r="K52" s="18" t="s">
        <v>327</v>
      </c>
      <c r="L52" s="20" t="s">
        <v>327</v>
      </c>
      <c r="M52" s="18" t="s">
        <v>327</v>
      </c>
      <c r="N52" s="20" t="s">
        <v>327</v>
      </c>
      <c r="O52" s="18" t="s">
        <v>327</v>
      </c>
      <c r="P52" s="20" t="s">
        <v>327</v>
      </c>
      <c r="Q52" s="18" t="n">
        <v>440.22140127</v>
      </c>
      <c r="R52" s="20" t="n">
        <v>3.91505939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542.79574416</v>
      </c>
      <c r="F56" s="20" t="n">
        <v>2.93818331</v>
      </c>
      <c r="G56" s="18" t="n">
        <v>523.6656745400001</v>
      </c>
      <c r="H56" s="20" t="n">
        <v>3.00329783</v>
      </c>
      <c r="I56" s="18" t="s">
        <v>327</v>
      </c>
      <c r="J56" s="20" t="s">
        <v>327</v>
      </c>
      <c r="K56" s="18" t="s">
        <v>327</v>
      </c>
      <c r="L56" s="20" t="s">
        <v>327</v>
      </c>
      <c r="M56" s="18" t="s">
        <v>327</v>
      </c>
      <c r="N56" s="20" t="s">
        <v>327</v>
      </c>
      <c r="O56" s="18" t="s">
        <v>327</v>
      </c>
      <c r="P56" s="20" t="s">
        <v>327</v>
      </c>
      <c r="Q56" s="18" t="n">
        <v>472.44356455</v>
      </c>
      <c r="R56" s="20" t="n">
        <v>6.96063853</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491.55433619</v>
      </c>
      <c r="F61" s="20" t="n">
        <v>3.38418403</v>
      </c>
      <c r="G61" s="18" t="n">
        <v>487.31662514</v>
      </c>
      <c r="H61" s="20" t="n">
        <v>2.81305876</v>
      </c>
      <c r="I61" s="18" t="s">
        <v>327</v>
      </c>
      <c r="J61" s="20" t="s">
        <v>327</v>
      </c>
      <c r="K61" s="18" t="s">
        <v>327</v>
      </c>
      <c r="L61" s="20" t="s">
        <v>327</v>
      </c>
      <c r="M61" s="18" t="s">
        <v>327</v>
      </c>
      <c r="N61" s="20" t="s">
        <v>327</v>
      </c>
      <c r="O61" s="18" t="s">
        <v>327</v>
      </c>
      <c r="P61" s="20" t="s">
        <v>327</v>
      </c>
      <c r="Q61" s="18" t="n">
        <v>434.699143</v>
      </c>
      <c r="R61" s="20" t="n">
        <v>4.14896569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412.7299142</v>
      </c>
      <c r="F67" s="20" t="n">
        <v>3.69209656</v>
      </c>
      <c r="G67" s="18" t="n">
        <v>410.96351686</v>
      </c>
      <c r="H67" s="20" t="n">
        <v>3.40999683</v>
      </c>
      <c r="I67" s="18" t="s">
        <v>327</v>
      </c>
      <c r="J67" s="20" t="s">
        <v>327</v>
      </c>
      <c r="K67" s="18" t="s">
        <v>327</v>
      </c>
      <c r="L67" s="20" t="s">
        <v>327</v>
      </c>
      <c r="M67" s="18" t="s">
        <v>327</v>
      </c>
      <c r="N67" s="20" t="s">
        <v>327</v>
      </c>
      <c r="O67" s="18" t="s">
        <v>327</v>
      </c>
      <c r="P67" s="20" t="s">
        <v>327</v>
      </c>
      <c r="Q67" s="18" t="n">
        <v>378.7852159</v>
      </c>
      <c r="R67" s="20" t="n">
        <v>4.39343693</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387.50625111</v>
      </c>
      <c r="F73" s="20" t="n">
        <v>4.74637689</v>
      </c>
      <c r="G73" s="18" t="n">
        <v>423.74727709</v>
      </c>
      <c r="H73" s="20" t="n">
        <v>3.61165476</v>
      </c>
      <c r="I73" s="18" t="s">
        <v>327</v>
      </c>
      <c r="J73" s="20" t="s">
        <v>327</v>
      </c>
      <c r="K73" s="18" t="s">
        <v>327</v>
      </c>
      <c r="L73" s="20" t="s">
        <v>327</v>
      </c>
      <c r="M73" s="18" t="s">
        <v>327</v>
      </c>
      <c r="N73" s="20" t="s">
        <v>327</v>
      </c>
      <c r="O73" s="18" t="s">
        <v>327</v>
      </c>
      <c r="P73" s="20" t="s">
        <v>327</v>
      </c>
      <c r="Q73" s="18" t="n">
        <v>393.80354445</v>
      </c>
      <c r="R73" s="20" t="n">
        <v>3.37397545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501.03771138</v>
      </c>
      <c r="F7" s="20" t="n">
        <v>3.40448315</v>
      </c>
      <c r="G7" s="18" t="n">
        <v>530.05969985</v>
      </c>
      <c r="H7" s="20" t="n">
        <v>2.51411885</v>
      </c>
      <c r="I7" s="18" t="s">
        <v>327</v>
      </c>
      <c r="J7" s="20" t="s">
        <v>327</v>
      </c>
      <c r="K7" s="18" t="s">
        <v>327</v>
      </c>
      <c r="L7" s="20" t="s">
        <v>327</v>
      </c>
      <c r="M7" s="18" t="s">
        <v>327</v>
      </c>
      <c r="N7" s="20" t="s">
        <v>327</v>
      </c>
      <c r="O7" s="18" t="s">
        <v>327</v>
      </c>
      <c r="P7" s="20" t="s">
        <v>327</v>
      </c>
      <c r="Q7" s="18" t="n">
        <v>473.14394697</v>
      </c>
      <c r="R7" s="20" t="n">
        <v>3.12798658</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484.86559727</v>
      </c>
      <c r="N8" s="20" t="n">
        <v>2.83527767</v>
      </c>
      <c r="O8" s="18" t="s">
        <v>327</v>
      </c>
      <c r="P8" s="20" t="s">
        <v>327</v>
      </c>
      <c r="Q8" s="18" t="s">
        <v>327</v>
      </c>
      <c r="R8" s="20" t="s">
        <v>327</v>
      </c>
    </row>
    <row r="9" spans="1:18">
      <c r="A9" s="15" t="s">
        <v>329</v>
      </c>
      <c r="B9" s="17" t="n">
        <v>9651</v>
      </c>
      <c r="C9" s="18">
        <f>(6257.0/B9*100)</f>
        <v/>
      </c>
      <c r="D9" s="19" t="n">
        <v>3394</v>
      </c>
      <c r="E9" s="18" t="n">
        <v>485.47865101</v>
      </c>
      <c r="F9" s="20" t="n">
        <v>5.79897584</v>
      </c>
      <c r="G9" s="18" t="n">
        <v>509.28979087</v>
      </c>
      <c r="H9" s="20" t="n">
        <v>4.94259931</v>
      </c>
      <c r="I9" s="18" t="s">
        <v>327</v>
      </c>
      <c r="J9" s="20" t="s">
        <v>327</v>
      </c>
      <c r="K9" s="18" t="s">
        <v>327</v>
      </c>
      <c r="L9" s="20" t="s">
        <v>327</v>
      </c>
      <c r="M9" s="18" t="n">
        <v>347.7815185</v>
      </c>
      <c r="N9" s="20" t="n">
        <v>11.20716786</v>
      </c>
      <c r="O9" s="18" t="s">
        <v>327</v>
      </c>
      <c r="P9" s="20" t="s">
        <v>327</v>
      </c>
      <c r="Q9" s="18" t="n">
        <v>436.04513259</v>
      </c>
      <c r="R9" s="20" t="n">
        <v>6.25930777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526.66780551</v>
      </c>
      <c r="N10" s="20" t="n">
        <v>2.30093959</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458.57087608</v>
      </c>
      <c r="N11" s="20" t="n">
        <v>2.58487782</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487.25014112</v>
      </c>
      <c r="N12" s="20" t="n">
        <v>2.59970688</v>
      </c>
      <c r="O12" s="18" t="s">
        <v>327</v>
      </c>
      <c r="P12" s="20" t="s">
        <v>327</v>
      </c>
      <c r="Q12" s="18" t="s">
        <v>327</v>
      </c>
      <c r="R12" s="20" t="s">
        <v>327</v>
      </c>
    </row>
    <row r="13" spans="1:18">
      <c r="A13" s="15" t="s">
        <v>333</v>
      </c>
      <c r="B13" s="17" t="n">
        <v>7161</v>
      </c>
      <c r="C13" s="18">
        <f>(222.0/B13*100)</f>
        <v/>
      </c>
      <c r="D13" s="19" t="n">
        <v>6939</v>
      </c>
      <c r="E13" s="18" t="n">
        <v>498.70590417</v>
      </c>
      <c r="F13" s="20" t="n">
        <v>3.13887529</v>
      </c>
      <c r="G13" s="18" t="n">
        <v>519.8476649</v>
      </c>
      <c r="H13" s="20" t="n">
        <v>2.58817722</v>
      </c>
      <c r="I13" s="18" t="s">
        <v>327</v>
      </c>
      <c r="J13" s="20" t="s">
        <v>327</v>
      </c>
      <c r="K13" s="18" t="s">
        <v>327</v>
      </c>
      <c r="L13" s="20" t="s">
        <v>327</v>
      </c>
      <c r="M13" s="18" t="n">
        <v>407.4699787</v>
      </c>
      <c r="N13" s="20" t="n">
        <v>6.79601306</v>
      </c>
      <c r="O13" s="18" t="s">
        <v>327</v>
      </c>
      <c r="P13" s="20" t="s">
        <v>327</v>
      </c>
      <c r="Q13" s="18" t="n">
        <v>461.85037019</v>
      </c>
      <c r="R13" s="20" t="n">
        <v>4.41755921</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519.14285498</v>
      </c>
      <c r="N14" s="20" t="n">
        <v>2.21768835</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526.42474711</v>
      </c>
      <c r="N15" s="20" t="n">
        <v>2.54657653</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499.30614176</v>
      </c>
      <c r="N16" s="20" t="n">
        <v>2.50701975</v>
      </c>
      <c r="O16" s="18" t="s">
        <v>327</v>
      </c>
      <c r="P16" s="20" t="s">
        <v>327</v>
      </c>
      <c r="Q16" s="18" t="s">
        <v>327</v>
      </c>
      <c r="R16" s="20" t="s">
        <v>327</v>
      </c>
    </row>
    <row r="17" spans="1:18">
      <c r="A17" s="15" t="s">
        <v>337</v>
      </c>
      <c r="B17" s="17" t="n">
        <v>6504</v>
      </c>
      <c r="C17" s="18">
        <f>(1055.0/B17*100)</f>
        <v/>
      </c>
      <c r="D17" s="19" t="n">
        <v>5449</v>
      </c>
      <c r="E17" s="18" t="n">
        <v>521.5343241099999</v>
      </c>
      <c r="F17" s="20" t="n">
        <v>3.43742197</v>
      </c>
      <c r="G17" s="18" t="n">
        <v>533.6242653100001</v>
      </c>
      <c r="H17" s="20" t="n">
        <v>3.36109486</v>
      </c>
      <c r="I17" s="18" t="s">
        <v>327</v>
      </c>
      <c r="J17" s="20" t="s">
        <v>327</v>
      </c>
      <c r="K17" s="18" t="s">
        <v>327</v>
      </c>
      <c r="L17" s="20" t="s">
        <v>327</v>
      </c>
      <c r="M17" s="18" t="n">
        <v>338.260297</v>
      </c>
      <c r="N17" s="20" t="n">
        <v>14.23011861</v>
      </c>
      <c r="O17" s="18" t="s">
        <v>327</v>
      </c>
      <c r="P17" s="20" t="s">
        <v>327</v>
      </c>
      <c r="Q17" s="18" t="n">
        <v>452.508734</v>
      </c>
      <c r="R17" s="20" t="n">
        <v>6.93907042</v>
      </c>
    </row>
    <row r="18" spans="1:18">
      <c r="A18" s="15" t="s">
        <v>338</v>
      </c>
      <c r="B18" s="17" t="n">
        <v>5532</v>
      </c>
      <c r="C18" s="18">
        <f>(68.0/B18*100)</f>
        <v/>
      </c>
      <c r="D18" s="19" t="n">
        <v>5464</v>
      </c>
      <c r="E18" s="18" t="n">
        <v>451.85585316</v>
      </c>
      <c r="F18" s="20" t="n">
        <v>5.28902874</v>
      </c>
      <c r="G18" s="18" t="n">
        <v>490.49363883</v>
      </c>
      <c r="H18" s="20" t="n">
        <v>4.12942264</v>
      </c>
      <c r="I18" s="18" t="s">
        <v>327</v>
      </c>
      <c r="J18" s="20" t="s">
        <v>327</v>
      </c>
      <c r="K18" s="18" t="s">
        <v>327</v>
      </c>
      <c r="L18" s="20" t="s">
        <v>327</v>
      </c>
      <c r="M18" s="18" t="s">
        <v>327</v>
      </c>
      <c r="N18" s="20" t="s">
        <v>327</v>
      </c>
      <c r="O18" s="18" t="s">
        <v>327</v>
      </c>
      <c r="P18" s="20" t="s">
        <v>327</v>
      </c>
      <c r="Q18" s="18" t="n">
        <v>431.8365921</v>
      </c>
      <c r="R18" s="20" t="n">
        <v>5.89736435</v>
      </c>
    </row>
    <row r="19" spans="1:18">
      <c r="A19" s="15" t="s">
        <v>339</v>
      </c>
      <c r="B19" s="17" t="n">
        <v>5658</v>
      </c>
      <c r="C19" s="18">
        <f>(382.0/B19*100)</f>
        <v/>
      </c>
      <c r="D19" s="19" t="n">
        <v>5276</v>
      </c>
      <c r="E19" s="18" t="n">
        <v>469.61793539</v>
      </c>
      <c r="F19" s="20" t="n">
        <v>3.79890065</v>
      </c>
      <c r="G19" s="18" t="n">
        <v>488.08812665</v>
      </c>
      <c r="H19" s="20" t="n">
        <v>2.92655587</v>
      </c>
      <c r="I19" s="18" t="s">
        <v>327</v>
      </c>
      <c r="J19" s="20" t="s">
        <v>327</v>
      </c>
      <c r="K19" s="18" t="s">
        <v>327</v>
      </c>
      <c r="L19" s="20" t="s">
        <v>327</v>
      </c>
      <c r="M19" s="18" t="s">
        <v>327</v>
      </c>
      <c r="N19" s="20" t="s">
        <v>327</v>
      </c>
      <c r="O19" s="18" t="s">
        <v>327</v>
      </c>
      <c r="P19" s="20" t="s">
        <v>327</v>
      </c>
      <c r="Q19" s="18" t="n">
        <v>421.42342307</v>
      </c>
      <c r="R19" s="20" t="n">
        <v>4.499947</v>
      </c>
    </row>
    <row r="20" spans="1:18">
      <c r="A20" s="15" t="s">
        <v>340</v>
      </c>
      <c r="B20" s="17" t="n">
        <v>3371</v>
      </c>
      <c r="C20" s="18">
        <f>(83.0/B20*100)</f>
        <v/>
      </c>
      <c r="D20" s="19" t="n">
        <v>3288</v>
      </c>
      <c r="E20" s="18" t="n">
        <v>489.70061905</v>
      </c>
      <c r="F20" s="20" t="n">
        <v>4.34180498</v>
      </c>
      <c r="G20" s="18" t="n">
        <v>497.45578735</v>
      </c>
      <c r="H20" s="20" t="n">
        <v>2.78914488</v>
      </c>
      <c r="I20" s="18" t="s">
        <v>327</v>
      </c>
      <c r="J20" s="20" t="s">
        <v>327</v>
      </c>
      <c r="K20" s="18" t="s">
        <v>327</v>
      </c>
      <c r="L20" s="20" t="s">
        <v>327</v>
      </c>
      <c r="M20" s="18" t="s">
        <v>327</v>
      </c>
      <c r="N20" s="20" t="s">
        <v>327</v>
      </c>
      <c r="O20" s="18" t="s">
        <v>327</v>
      </c>
      <c r="P20" s="20" t="s">
        <v>327</v>
      </c>
      <c r="Q20" s="18" t="n">
        <v>445.31357255</v>
      </c>
      <c r="R20" s="20" t="n">
        <v>3.8248564</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520.81484119</v>
      </c>
      <c r="N21" s="20" t="n">
        <v>2.46605491</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478.96064277</v>
      </c>
      <c r="N22" s="20" t="n">
        <v>3.77659329</v>
      </c>
      <c r="O22" s="18" t="s">
        <v>327</v>
      </c>
      <c r="P22" s="20" t="s">
        <v>327</v>
      </c>
      <c r="Q22" s="18" t="s">
        <v>327</v>
      </c>
      <c r="R22" s="20" t="s">
        <v>327</v>
      </c>
    </row>
    <row r="23" spans="1:18">
      <c r="A23" s="15" t="s">
        <v>343</v>
      </c>
      <c r="B23" s="17" t="n">
        <v>11583</v>
      </c>
      <c r="C23" s="18">
        <f>(747.0/B23*100)</f>
        <v/>
      </c>
      <c r="D23" s="19" t="n">
        <v>10836</v>
      </c>
      <c r="E23" s="18" t="n">
        <v>478.60205919</v>
      </c>
      <c r="F23" s="20" t="n">
        <v>3.40541251</v>
      </c>
      <c r="G23" s="18" t="n">
        <v>509.37388333</v>
      </c>
      <c r="H23" s="20" t="n">
        <v>2.91213425</v>
      </c>
      <c r="I23" s="18" t="s">
        <v>327</v>
      </c>
      <c r="J23" s="20" t="s">
        <v>327</v>
      </c>
      <c r="K23" s="18" t="s">
        <v>327</v>
      </c>
      <c r="L23" s="20" t="s">
        <v>327</v>
      </c>
      <c r="M23" s="18" t="s">
        <v>327</v>
      </c>
      <c r="N23" s="20" t="s">
        <v>327</v>
      </c>
      <c r="O23" s="18" t="s">
        <v>327</v>
      </c>
      <c r="P23" s="20" t="s">
        <v>327</v>
      </c>
      <c r="Q23" s="18" t="n">
        <v>440.37075113</v>
      </c>
      <c r="R23" s="20" t="n">
        <v>4.49879159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515.9584799199999</v>
      </c>
      <c r="N24" s="20" t="n">
        <v>3.19721086</v>
      </c>
      <c r="O24" s="18" t="s">
        <v>327</v>
      </c>
      <c r="P24" s="20" t="s">
        <v>327</v>
      </c>
      <c r="Q24" s="18" t="s">
        <v>327</v>
      </c>
      <c r="R24" s="20" t="s">
        <v>327</v>
      </c>
    </row>
    <row r="25" spans="1:18">
      <c r="A25" s="15" t="s">
        <v>345</v>
      </c>
      <c r="B25" s="17" t="n">
        <v>5581</v>
      </c>
      <c r="C25" s="18">
        <f>(40.0/B25*100)</f>
        <v/>
      </c>
      <c r="D25" s="19" t="n">
        <v>5541</v>
      </c>
      <c r="E25" s="18" t="n">
        <v>507.04052691</v>
      </c>
      <c r="F25" s="20" t="n">
        <v>4.56961873</v>
      </c>
      <c r="G25" s="18" t="n">
        <v>528.78310076</v>
      </c>
      <c r="H25" s="20" t="n">
        <v>3.64580072</v>
      </c>
      <c r="I25" s="18" t="s">
        <v>327</v>
      </c>
      <c r="J25" s="20" t="s">
        <v>327</v>
      </c>
      <c r="K25" s="18" t="s">
        <v>327</v>
      </c>
      <c r="L25" s="20" t="s">
        <v>327</v>
      </c>
      <c r="M25" s="18" t="s">
        <v>327</v>
      </c>
      <c r="N25" s="20" t="s">
        <v>327</v>
      </c>
      <c r="O25" s="18" t="s">
        <v>327</v>
      </c>
      <c r="P25" s="20" t="s">
        <v>327</v>
      </c>
      <c r="Q25" s="18" t="n">
        <v>493.69519485</v>
      </c>
      <c r="R25" s="20" t="n">
        <v>4.64279881</v>
      </c>
    </row>
    <row r="26" spans="1:18">
      <c r="A26" s="15" t="s">
        <v>346</v>
      </c>
      <c r="B26" s="17" t="n">
        <v>4869</v>
      </c>
      <c r="C26" s="18">
        <f>(216.0/B26*100)</f>
        <v/>
      </c>
      <c r="D26" s="19" t="n">
        <v>4653</v>
      </c>
      <c r="E26" s="18" t="n">
        <v>487.9915036</v>
      </c>
      <c r="F26" s="20" t="n">
        <v>3.34879397</v>
      </c>
      <c r="G26" s="18" t="n">
        <v>502.87941983</v>
      </c>
      <c r="H26" s="20" t="n">
        <v>2.33948849</v>
      </c>
      <c r="I26" s="18" t="s">
        <v>327</v>
      </c>
      <c r="J26" s="20" t="s">
        <v>327</v>
      </c>
      <c r="K26" s="18" t="s">
        <v>327</v>
      </c>
      <c r="L26" s="20" t="s">
        <v>327</v>
      </c>
      <c r="M26" s="18" t="s">
        <v>327</v>
      </c>
      <c r="N26" s="20" t="s">
        <v>327</v>
      </c>
      <c r="O26" s="18" t="s">
        <v>327</v>
      </c>
      <c r="P26" s="20" t="s">
        <v>327</v>
      </c>
      <c r="Q26" s="18" t="n">
        <v>460.54750133</v>
      </c>
      <c r="R26" s="20" t="n">
        <v>3.70267848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481.43909717</v>
      </c>
      <c r="N27" s="20" t="n">
        <v>1.44144491</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423.2764794</v>
      </c>
      <c r="N28" s="20" t="n">
        <v>2.58361374</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502.9590511</v>
      </c>
      <c r="N29" s="20" t="n">
        <v>2.41174317</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509.27071254</v>
      </c>
      <c r="N30" s="20" t="n">
        <v>2.40467898</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513.19117289</v>
      </c>
      <c r="N31" s="20" t="n">
        <v>2.50932949</v>
      </c>
      <c r="O31" s="18" t="s">
        <v>327</v>
      </c>
      <c r="P31" s="20" t="s">
        <v>327</v>
      </c>
      <c r="Q31" s="18" t="s">
        <v>327</v>
      </c>
      <c r="R31" s="20" t="s">
        <v>327</v>
      </c>
    </row>
    <row r="32" spans="1:18">
      <c r="A32" s="15" t="s">
        <v>352</v>
      </c>
      <c r="B32" s="17" t="n">
        <v>4478</v>
      </c>
      <c r="C32" s="18">
        <f>(52.0/B32*100)</f>
        <v/>
      </c>
      <c r="D32" s="19" t="n">
        <v>4426</v>
      </c>
      <c r="E32" s="18" t="n">
        <v>503.44868395</v>
      </c>
      <c r="F32" s="20" t="n">
        <v>3.48349028</v>
      </c>
      <c r="G32" s="18" t="n">
        <v>521.71906125</v>
      </c>
      <c r="H32" s="20" t="n">
        <v>2.73811156</v>
      </c>
      <c r="I32" s="18" t="s">
        <v>327</v>
      </c>
      <c r="J32" s="20" t="s">
        <v>327</v>
      </c>
      <c r="K32" s="18" t="s">
        <v>327</v>
      </c>
      <c r="L32" s="20" t="s">
        <v>327</v>
      </c>
      <c r="M32" s="18" t="s">
        <v>327</v>
      </c>
      <c r="N32" s="20" t="s">
        <v>327</v>
      </c>
      <c r="O32" s="18" t="s">
        <v>327</v>
      </c>
      <c r="P32" s="20" t="s">
        <v>327</v>
      </c>
      <c r="Q32" s="18" t="n">
        <v>469.69925738</v>
      </c>
      <c r="R32" s="20" t="n">
        <v>3.86635683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498.12890567</v>
      </c>
      <c r="N33" s="20" t="n">
        <v>2.69356009</v>
      </c>
      <c r="O33" s="18" t="s">
        <v>327</v>
      </c>
      <c r="P33" s="20" t="s">
        <v>327</v>
      </c>
      <c r="Q33" s="18" t="s">
        <v>327</v>
      </c>
      <c r="R33" s="20" t="s">
        <v>327</v>
      </c>
    </row>
    <row r="34" spans="1:18">
      <c r="A34" s="15" t="s">
        <v>354</v>
      </c>
      <c r="B34" s="17" t="n">
        <v>6350</v>
      </c>
      <c r="C34" s="18">
        <f>(180.0/B34*100)</f>
        <v/>
      </c>
      <c r="D34" s="19" t="n">
        <v>6170</v>
      </c>
      <c r="E34" s="18" t="n">
        <v>454.62691083</v>
      </c>
      <c r="F34" s="20" t="n">
        <v>3.4512439</v>
      </c>
      <c r="G34" s="18" t="n">
        <v>477.09081421</v>
      </c>
      <c r="H34" s="20" t="n">
        <v>3.1096847</v>
      </c>
      <c r="I34" s="18" t="s">
        <v>327</v>
      </c>
      <c r="J34" s="20" t="s">
        <v>327</v>
      </c>
      <c r="K34" s="18" t="s">
        <v>327</v>
      </c>
      <c r="L34" s="20" t="s">
        <v>327</v>
      </c>
      <c r="M34" s="18" t="n">
        <v>263.37193708</v>
      </c>
      <c r="N34" s="20" t="n">
        <v>13.61114927</v>
      </c>
      <c r="O34" s="18" t="s">
        <v>327</v>
      </c>
      <c r="P34" s="20" t="s">
        <v>327</v>
      </c>
      <c r="Q34" s="18" t="n">
        <v>422.51251148</v>
      </c>
      <c r="R34" s="20" t="n">
        <v>4.27938576</v>
      </c>
    </row>
    <row r="35" spans="1:18">
      <c r="A35" s="15" t="s">
        <v>355</v>
      </c>
      <c r="B35" s="17" t="n">
        <v>6406</v>
      </c>
      <c r="C35" s="18">
        <f>(165.0/B35*100)</f>
        <v/>
      </c>
      <c r="D35" s="19" t="n">
        <v>6241</v>
      </c>
      <c r="E35" s="18" t="n">
        <v>516.5327026</v>
      </c>
      <c r="F35" s="20" t="n">
        <v>3.13910831</v>
      </c>
      <c r="G35" s="18" t="n">
        <v>520.42535085</v>
      </c>
      <c r="H35" s="20" t="n">
        <v>2.00580174</v>
      </c>
      <c r="I35" s="18" t="s">
        <v>327</v>
      </c>
      <c r="J35" s="20" t="s">
        <v>327</v>
      </c>
      <c r="K35" s="18" t="s">
        <v>327</v>
      </c>
      <c r="L35" s="20" t="s">
        <v>327</v>
      </c>
      <c r="M35" s="18" t="n">
        <v>337.32521215</v>
      </c>
      <c r="N35" s="20" t="n">
        <v>11.65794297</v>
      </c>
      <c r="O35" s="18" t="s">
        <v>327</v>
      </c>
      <c r="P35" s="20" t="s">
        <v>327</v>
      </c>
      <c r="Q35" s="18" t="n">
        <v>466.83195058</v>
      </c>
      <c r="R35" s="20" t="n">
        <v>3.23246215</v>
      </c>
    </row>
    <row r="36" spans="1:18">
      <c r="A36" s="15" t="s">
        <v>356</v>
      </c>
      <c r="B36" s="17" t="n">
        <v>6736</v>
      </c>
      <c r="C36" s="18">
        <f>(187.0/B36*100)</f>
        <v/>
      </c>
      <c r="D36" s="19" t="n">
        <v>6549</v>
      </c>
      <c r="E36" s="18" t="n">
        <v>490.89250952</v>
      </c>
      <c r="F36" s="20" t="n">
        <v>2.82418049</v>
      </c>
      <c r="G36" s="18" t="n">
        <v>516.45547472</v>
      </c>
      <c r="H36" s="20" t="n">
        <v>2.68487161</v>
      </c>
      <c r="I36" s="18" t="s">
        <v>327</v>
      </c>
      <c r="J36" s="20" t="s">
        <v>327</v>
      </c>
      <c r="K36" s="18" t="s">
        <v>327</v>
      </c>
      <c r="L36" s="20" t="s">
        <v>327</v>
      </c>
      <c r="M36" s="18" t="s">
        <v>327</v>
      </c>
      <c r="N36" s="20" t="s">
        <v>327</v>
      </c>
      <c r="O36" s="18" t="s">
        <v>327</v>
      </c>
      <c r="P36" s="20" t="s">
        <v>327</v>
      </c>
      <c r="Q36" s="18" t="n">
        <v>465.25642957</v>
      </c>
      <c r="R36" s="20" t="n">
        <v>3.75079876</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500.15560677</v>
      </c>
      <c r="N37" s="20" t="n">
        <v>3.48340033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492.19822853</v>
      </c>
      <c r="N38" s="20" t="n">
        <v>3.03101996</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428.33509279</v>
      </c>
      <c r="N39" s="20" t="n">
        <v>3.96406432</v>
      </c>
      <c r="O39" s="18" t="s">
        <v>327</v>
      </c>
      <c r="P39" s="20" t="s">
        <v>327</v>
      </c>
      <c r="Q39" s="18" t="s">
        <v>327</v>
      </c>
      <c r="R39" s="20" t="s">
        <v>327</v>
      </c>
    </row>
    <row r="40" spans="1:18">
      <c r="A40" s="15" t="s">
        <v>360</v>
      </c>
      <c r="B40" s="17" t="n">
        <v>14157</v>
      </c>
      <c r="C40" s="18">
        <f>(5855.0/B40*100)</f>
        <v/>
      </c>
      <c r="D40" s="19" t="n">
        <v>8302</v>
      </c>
      <c r="E40" s="18" t="n">
        <v>501.87586594</v>
      </c>
      <c r="F40" s="20" t="n">
        <v>4.4766258</v>
      </c>
      <c r="G40" s="18" t="n">
        <v>530.4804464600001</v>
      </c>
      <c r="H40" s="20" t="n">
        <v>3.9165848</v>
      </c>
      <c r="I40" s="18" t="s">
        <v>327</v>
      </c>
      <c r="J40" s="20" t="s">
        <v>327</v>
      </c>
      <c r="K40" s="18" t="s">
        <v>327</v>
      </c>
      <c r="L40" s="20" t="s">
        <v>327</v>
      </c>
      <c r="M40" s="18" t="n">
        <v>493.18465857</v>
      </c>
      <c r="N40" s="20" t="n">
        <v>2.25147869</v>
      </c>
      <c r="O40" s="18" t="s">
        <v>327</v>
      </c>
      <c r="P40" s="20" t="s">
        <v>327</v>
      </c>
      <c r="Q40" s="18" t="n">
        <v>455.76437231</v>
      </c>
      <c r="R40" s="20" t="n">
        <v>3.95103761</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496.93509736</v>
      </c>
      <c r="N41" s="20" t="n">
        <v>3.40747713</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349.85925265</v>
      </c>
      <c r="N45" s="20" t="n">
        <v>3.00084387</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407.34859243</v>
      </c>
      <c r="N46" s="20" t="n">
        <v>2.75015519</v>
      </c>
      <c r="O46" s="18" t="s">
        <v>327</v>
      </c>
      <c r="P46" s="20" t="s">
        <v>327</v>
      </c>
      <c r="Q46" s="18" t="s">
        <v>327</v>
      </c>
      <c r="R46" s="20" t="s">
        <v>327</v>
      </c>
    </row>
    <row r="47" spans="1:18">
      <c r="A47" s="15" t="s">
        <v>367</v>
      </c>
      <c r="B47" s="17" t="n">
        <v>5928</v>
      </c>
      <c r="C47" s="18">
        <f>(389.0/B47*100)</f>
        <v/>
      </c>
      <c r="D47" s="19" t="n">
        <v>5539</v>
      </c>
      <c r="E47" s="18" t="n">
        <v>421.47115161</v>
      </c>
      <c r="F47" s="20" t="n">
        <v>6.34046651</v>
      </c>
      <c r="G47" s="18" t="n">
        <v>470.39516463</v>
      </c>
      <c r="H47" s="20" t="n">
        <v>4.91515294</v>
      </c>
      <c r="I47" s="18" t="s">
        <v>327</v>
      </c>
      <c r="J47" s="20" t="s">
        <v>327</v>
      </c>
      <c r="K47" s="18" t="s">
        <v>327</v>
      </c>
      <c r="L47" s="20" t="s">
        <v>327</v>
      </c>
      <c r="M47" s="18" t="s">
        <v>327</v>
      </c>
      <c r="N47" s="20" t="s">
        <v>327</v>
      </c>
      <c r="O47" s="18" t="s">
        <v>327</v>
      </c>
      <c r="P47" s="20" t="s">
        <v>327</v>
      </c>
      <c r="Q47" s="18" t="n">
        <v>401.21839492</v>
      </c>
      <c r="R47" s="20" t="n">
        <v>5.39381755</v>
      </c>
    </row>
    <row r="48" spans="1:18">
      <c r="A48" s="15" t="s">
        <v>368</v>
      </c>
      <c r="B48" s="17" t="n">
        <v>9841</v>
      </c>
      <c r="C48" s="18">
        <f>(36.0/B48*100)</f>
        <v/>
      </c>
      <c r="D48" s="19" t="n">
        <v>9805</v>
      </c>
      <c r="E48" s="18" t="n">
        <v>476.7866077</v>
      </c>
      <c r="F48" s="20" t="n">
        <v>5.63123118</v>
      </c>
      <c r="G48" s="18" t="n">
        <v>511.44890952</v>
      </c>
      <c r="H48" s="20" t="n">
        <v>5.16448818</v>
      </c>
      <c r="I48" s="18" t="s">
        <v>327</v>
      </c>
      <c r="J48" s="20" t="s">
        <v>327</v>
      </c>
      <c r="K48" s="18" t="s">
        <v>327</v>
      </c>
      <c r="L48" s="20" t="s">
        <v>327</v>
      </c>
      <c r="M48" s="18" t="s">
        <v>327</v>
      </c>
      <c r="N48" s="20" t="s">
        <v>327</v>
      </c>
      <c r="O48" s="18" t="s">
        <v>327</v>
      </c>
      <c r="P48" s="20" t="s">
        <v>327</v>
      </c>
      <c r="Q48" s="18" t="n">
        <v>452.83427228</v>
      </c>
      <c r="R48" s="20" t="n">
        <v>7.19288832</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425.30311958</v>
      </c>
      <c r="N49" s="20" t="n">
        <v>3.22111589</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424.90516706</v>
      </c>
      <c r="N50" s="20" t="n">
        <v>2.9446881</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427.4875483</v>
      </c>
      <c r="N51" s="20" t="n">
        <v>2.63497936</v>
      </c>
      <c r="O51" s="18" t="s">
        <v>327</v>
      </c>
      <c r="P51" s="20" t="s">
        <v>327</v>
      </c>
      <c r="Q51" s="18" t="s">
        <v>327</v>
      </c>
      <c r="R51" s="20" t="s">
        <v>327</v>
      </c>
    </row>
    <row r="52" spans="1:18">
      <c r="A52" s="15" t="s">
        <v>372</v>
      </c>
      <c r="B52" s="17" t="n">
        <v>5809</v>
      </c>
      <c r="C52" s="18">
        <f>(182.0/B52*100)</f>
        <v/>
      </c>
      <c r="D52" s="19" t="n">
        <v>5627</v>
      </c>
      <c r="E52" s="18" t="n">
        <v>492.63584226</v>
      </c>
      <c r="F52" s="20" t="n">
        <v>3.91945088</v>
      </c>
      <c r="G52" s="18" t="n">
        <v>508.3211605</v>
      </c>
      <c r="H52" s="20" t="n">
        <v>2.82449732</v>
      </c>
      <c r="I52" s="18" t="s">
        <v>327</v>
      </c>
      <c r="J52" s="20" t="s">
        <v>327</v>
      </c>
      <c r="K52" s="18" t="s">
        <v>327</v>
      </c>
      <c r="L52" s="20" t="s">
        <v>327</v>
      </c>
      <c r="M52" s="18" t="s">
        <v>327</v>
      </c>
      <c r="N52" s="20" t="s">
        <v>327</v>
      </c>
      <c r="O52" s="18" t="s">
        <v>327</v>
      </c>
      <c r="P52" s="20" t="s">
        <v>327</v>
      </c>
      <c r="Q52" s="18" t="n">
        <v>442.11847625</v>
      </c>
      <c r="R52" s="20" t="n">
        <v>3.60387312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442.83143358</v>
      </c>
      <c r="N53" s="20" t="n">
        <v>1.65870975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357.73769636</v>
      </c>
      <c r="N54" s="20" t="n">
        <v>3.05348968</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401.28813522</v>
      </c>
      <c r="N55" s="20" t="n">
        <v>2.95767116</v>
      </c>
      <c r="O55" s="18" t="s">
        <v>327</v>
      </c>
      <c r="P55" s="20" t="s">
        <v>327</v>
      </c>
      <c r="Q55" s="18" t="s">
        <v>327</v>
      </c>
      <c r="R55" s="20" t="s">
        <v>327</v>
      </c>
    </row>
    <row r="56" spans="1:18">
      <c r="A56" s="15" t="s">
        <v>376</v>
      </c>
      <c r="B56" s="17" t="n">
        <v>5359</v>
      </c>
      <c r="C56" s="18">
        <f>(101.0/B56*100)</f>
        <v/>
      </c>
      <c r="D56" s="19" t="n">
        <v>5258</v>
      </c>
      <c r="E56" s="18" t="n">
        <v>519.91813453</v>
      </c>
      <c r="F56" s="20" t="n">
        <v>3.65228482</v>
      </c>
      <c r="G56" s="18" t="n">
        <v>534.24164656</v>
      </c>
      <c r="H56" s="20" t="n">
        <v>2.97122721</v>
      </c>
      <c r="I56" s="18" t="s">
        <v>327</v>
      </c>
      <c r="J56" s="20" t="s">
        <v>327</v>
      </c>
      <c r="K56" s="18" t="s">
        <v>327</v>
      </c>
      <c r="L56" s="20" t="s">
        <v>327</v>
      </c>
      <c r="M56" s="18" t="s">
        <v>327</v>
      </c>
      <c r="N56" s="20" t="s">
        <v>327</v>
      </c>
      <c r="O56" s="18" t="s">
        <v>327</v>
      </c>
      <c r="P56" s="20" t="s">
        <v>327</v>
      </c>
      <c r="Q56" s="18" t="n">
        <v>484.82043833</v>
      </c>
      <c r="R56" s="20" t="n">
        <v>6.11332718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397.25949434</v>
      </c>
      <c r="N57" s="20" t="n">
        <v>2.86584073</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408.10219777</v>
      </c>
      <c r="N58" s="20" t="n">
        <v>2.92517356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347.12590293</v>
      </c>
      <c r="N59" s="20" t="n">
        <v>1.56898215</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346.54897697</v>
      </c>
      <c r="N60" s="20" t="n">
        <v>4.41355694</v>
      </c>
      <c r="O60" s="18" t="s">
        <v>327</v>
      </c>
      <c r="P60" s="20" t="s">
        <v>327</v>
      </c>
      <c r="Q60" s="18" t="s">
        <v>327</v>
      </c>
      <c r="R60" s="20" t="s">
        <v>327</v>
      </c>
    </row>
    <row r="61" spans="1:18">
      <c r="A61" s="15" t="s">
        <v>381</v>
      </c>
      <c r="B61" s="17" t="n">
        <v>6525</v>
      </c>
      <c r="C61" s="18">
        <f>(361.0/B61*100)</f>
        <v/>
      </c>
      <c r="D61" s="19" t="n">
        <v>6164</v>
      </c>
      <c r="E61" s="18" t="n">
        <v>487.97821793</v>
      </c>
      <c r="F61" s="20" t="n">
        <v>3.82891947</v>
      </c>
      <c r="G61" s="18" t="n">
        <v>491.26574138</v>
      </c>
      <c r="H61" s="20" t="n">
        <v>2.81358183</v>
      </c>
      <c r="I61" s="18" t="s">
        <v>327</v>
      </c>
      <c r="J61" s="20" t="s">
        <v>327</v>
      </c>
      <c r="K61" s="18" t="s">
        <v>327</v>
      </c>
      <c r="L61" s="20" t="s">
        <v>327</v>
      </c>
      <c r="M61" s="18" t="s">
        <v>327</v>
      </c>
      <c r="N61" s="20" t="s">
        <v>327</v>
      </c>
      <c r="O61" s="18" t="s">
        <v>327</v>
      </c>
      <c r="P61" s="20" t="s">
        <v>327</v>
      </c>
      <c r="Q61" s="18" t="n">
        <v>429.65283443</v>
      </c>
      <c r="R61" s="20" t="n">
        <v>4.18809145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508.69051855</v>
      </c>
      <c r="N62" s="20" t="n">
        <v>1.25069397</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351.74154869</v>
      </c>
      <c r="N63" s="20" t="n">
        <v>1.40819617</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446.66614265</v>
      </c>
      <c r="N64" s="20" t="n">
        <v>1.7787943</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416.22926213</v>
      </c>
      <c r="N65" s="20" t="n">
        <v>2.51747002</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426.88447764</v>
      </c>
      <c r="N66" s="20" t="n">
        <v>1.57885956</v>
      </c>
      <c r="O66" s="18" t="s">
        <v>327</v>
      </c>
      <c r="P66" s="20" t="s">
        <v>327</v>
      </c>
      <c r="Q66" s="18" t="s">
        <v>327</v>
      </c>
      <c r="R66" s="20" t="s">
        <v>327</v>
      </c>
    </row>
    <row r="67" spans="1:18">
      <c r="A67" s="15" t="s">
        <v>387</v>
      </c>
      <c r="B67" s="17" t="n">
        <v>6971</v>
      </c>
      <c r="C67" s="18">
        <f>(783.0/B67*100)</f>
        <v/>
      </c>
      <c r="D67" s="19" t="n">
        <v>6188</v>
      </c>
      <c r="E67" s="18" t="n">
        <v>399.48043395</v>
      </c>
      <c r="F67" s="20" t="n">
        <v>3.74782771</v>
      </c>
      <c r="G67" s="18" t="n">
        <v>420.876849</v>
      </c>
      <c r="H67" s="20" t="n">
        <v>3.45747925</v>
      </c>
      <c r="I67" s="18" t="s">
        <v>327</v>
      </c>
      <c r="J67" s="20" t="s">
        <v>327</v>
      </c>
      <c r="K67" s="18" t="s">
        <v>327</v>
      </c>
      <c r="L67" s="20" t="s">
        <v>327</v>
      </c>
      <c r="M67" s="18" t="s">
        <v>327</v>
      </c>
      <c r="N67" s="20" t="s">
        <v>327</v>
      </c>
      <c r="O67" s="18" t="s">
        <v>327</v>
      </c>
      <c r="P67" s="20" t="s">
        <v>327</v>
      </c>
      <c r="Q67" s="18" t="n">
        <v>375.17852719</v>
      </c>
      <c r="R67" s="20" t="n">
        <v>4.16065266</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401.88733115</v>
      </c>
      <c r="N68" s="20" t="n">
        <v>1.01913634</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433.61659804</v>
      </c>
      <c r="N69" s="20" t="n">
        <v>4.0674456</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494.6278326</v>
      </c>
      <c r="N70" s="20" t="n">
        <v>3.08174248</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535.10015436</v>
      </c>
      <c r="N71" s="20" t="n">
        <v>1.63496657</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497.09909204</v>
      </c>
      <c r="N72" s="20" t="n">
        <v>2.49673717</v>
      </c>
      <c r="O72" s="18" t="s">
        <v>327</v>
      </c>
      <c r="P72" s="20" t="s">
        <v>327</v>
      </c>
      <c r="Q72" s="18" t="s">
        <v>327</v>
      </c>
      <c r="R72" s="20" t="s">
        <v>327</v>
      </c>
    </row>
    <row r="73" spans="1:18">
      <c r="A73" s="15" t="s">
        <v>393</v>
      </c>
      <c r="B73" s="17" t="n">
        <v>8249</v>
      </c>
      <c r="C73" s="18">
        <f>(470.0/B73*100)</f>
        <v/>
      </c>
      <c r="D73" s="19" t="n">
        <v>7779</v>
      </c>
      <c r="E73" s="18" t="n">
        <v>409.64239474</v>
      </c>
      <c r="F73" s="20" t="n">
        <v>4.07052621</v>
      </c>
      <c r="G73" s="18" t="n">
        <v>421.3366354</v>
      </c>
      <c r="H73" s="20" t="n">
        <v>4.13171601</v>
      </c>
      <c r="I73" s="18" t="s">
        <v>327</v>
      </c>
      <c r="J73" s="20" t="s">
        <v>327</v>
      </c>
      <c r="K73" s="18" t="s">
        <v>327</v>
      </c>
      <c r="L73" s="20" t="s">
        <v>327</v>
      </c>
      <c r="M73" s="18" t="s">
        <v>327</v>
      </c>
      <c r="N73" s="20" t="s">
        <v>327</v>
      </c>
      <c r="O73" s="18" t="s">
        <v>327</v>
      </c>
      <c r="P73" s="20" t="s">
        <v>327</v>
      </c>
      <c r="Q73" s="18" t="n">
        <v>390.27759225</v>
      </c>
      <c r="R73" s="20" t="n">
        <v>3.48397275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427.27325298</v>
      </c>
      <c r="N74" s="20" t="n">
        <v>1.48755563</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361.05550906</v>
      </c>
      <c r="N75" s="20" t="n">
        <v>3.06496607</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433.54229026</v>
      </c>
      <c r="N76" s="20" t="n">
        <v>2.87055143</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436.57213154</v>
      </c>
      <c r="N77" s="20" t="n">
        <v>2.54986207</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486.77376404</v>
      </c>
      <c r="N78" s="20" t="n">
        <v>3.73078934</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475.33231053</v>
      </c>
      <c r="N79" s="20" t="n">
        <v>7.19302375</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427.14102033</v>
      </c>
      <c r="N80" s="20" t="n">
        <v>3.42468904</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430.57819649</v>
      </c>
      <c r="N81" s="20" t="n">
        <v>3.47584594</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588</v>
      </c>
    </row>
    <row customHeight="1" ht="30" r="4" spans="1:20">
      <c r="A4" s="6" t="n"/>
      <c r="B4" s="7" t="s">
        <v>311</v>
      </c>
      <c r="C4" s="7" t="s">
        <v>312</v>
      </c>
      <c r="D4" s="8" t="s">
        <v>311</v>
      </c>
      <c r="E4" s="9" t="s">
        <v>589</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(2764.0/B7*100)</f>
        <v/>
      </c>
      <c r="D7" s="19" t="n">
        <v>11766</v>
      </c>
      <c r="E7" s="18" t="n">
        <v>517.16649633</v>
      </c>
      <c r="F7" s="20" t="n">
        <v>2.60811405</v>
      </c>
      <c r="G7" s="18" t="n">
        <v>513.32722499</v>
      </c>
      <c r="H7" s="20" t="n">
        <v>3.02287851</v>
      </c>
      <c r="I7" s="18" t="n">
        <v>499.38279286</v>
      </c>
      <c r="J7" s="20" t="n">
        <v>3.72131761</v>
      </c>
      <c r="K7" s="18" t="s">
        <v>327</v>
      </c>
      <c r="L7" s="20" t="s">
        <v>327</v>
      </c>
      <c r="M7" s="18" t="s">
        <v>327</v>
      </c>
      <c r="N7" s="20" t="s">
        <v>327</v>
      </c>
      <c r="O7" s="18" t="s">
        <v>327</v>
      </c>
      <c r="P7" s="20" t="s">
        <v>327</v>
      </c>
      <c r="Q7" s="18" t="s">
        <v>327</v>
      </c>
      <c r="R7" s="20" t="s">
        <v>327</v>
      </c>
      <c r="S7" s="18" t="n">
        <v>467.17573149</v>
      </c>
      <c r="T7" s="20" t="n">
        <v>4.78729212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(6261.0/B9*100)</f>
        <v/>
      </c>
      <c r="D9" s="19" t="n">
        <v>3390</v>
      </c>
      <c r="E9" s="18" t="n">
        <v>510.34907575</v>
      </c>
      <c r="F9" s="20" t="n">
        <v>4.39071234</v>
      </c>
      <c r="G9" s="18" t="n">
        <v>485.46293959</v>
      </c>
      <c r="H9" s="20" t="n">
        <v>6.0170312</v>
      </c>
      <c r="I9" s="18" t="n">
        <v>444.60859633</v>
      </c>
      <c r="J9" s="20" t="n">
        <v>6.95257647</v>
      </c>
      <c r="K9" s="18" t="s">
        <v>327</v>
      </c>
      <c r="L9" s="20" t="s">
        <v>327</v>
      </c>
      <c r="M9" s="18" t="s">
        <v>327</v>
      </c>
      <c r="N9" s="20" t="s">
        <v>327</v>
      </c>
      <c r="O9" s="18" t="n">
        <v>347.7815185</v>
      </c>
      <c r="P9" s="20" t="n">
        <v>11.20716786</v>
      </c>
      <c r="Q9" s="18" t="s">
        <v>327</v>
      </c>
      <c r="R9" s="20" t="s">
        <v>327</v>
      </c>
      <c r="S9" s="18" t="n">
        <v>422.41836415</v>
      </c>
      <c r="T9" s="20" t="n">
        <v>7.58819894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(226.0/B13*100)</f>
        <v/>
      </c>
      <c r="D13" s="19" t="n">
        <v>6935</v>
      </c>
      <c r="E13" s="18" t="n">
        <v>515.63744121</v>
      </c>
      <c r="F13" s="20" t="n">
        <v>2.426337</v>
      </c>
      <c r="G13" s="18" t="n">
        <v>497.94613644</v>
      </c>
      <c r="H13" s="20" t="n">
        <v>3.71256255</v>
      </c>
      <c r="I13" s="18" t="n">
        <v>475.39390536</v>
      </c>
      <c r="J13" s="20" t="n">
        <v>6.11225962</v>
      </c>
      <c r="K13" s="18" t="s">
        <v>327</v>
      </c>
      <c r="L13" s="20" t="s">
        <v>327</v>
      </c>
      <c r="M13" s="18" t="s">
        <v>327</v>
      </c>
      <c r="N13" s="20" t="s">
        <v>327</v>
      </c>
      <c r="O13" s="18" t="n">
        <v>407.4699787</v>
      </c>
      <c r="P13" s="20" t="n">
        <v>6.79601306</v>
      </c>
      <c r="Q13" s="18" t="s">
        <v>327</v>
      </c>
      <c r="R13" s="20" t="s">
        <v>327</v>
      </c>
      <c r="S13" s="18" t="n">
        <v>418.48574098</v>
      </c>
      <c r="T13" s="20" t="n">
        <v>7.69216014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(1083.0/B17*100)</f>
        <v/>
      </c>
      <c r="D17" s="19" t="n">
        <v>5421</v>
      </c>
      <c r="E17" s="18" t="n">
        <v>531.84877341</v>
      </c>
      <c r="F17" s="20" t="n">
        <v>2.76678404</v>
      </c>
      <c r="G17" s="18" t="n">
        <v>489.64252884</v>
      </c>
      <c r="H17" s="20" t="n">
        <v>5.47868429</v>
      </c>
      <c r="I17" s="18" t="n">
        <v>444.00853554</v>
      </c>
      <c r="J17" s="20" t="n">
        <v>10.14062969</v>
      </c>
      <c r="K17" s="18" t="s">
        <v>327</v>
      </c>
      <c r="L17" s="20" t="s">
        <v>327</v>
      </c>
      <c r="M17" s="18" t="s">
        <v>327</v>
      </c>
      <c r="N17" s="20" t="s">
        <v>327</v>
      </c>
      <c r="O17" s="18" t="n">
        <v>338.260297</v>
      </c>
      <c r="P17" s="20" t="n">
        <v>14.23011861</v>
      </c>
      <c r="Q17" s="18" t="s">
        <v>327</v>
      </c>
      <c r="R17" s="20" t="s">
        <v>327</v>
      </c>
      <c r="S17" s="18" t="n">
        <v>420.41488154</v>
      </c>
      <c r="T17" s="20" t="n">
        <v>12.59099802</v>
      </c>
    </row>
    <row r="18" spans="1:20">
      <c r="A18" s="15" t="s">
        <v>338</v>
      </c>
      <c r="B18" s="17" t="n">
        <v>5532</v>
      </c>
      <c r="C18" s="18">
        <f>(68.0/B18*100)</f>
        <v/>
      </c>
      <c r="D18" s="19" t="n">
        <v>5464</v>
      </c>
      <c r="E18" s="18" t="n">
        <v>480.14369963</v>
      </c>
      <c r="F18" s="20" t="n">
        <v>3.92919644</v>
      </c>
      <c r="G18" s="18" t="n">
        <v>456.55995277</v>
      </c>
      <c r="H18" s="20" t="n">
        <v>6.43102101</v>
      </c>
      <c r="I18" s="18" t="n">
        <v>430.59882892</v>
      </c>
      <c r="J18" s="20" t="n">
        <v>8.7776879</v>
      </c>
      <c r="K18" s="18" t="s">
        <v>327</v>
      </c>
      <c r="L18" s="20" t="s">
        <v>327</v>
      </c>
      <c r="M18" s="18" t="s">
        <v>327</v>
      </c>
      <c r="N18" s="20" t="s">
        <v>327</v>
      </c>
      <c r="O18" s="18" t="s">
        <v>327</v>
      </c>
      <c r="P18" s="20" t="s">
        <v>327</v>
      </c>
      <c r="Q18" s="18" t="s">
        <v>327</v>
      </c>
      <c r="R18" s="20" t="s">
        <v>327</v>
      </c>
      <c r="S18" s="18" t="n">
        <v>401.84298929</v>
      </c>
      <c r="T18" s="20" t="n">
        <v>8.252525439999999</v>
      </c>
    </row>
    <row r="19" spans="1:20">
      <c r="A19" s="15" t="s">
        <v>339</v>
      </c>
      <c r="B19" s="17" t="n">
        <v>5658</v>
      </c>
      <c r="C19" s="18">
        <f>(390.0/B19*100)</f>
        <v/>
      </c>
      <c r="D19" s="19" t="n">
        <v>5268</v>
      </c>
      <c r="E19" s="18" t="n">
        <v>486.77709973</v>
      </c>
      <c r="F19" s="20" t="n">
        <v>2.68244733</v>
      </c>
      <c r="G19" s="18" t="n">
        <v>448.66511355</v>
      </c>
      <c r="H19" s="20" t="n">
        <v>5.18122297</v>
      </c>
      <c r="I19" s="18" t="n">
        <v>405.93018026</v>
      </c>
      <c r="J19" s="20" t="n">
        <v>7.04971189</v>
      </c>
      <c r="K19" s="18" t="s">
        <v>327</v>
      </c>
      <c r="L19" s="20" t="s">
        <v>327</v>
      </c>
      <c r="M19" s="18" t="s">
        <v>327</v>
      </c>
      <c r="N19" s="20" t="s">
        <v>327</v>
      </c>
      <c r="O19" s="18" t="s">
        <v>327</v>
      </c>
      <c r="P19" s="20" t="s">
        <v>327</v>
      </c>
      <c r="Q19" s="18" t="s">
        <v>327</v>
      </c>
      <c r="R19" s="20" t="s">
        <v>327</v>
      </c>
      <c r="S19" s="18" t="n">
        <v>387.65712601</v>
      </c>
      <c r="T19" s="20" t="n">
        <v>5.96385796</v>
      </c>
    </row>
    <row r="20" spans="1:20">
      <c r="A20" s="15" t="s">
        <v>340</v>
      </c>
      <c r="B20" s="17" t="n">
        <v>3371</v>
      </c>
      <c r="C20" s="18">
        <f>(83.0/B20*100)</f>
        <v/>
      </c>
      <c r="D20" s="19" t="n">
        <v>3288</v>
      </c>
      <c r="E20" s="18" t="n">
        <v>492.42942357</v>
      </c>
      <c r="F20" s="20" t="n">
        <v>2.42569531</v>
      </c>
      <c r="G20" s="18" t="n">
        <v>488.25654478</v>
      </c>
      <c r="H20" s="20" t="n">
        <v>4.46115371</v>
      </c>
      <c r="I20" s="18" t="n">
        <v>466.10291635</v>
      </c>
      <c r="J20" s="20" t="n">
        <v>5.51863254</v>
      </c>
      <c r="K20" s="18" t="s">
        <v>327</v>
      </c>
      <c r="L20" s="20" t="s">
        <v>327</v>
      </c>
      <c r="M20" s="18" t="s">
        <v>327</v>
      </c>
      <c r="N20" s="20" t="s">
        <v>327</v>
      </c>
      <c r="O20" s="18" t="s">
        <v>327</v>
      </c>
      <c r="P20" s="20" t="s">
        <v>327</v>
      </c>
      <c r="Q20" s="18" t="s">
        <v>327</v>
      </c>
      <c r="R20" s="20" t="s">
        <v>327</v>
      </c>
      <c r="S20" s="18" t="n">
        <v>410.74190347</v>
      </c>
      <c r="T20" s="20" t="n">
        <v>7.50574741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(752.0/B23*100)</f>
        <v/>
      </c>
      <c r="D23" s="19" t="n">
        <v>10831</v>
      </c>
      <c r="E23" s="18" t="n">
        <v>501.72509341</v>
      </c>
      <c r="F23" s="20" t="n">
        <v>2.62977152</v>
      </c>
      <c r="G23" s="18" t="n">
        <v>457.08671554</v>
      </c>
      <c r="H23" s="20" t="n">
        <v>5.84231508</v>
      </c>
      <c r="I23" s="18" t="n">
        <v>430.66996098</v>
      </c>
      <c r="J23" s="20" t="n">
        <v>10.78690668</v>
      </c>
      <c r="K23" s="18" t="s">
        <v>327</v>
      </c>
      <c r="L23" s="20" t="s">
        <v>327</v>
      </c>
      <c r="M23" s="18" t="s">
        <v>327</v>
      </c>
      <c r="N23" s="20" t="s">
        <v>327</v>
      </c>
      <c r="O23" s="18" t="s">
        <v>327</v>
      </c>
      <c r="P23" s="20" t="s">
        <v>327</v>
      </c>
      <c r="Q23" s="18" t="s">
        <v>327</v>
      </c>
      <c r="R23" s="20" t="s">
        <v>327</v>
      </c>
      <c r="S23" s="18" t="n">
        <v>421.2430746</v>
      </c>
      <c r="T23" s="20" t="n">
        <v>5.98376315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(40.0/B25*100)</f>
        <v/>
      </c>
      <c r="D25" s="19" t="n">
        <v>5541</v>
      </c>
      <c r="E25" s="18" t="n">
        <v>514.98508822</v>
      </c>
      <c r="F25" s="20" t="n">
        <v>3.6917244</v>
      </c>
      <c r="G25" s="18" t="n">
        <v>525.10734671</v>
      </c>
      <c r="H25" s="20" t="n">
        <v>4.16322139</v>
      </c>
      <c r="I25" s="18" t="n">
        <v>527.75387736</v>
      </c>
      <c r="J25" s="20" t="n">
        <v>5.93060906</v>
      </c>
      <c r="K25" s="18" t="s">
        <v>327</v>
      </c>
      <c r="L25" s="20" t="s">
        <v>327</v>
      </c>
      <c r="M25" s="18" t="s">
        <v>327</v>
      </c>
      <c r="N25" s="20" t="s">
        <v>327</v>
      </c>
      <c r="O25" s="18" t="s">
        <v>327</v>
      </c>
      <c r="P25" s="20" t="s">
        <v>327</v>
      </c>
      <c r="Q25" s="18" t="s">
        <v>327</v>
      </c>
      <c r="R25" s="20" t="s">
        <v>327</v>
      </c>
      <c r="S25" s="18" t="n">
        <v>427.78615517</v>
      </c>
      <c r="T25" s="20" t="n">
        <v>17.64135615</v>
      </c>
    </row>
    <row r="26" spans="1:20">
      <c r="A26" s="15" t="s">
        <v>346</v>
      </c>
      <c r="B26" s="17" t="n">
        <v>4869</v>
      </c>
      <c r="C26" s="18">
        <f>(218.0/B26*100)</f>
        <v/>
      </c>
      <c r="D26" s="19" t="n">
        <v>4651</v>
      </c>
      <c r="E26" s="18" t="n">
        <v>500.25214587</v>
      </c>
      <c r="F26" s="20" t="n">
        <v>1.91026863</v>
      </c>
      <c r="G26" s="18" t="n">
        <v>463.321333</v>
      </c>
      <c r="H26" s="20" t="n">
        <v>3.79393814</v>
      </c>
      <c r="I26" s="18" t="n">
        <v>439.2281382</v>
      </c>
      <c r="J26" s="20" t="n">
        <v>7.19116024</v>
      </c>
      <c r="K26" s="18" t="s">
        <v>327</v>
      </c>
      <c r="L26" s="20" t="s">
        <v>327</v>
      </c>
      <c r="M26" s="18" t="s">
        <v>327</v>
      </c>
      <c r="N26" s="20" t="s">
        <v>327</v>
      </c>
      <c r="O26" s="18" t="s">
        <v>327</v>
      </c>
      <c r="P26" s="20" t="s">
        <v>327</v>
      </c>
      <c r="Q26" s="18" t="s">
        <v>327</v>
      </c>
      <c r="R26" s="20" t="s">
        <v>327</v>
      </c>
      <c r="S26" s="18" t="n">
        <v>425.13645367</v>
      </c>
      <c r="T26" s="20" t="n">
        <v>8.38655879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(55.0/B32*100)</f>
        <v/>
      </c>
      <c r="D32" s="19" t="n">
        <v>4423</v>
      </c>
      <c r="E32" s="18" t="n">
        <v>515.68745704</v>
      </c>
      <c r="F32" s="20" t="n">
        <v>2.58252469</v>
      </c>
      <c r="G32" s="18" t="n">
        <v>482.80694654</v>
      </c>
      <c r="H32" s="20" t="n">
        <v>5.38548281</v>
      </c>
      <c r="I32" s="18" t="n">
        <v>457.57929366</v>
      </c>
      <c r="J32" s="20" t="n">
        <v>9.86733649</v>
      </c>
      <c r="K32" s="18" t="s">
        <v>327</v>
      </c>
      <c r="L32" s="20" t="s">
        <v>327</v>
      </c>
      <c r="M32" s="18" t="s">
        <v>327</v>
      </c>
      <c r="N32" s="20" t="s">
        <v>327</v>
      </c>
      <c r="O32" s="18" t="s">
        <v>327</v>
      </c>
      <c r="P32" s="20" t="s">
        <v>327</v>
      </c>
      <c r="Q32" s="18" t="s">
        <v>327</v>
      </c>
      <c r="R32" s="20" t="s">
        <v>327</v>
      </c>
      <c r="S32" s="18" t="n">
        <v>435.87990233</v>
      </c>
      <c r="T32" s="20" t="n">
        <v>7.43184865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(183.0/B34*100)</f>
        <v/>
      </c>
      <c r="D34" s="19" t="n">
        <v>6167</v>
      </c>
      <c r="E34" s="18" t="n">
        <v>476.38721928</v>
      </c>
      <c r="F34" s="20" t="n">
        <v>2.67289211</v>
      </c>
      <c r="G34" s="18" t="n">
        <v>433.94932758</v>
      </c>
      <c r="H34" s="20" t="n">
        <v>5.22493202</v>
      </c>
      <c r="I34" s="18" t="n">
        <v>401.57152086</v>
      </c>
      <c r="J34" s="20" t="n">
        <v>6.72586535</v>
      </c>
      <c r="K34" s="18" t="s">
        <v>327</v>
      </c>
      <c r="L34" s="20" t="s">
        <v>327</v>
      </c>
      <c r="M34" s="18" t="s">
        <v>327</v>
      </c>
      <c r="N34" s="20" t="s">
        <v>327</v>
      </c>
      <c r="O34" s="18" t="n">
        <v>263.37193708</v>
      </c>
      <c r="P34" s="20" t="n">
        <v>13.61114927</v>
      </c>
      <c r="Q34" s="18" t="s">
        <v>327</v>
      </c>
      <c r="R34" s="20" t="s">
        <v>327</v>
      </c>
      <c r="S34" s="18" t="n">
        <v>396.96215877</v>
      </c>
      <c r="T34" s="20" t="n">
        <v>6.20209395</v>
      </c>
    </row>
    <row r="35" spans="1:20">
      <c r="A35" s="15" t="s">
        <v>355</v>
      </c>
      <c r="B35" s="17" t="n">
        <v>6406</v>
      </c>
      <c r="C35" s="18">
        <f>(168.0/B35*100)</f>
        <v/>
      </c>
      <c r="D35" s="19" t="n">
        <v>6238</v>
      </c>
      <c r="E35" s="18" t="n">
        <v>518.03159698</v>
      </c>
      <c r="F35" s="20" t="n">
        <v>1.75395187</v>
      </c>
      <c r="G35" s="18" t="n">
        <v>490.6413259</v>
      </c>
      <c r="H35" s="20" t="n">
        <v>5.56439187</v>
      </c>
      <c r="I35" s="18" t="n">
        <v>454.16361502</v>
      </c>
      <c r="J35" s="20" t="n">
        <v>10.25391757</v>
      </c>
      <c r="K35" s="18" t="s">
        <v>327</v>
      </c>
      <c r="L35" s="20" t="s">
        <v>327</v>
      </c>
      <c r="M35" s="18" t="s">
        <v>327</v>
      </c>
      <c r="N35" s="20" t="s">
        <v>327</v>
      </c>
      <c r="O35" s="18" t="n">
        <v>337.32521215</v>
      </c>
      <c r="P35" s="20" t="n">
        <v>11.65794297</v>
      </c>
      <c r="Q35" s="18" t="s">
        <v>327</v>
      </c>
      <c r="R35" s="20" t="s">
        <v>327</v>
      </c>
      <c r="S35" s="18" t="n">
        <v>442.02151185</v>
      </c>
      <c r="T35" s="20" t="n">
        <v>5.32740453</v>
      </c>
    </row>
    <row r="36" spans="1:20">
      <c r="A36" s="15" t="s">
        <v>356</v>
      </c>
      <c r="B36" s="17" t="n">
        <v>6736</v>
      </c>
      <c r="C36" s="18">
        <f>(191.0/B36*100)</f>
        <v/>
      </c>
      <c r="D36" s="19" t="n">
        <v>6545</v>
      </c>
      <c r="E36" s="18" t="n">
        <v>508.16759372</v>
      </c>
      <c r="F36" s="20" t="n">
        <v>2.34231015</v>
      </c>
      <c r="G36" s="18" t="n">
        <v>475.11819497</v>
      </c>
      <c r="H36" s="20" t="n">
        <v>3.91480879</v>
      </c>
      <c r="I36" s="18" t="n">
        <v>475.52385857</v>
      </c>
      <c r="J36" s="20" t="n">
        <v>7.70033207</v>
      </c>
      <c r="K36" s="18" t="s">
        <v>327</v>
      </c>
      <c r="L36" s="20" t="s">
        <v>327</v>
      </c>
      <c r="M36" s="18" t="s">
        <v>327</v>
      </c>
      <c r="N36" s="20" t="s">
        <v>327</v>
      </c>
      <c r="O36" s="18" t="s">
        <v>327</v>
      </c>
      <c r="P36" s="20" t="s">
        <v>327</v>
      </c>
      <c r="Q36" s="18" t="s">
        <v>327</v>
      </c>
      <c r="R36" s="20" t="s">
        <v>327</v>
      </c>
      <c r="S36" s="18" t="n">
        <v>433.81287108</v>
      </c>
      <c r="T36" s="20" t="n">
        <v>6.57572473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(5856.0/B40*100)</f>
        <v/>
      </c>
      <c r="D40" s="19" t="n">
        <v>8301</v>
      </c>
      <c r="E40" s="18" t="n">
        <v>513.71779269</v>
      </c>
      <c r="F40" s="20" t="n">
        <v>3.32582629</v>
      </c>
      <c r="G40" s="18" t="n">
        <v>502.43669394</v>
      </c>
      <c r="H40" s="20" t="n">
        <v>5.3057441</v>
      </c>
      <c r="I40" s="18" t="n">
        <v>485.83935191</v>
      </c>
      <c r="J40" s="20" t="n">
        <v>5.75630727</v>
      </c>
      <c r="K40" s="18" t="s">
        <v>327</v>
      </c>
      <c r="L40" s="20" t="s">
        <v>327</v>
      </c>
      <c r="M40" s="18" t="s">
        <v>327</v>
      </c>
      <c r="N40" s="20" t="s">
        <v>327</v>
      </c>
      <c r="O40" s="18" t="n">
        <v>493.18465857</v>
      </c>
      <c r="P40" s="20" t="n">
        <v>2.25147869</v>
      </c>
      <c r="Q40" s="18" t="s">
        <v>327</v>
      </c>
      <c r="R40" s="20" t="s">
        <v>327</v>
      </c>
      <c r="S40" s="18" t="n">
        <v>416.34900291</v>
      </c>
      <c r="T40" s="20" t="n">
        <v>5.8301106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(404.0/B47*100)</f>
        <v/>
      </c>
      <c r="D47" s="19" t="n">
        <v>5524</v>
      </c>
      <c r="E47" s="18" t="n">
        <v>469.58743199</v>
      </c>
      <c r="F47" s="20" t="n">
        <v>4.74563341</v>
      </c>
      <c r="G47" s="18" t="n">
        <v>400.94838684</v>
      </c>
      <c r="H47" s="20" t="n">
        <v>6.21721272</v>
      </c>
      <c r="I47" s="18" t="n">
        <v>370.75304441</v>
      </c>
      <c r="J47" s="20" t="n">
        <v>7.7995532</v>
      </c>
      <c r="K47" s="18" t="s">
        <v>327</v>
      </c>
      <c r="L47" s="20" t="s">
        <v>327</v>
      </c>
      <c r="M47" s="18" t="s">
        <v>327</v>
      </c>
      <c r="N47" s="20" t="s">
        <v>327</v>
      </c>
      <c r="O47" s="18" t="s">
        <v>327</v>
      </c>
      <c r="P47" s="20" t="s">
        <v>327</v>
      </c>
      <c r="Q47" s="18" t="s">
        <v>327</v>
      </c>
      <c r="R47" s="20" t="s">
        <v>327</v>
      </c>
      <c r="S47" s="18" t="n">
        <v>368.75965335</v>
      </c>
      <c r="T47" s="20" t="n">
        <v>6.29792486</v>
      </c>
    </row>
    <row r="48" spans="1:20">
      <c r="A48" s="15" t="s">
        <v>368</v>
      </c>
      <c r="B48" s="17" t="n">
        <v>9841</v>
      </c>
      <c r="C48" s="18">
        <f>(37.0/B48*100)</f>
        <v/>
      </c>
      <c r="D48" s="19" t="n">
        <v>9804</v>
      </c>
      <c r="E48" s="18" t="n">
        <v>502.72175689</v>
      </c>
      <c r="F48" s="20" t="n">
        <v>5.35999435</v>
      </c>
      <c r="G48" s="18" t="n">
        <v>486.98178786</v>
      </c>
      <c r="H48" s="20" t="n">
        <v>5.66714249</v>
      </c>
      <c r="I48" s="18" t="n">
        <v>467.45878639</v>
      </c>
      <c r="J48" s="20" t="n">
        <v>7.18706858</v>
      </c>
      <c r="K48" s="18" t="s">
        <v>327</v>
      </c>
      <c r="L48" s="20" t="s">
        <v>327</v>
      </c>
      <c r="M48" s="18" t="s">
        <v>327</v>
      </c>
      <c r="N48" s="20" t="s">
        <v>327</v>
      </c>
      <c r="O48" s="18" t="s">
        <v>327</v>
      </c>
      <c r="P48" s="20" t="s">
        <v>327</v>
      </c>
      <c r="Q48" s="18" t="s">
        <v>327</v>
      </c>
      <c r="R48" s="20" t="s">
        <v>327</v>
      </c>
      <c r="S48" s="18" t="n">
        <v>414.37413045</v>
      </c>
      <c r="T48" s="20" t="n">
        <v>18.95226167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(182.0/B52*100)</f>
        <v/>
      </c>
      <c r="D52" s="19" t="n">
        <v>5627</v>
      </c>
      <c r="E52" s="18" t="n">
        <v>499.76705943</v>
      </c>
      <c r="F52" s="20" t="n">
        <v>2.4819401</v>
      </c>
      <c r="G52" s="18" t="n">
        <v>470.07224201</v>
      </c>
      <c r="H52" s="20" t="n">
        <v>5.65982135</v>
      </c>
      <c r="I52" s="18" t="n">
        <v>428.57611085</v>
      </c>
      <c r="J52" s="20" t="n">
        <v>9.207893950000001</v>
      </c>
      <c r="K52" s="18" t="s">
        <v>327</v>
      </c>
      <c r="L52" s="20" t="s">
        <v>327</v>
      </c>
      <c r="M52" s="18" t="s">
        <v>327</v>
      </c>
      <c r="N52" s="20" t="s">
        <v>327</v>
      </c>
      <c r="O52" s="18" t="s">
        <v>327</v>
      </c>
      <c r="P52" s="20" t="s">
        <v>327</v>
      </c>
      <c r="Q52" s="18" t="s">
        <v>327</v>
      </c>
      <c r="R52" s="20" t="s">
        <v>327</v>
      </c>
      <c r="S52" s="18" t="n">
        <v>412.97908895</v>
      </c>
      <c r="T52" s="20" t="n">
        <v>5.35886594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(101.0/B56*100)</f>
        <v/>
      </c>
      <c r="D56" s="19" t="n">
        <v>5258</v>
      </c>
      <c r="E56" s="18" t="n">
        <v>532.89881541</v>
      </c>
      <c r="F56" s="20" t="n">
        <v>2.7968921</v>
      </c>
      <c r="G56" s="18" t="n">
        <v>514.22776655</v>
      </c>
      <c r="H56" s="20" t="n">
        <v>4.21447716</v>
      </c>
      <c r="I56" s="18" t="n">
        <v>498.37662342</v>
      </c>
      <c r="J56" s="20" t="n">
        <v>7.29593</v>
      </c>
      <c r="K56" s="18" t="s">
        <v>327</v>
      </c>
      <c r="L56" s="20" t="s">
        <v>327</v>
      </c>
      <c r="M56" s="18" t="s">
        <v>327</v>
      </c>
      <c r="N56" s="20" t="s">
        <v>327</v>
      </c>
      <c r="O56" s="18" t="s">
        <v>327</v>
      </c>
      <c r="P56" s="20" t="s">
        <v>327</v>
      </c>
      <c r="Q56" s="18" t="s">
        <v>327</v>
      </c>
      <c r="R56" s="20" t="s">
        <v>327</v>
      </c>
      <c r="S56" s="18" t="n">
        <v>432.19826853</v>
      </c>
      <c r="T56" s="20" t="n">
        <v>15.28922147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(362.0/B61*100)</f>
        <v/>
      </c>
      <c r="D61" s="19" t="n">
        <v>6163</v>
      </c>
      <c r="E61" s="18" t="n">
        <v>492.47428509</v>
      </c>
      <c r="F61" s="20" t="n">
        <v>2.68256968</v>
      </c>
      <c r="G61" s="18" t="n">
        <v>453.7183577</v>
      </c>
      <c r="H61" s="20" t="n">
        <v>4.99208239</v>
      </c>
      <c r="I61" s="18" t="n">
        <v>437.26375378</v>
      </c>
      <c r="J61" s="20" t="n">
        <v>6.76972874</v>
      </c>
      <c r="K61" s="18" t="s">
        <v>327</v>
      </c>
      <c r="L61" s="20" t="s">
        <v>327</v>
      </c>
      <c r="M61" s="18" t="s">
        <v>327</v>
      </c>
      <c r="N61" s="20" t="s">
        <v>327</v>
      </c>
      <c r="O61" s="18" t="s">
        <v>327</v>
      </c>
      <c r="P61" s="20" t="s">
        <v>327</v>
      </c>
      <c r="Q61" s="18" t="s">
        <v>327</v>
      </c>
      <c r="R61" s="20" t="s">
        <v>327</v>
      </c>
      <c r="S61" s="18" t="n">
        <v>393.62183755</v>
      </c>
      <c r="T61" s="20" t="n">
        <v>6.66585426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(823.0/B67*100)</f>
        <v/>
      </c>
      <c r="D67" s="19" t="n">
        <v>6148</v>
      </c>
      <c r="E67" s="18" t="n">
        <v>418.55457208</v>
      </c>
      <c r="F67" s="20" t="n">
        <v>3.79077206</v>
      </c>
      <c r="G67" s="18" t="n">
        <v>394.43493116</v>
      </c>
      <c r="H67" s="20" t="n">
        <v>3.75659421</v>
      </c>
      <c r="I67" s="18" t="n">
        <v>411.0915217</v>
      </c>
      <c r="J67" s="20" t="n">
        <v>4.49903903</v>
      </c>
      <c r="K67" s="18" t="s">
        <v>327</v>
      </c>
      <c r="L67" s="20" t="s">
        <v>327</v>
      </c>
      <c r="M67" s="18" t="s">
        <v>327</v>
      </c>
      <c r="N67" s="20" t="s">
        <v>327</v>
      </c>
      <c r="O67" s="18" t="s">
        <v>327</v>
      </c>
      <c r="P67" s="20" t="s">
        <v>327</v>
      </c>
      <c r="Q67" s="18" t="s">
        <v>327</v>
      </c>
      <c r="R67" s="20" t="s">
        <v>327</v>
      </c>
      <c r="S67" s="18" t="n">
        <v>357.68041235</v>
      </c>
      <c r="T67" s="20" t="n">
        <v>4.70314331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(477.0/B73*100)</f>
        <v/>
      </c>
      <c r="D73" s="19" t="n">
        <v>7772</v>
      </c>
      <c r="E73" s="18" t="n">
        <v>420.42798768</v>
      </c>
      <c r="F73" s="20" t="n">
        <v>3.61555176</v>
      </c>
      <c r="G73" s="18" t="n">
        <v>398.39769755</v>
      </c>
      <c r="H73" s="20" t="n">
        <v>4.35216814</v>
      </c>
      <c r="I73" s="18" t="n">
        <v>392.29450102</v>
      </c>
      <c r="J73" s="20" t="n">
        <v>4.51623023</v>
      </c>
      <c r="K73" s="18" t="s">
        <v>327</v>
      </c>
      <c r="L73" s="20" t="s">
        <v>327</v>
      </c>
      <c r="M73" s="18" t="s">
        <v>327</v>
      </c>
      <c r="N73" s="20" t="s">
        <v>327</v>
      </c>
      <c r="O73" s="18" t="s">
        <v>327</v>
      </c>
      <c r="P73" s="20" t="s">
        <v>327</v>
      </c>
      <c r="Q73" s="18" t="s">
        <v>327</v>
      </c>
      <c r="R73" s="20" t="s">
        <v>327</v>
      </c>
      <c r="S73" s="18" t="n">
        <v>371.67622795</v>
      </c>
      <c r="T73" s="20" t="n">
        <v>6.90184228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592</v>
      </c>
    </row>
    <row customHeight="1" ht="30" r="4" spans="1:20">
      <c r="A4" s="6" t="n"/>
      <c r="B4" s="7" t="s">
        <v>311</v>
      </c>
      <c r="C4" s="7" t="s">
        <v>312</v>
      </c>
      <c r="D4" s="8" t="s">
        <v>311</v>
      </c>
      <c r="E4" s="9" t="s">
        <v>593</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(2782.0/B7*100)</f>
        <v/>
      </c>
      <c r="D7" s="19" t="n">
        <v>11748</v>
      </c>
      <c r="E7" s="18" t="n">
        <v>521.35393089</v>
      </c>
      <c r="F7" s="20" t="n">
        <v>2.33358537</v>
      </c>
      <c r="G7" s="18" t="n">
        <v>498.10720678</v>
      </c>
      <c r="H7" s="20" t="n">
        <v>3.80583982</v>
      </c>
      <c r="I7" s="18" t="n">
        <v>470.96221525</v>
      </c>
      <c r="J7" s="20" t="n">
        <v>6.66165339</v>
      </c>
      <c r="K7" s="18" t="s">
        <v>327</v>
      </c>
      <c r="L7" s="20" t="s">
        <v>327</v>
      </c>
      <c r="M7" s="18" t="s">
        <v>327</v>
      </c>
      <c r="N7" s="20" t="s">
        <v>327</v>
      </c>
      <c r="O7" s="18" t="s">
        <v>327</v>
      </c>
      <c r="P7" s="20" t="s">
        <v>327</v>
      </c>
      <c r="Q7" s="18" t="s">
        <v>327</v>
      </c>
      <c r="R7" s="20" t="s">
        <v>327</v>
      </c>
      <c r="S7" s="18" t="n">
        <v>465.98358021</v>
      </c>
      <c r="T7" s="20" t="n">
        <v>4.6558132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(6264.0/B9*100)</f>
        <v/>
      </c>
      <c r="D9" s="19" t="n">
        <v>3387</v>
      </c>
      <c r="E9" s="18" t="n">
        <v>507.62051037</v>
      </c>
      <c r="F9" s="20" t="n">
        <v>4.4655725</v>
      </c>
      <c r="G9" s="18" t="n">
        <v>451.29017242</v>
      </c>
      <c r="H9" s="20" t="n">
        <v>5.63684431</v>
      </c>
      <c r="I9" s="18" t="n">
        <v>425.99418825</v>
      </c>
      <c r="J9" s="20" t="n">
        <v>8.49582989</v>
      </c>
      <c r="K9" s="18" t="s">
        <v>327</v>
      </c>
      <c r="L9" s="20" t="s">
        <v>327</v>
      </c>
      <c r="M9" s="18" t="s">
        <v>327</v>
      </c>
      <c r="N9" s="20" t="s">
        <v>327</v>
      </c>
      <c r="O9" s="18" t="n">
        <v>347.7815185</v>
      </c>
      <c r="P9" s="20" t="n">
        <v>11.20716786</v>
      </c>
      <c r="Q9" s="18" t="s">
        <v>327</v>
      </c>
      <c r="R9" s="20" t="s">
        <v>327</v>
      </c>
      <c r="S9" s="18" t="n">
        <v>419.34118348</v>
      </c>
      <c r="T9" s="20" t="n">
        <v>8.0199096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(228.0/B13*100)</f>
        <v/>
      </c>
      <c r="D13" s="19" t="n">
        <v>6933</v>
      </c>
      <c r="E13" s="18" t="n">
        <v>512.28865633</v>
      </c>
      <c r="F13" s="20" t="n">
        <v>2.35734738</v>
      </c>
      <c r="G13" s="18" t="n">
        <v>502.24746377</v>
      </c>
      <c r="H13" s="20" t="n">
        <v>4.41075786</v>
      </c>
      <c r="I13" s="18" t="n">
        <v>471.80173283</v>
      </c>
      <c r="J13" s="20" t="n">
        <v>11.85141711</v>
      </c>
      <c r="K13" s="18" t="s">
        <v>327</v>
      </c>
      <c r="L13" s="20" t="s">
        <v>327</v>
      </c>
      <c r="M13" s="18" t="s">
        <v>327</v>
      </c>
      <c r="N13" s="20" t="s">
        <v>327</v>
      </c>
      <c r="O13" s="18" t="n">
        <v>407.4699787</v>
      </c>
      <c r="P13" s="20" t="n">
        <v>6.79601306</v>
      </c>
      <c r="Q13" s="18" t="s">
        <v>327</v>
      </c>
      <c r="R13" s="20" t="s">
        <v>327</v>
      </c>
      <c r="S13" s="18" t="n">
        <v>414.86806387</v>
      </c>
      <c r="T13" s="20" t="n">
        <v>8.237008210000001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(1099.0/B17*100)</f>
        <v/>
      </c>
      <c r="D17" s="19" t="n">
        <v>5405</v>
      </c>
      <c r="E17" s="18" t="n">
        <v>529.48955388</v>
      </c>
      <c r="F17" s="20" t="n">
        <v>2.86920136</v>
      </c>
      <c r="G17" s="18" t="n">
        <v>503.98156605</v>
      </c>
      <c r="H17" s="20" t="n">
        <v>6.20206216</v>
      </c>
      <c r="I17" s="18" t="n">
        <v>481.8787619</v>
      </c>
      <c r="J17" s="20" t="n">
        <v>9.666753119999999</v>
      </c>
      <c r="K17" s="18" t="s">
        <v>327</v>
      </c>
      <c r="L17" s="20" t="s">
        <v>327</v>
      </c>
      <c r="M17" s="18" t="s">
        <v>327</v>
      </c>
      <c r="N17" s="20" t="s">
        <v>327</v>
      </c>
      <c r="O17" s="18" t="n">
        <v>338.260297</v>
      </c>
      <c r="P17" s="20" t="n">
        <v>14.23011861</v>
      </c>
      <c r="Q17" s="18" t="s">
        <v>327</v>
      </c>
      <c r="R17" s="20" t="s">
        <v>327</v>
      </c>
      <c r="S17" s="18" t="n">
        <v>411.5341453</v>
      </c>
      <c r="T17" s="20" t="n">
        <v>10.68505181</v>
      </c>
    </row>
    <row r="18" spans="1:20">
      <c r="A18" s="15" t="s">
        <v>338</v>
      </c>
      <c r="B18" s="17" t="n">
        <v>5532</v>
      </c>
      <c r="C18" s="18">
        <f>(68.0/B18*100)</f>
        <v/>
      </c>
      <c r="D18" s="19" t="n">
        <v>5464</v>
      </c>
      <c r="E18" s="18" t="n">
        <v>481.1645177</v>
      </c>
      <c r="F18" s="20" t="n">
        <v>3.65341694</v>
      </c>
      <c r="G18" s="18" t="n">
        <v>426.08657745</v>
      </c>
      <c r="H18" s="20" t="n">
        <v>8.31525143</v>
      </c>
      <c r="I18" s="18" t="n">
        <v>396.83658392</v>
      </c>
      <c r="J18" s="20" t="n">
        <v>10.41283327</v>
      </c>
      <c r="K18" s="18" t="s">
        <v>327</v>
      </c>
      <c r="L18" s="20" t="s">
        <v>327</v>
      </c>
      <c r="M18" s="18" t="s">
        <v>327</v>
      </c>
      <c r="N18" s="20" t="s">
        <v>327</v>
      </c>
      <c r="O18" s="18" t="s">
        <v>327</v>
      </c>
      <c r="P18" s="20" t="s">
        <v>327</v>
      </c>
      <c r="Q18" s="18" t="s">
        <v>327</v>
      </c>
      <c r="R18" s="20" t="s">
        <v>327</v>
      </c>
      <c r="S18" s="18" t="n">
        <v>395.23909162</v>
      </c>
      <c r="T18" s="20" t="n">
        <v>9.29930714</v>
      </c>
    </row>
    <row r="19" spans="1:20">
      <c r="A19" s="15" t="s">
        <v>339</v>
      </c>
      <c r="B19" s="17" t="n">
        <v>5658</v>
      </c>
      <c r="C19" s="18">
        <f>(405.0/B19*100)</f>
        <v/>
      </c>
      <c r="D19" s="19" t="n">
        <v>5253</v>
      </c>
      <c r="E19" s="18" t="n">
        <v>481.18276546</v>
      </c>
      <c r="F19" s="20" t="n">
        <v>2.67716414</v>
      </c>
      <c r="G19" s="18" t="n">
        <v>473.26850892</v>
      </c>
      <c r="H19" s="20" t="n">
        <v>5.93237424</v>
      </c>
      <c r="I19" s="18" t="n">
        <v>414.99279887</v>
      </c>
      <c r="J19" s="20" t="n">
        <v>8.78531366</v>
      </c>
      <c r="K19" s="18" t="s">
        <v>327</v>
      </c>
      <c r="L19" s="20" t="s">
        <v>327</v>
      </c>
      <c r="M19" s="18" t="s">
        <v>327</v>
      </c>
      <c r="N19" s="20" t="s">
        <v>327</v>
      </c>
      <c r="O19" s="18" t="s">
        <v>327</v>
      </c>
      <c r="P19" s="20" t="s">
        <v>327</v>
      </c>
      <c r="Q19" s="18" t="s">
        <v>327</v>
      </c>
      <c r="R19" s="20" t="s">
        <v>327</v>
      </c>
      <c r="S19" s="18" t="n">
        <v>379.13000866</v>
      </c>
      <c r="T19" s="20" t="n">
        <v>6.18311267</v>
      </c>
    </row>
    <row r="20" spans="1:20">
      <c r="A20" s="15" t="s">
        <v>340</v>
      </c>
      <c r="B20" s="17" t="n">
        <v>3371</v>
      </c>
      <c r="C20" s="18">
        <f>(83.0/B20*100)</f>
        <v/>
      </c>
      <c r="D20" s="19" t="n">
        <v>3288</v>
      </c>
      <c r="E20" s="18" t="n">
        <v>492.44909852</v>
      </c>
      <c r="F20" s="20" t="n">
        <v>2.16648283</v>
      </c>
      <c r="G20" s="18" t="n">
        <v>473.43440458</v>
      </c>
      <c r="H20" s="20" t="n">
        <v>6.16601353</v>
      </c>
      <c r="I20" s="18" t="n">
        <v>439.35443463</v>
      </c>
      <c r="J20" s="20" t="n">
        <v>13.48808461</v>
      </c>
      <c r="K20" s="18" t="s">
        <v>327</v>
      </c>
      <c r="L20" s="20" t="s">
        <v>327</v>
      </c>
      <c r="M20" s="18" t="s">
        <v>327</v>
      </c>
      <c r="N20" s="20" t="s">
        <v>327</v>
      </c>
      <c r="O20" s="18" t="s">
        <v>327</v>
      </c>
      <c r="P20" s="20" t="s">
        <v>327</v>
      </c>
      <c r="Q20" s="18" t="s">
        <v>327</v>
      </c>
      <c r="R20" s="20" t="s">
        <v>327</v>
      </c>
      <c r="S20" s="18" t="n">
        <v>404.28904684</v>
      </c>
      <c r="T20" s="20" t="n">
        <v>6.90151759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(758.0/B23*100)</f>
        <v/>
      </c>
      <c r="D23" s="19" t="n">
        <v>10825</v>
      </c>
      <c r="E23" s="18" t="n">
        <v>499.01630592</v>
      </c>
      <c r="F23" s="20" t="n">
        <v>2.68750836</v>
      </c>
      <c r="G23" s="18" t="n">
        <v>436.23397323</v>
      </c>
      <c r="H23" s="20" t="n">
        <v>8.68153545</v>
      </c>
      <c r="I23" s="18" t="n">
        <v>403.58475321</v>
      </c>
      <c r="J23" s="20" t="n">
        <v>16.1017044</v>
      </c>
      <c r="K23" s="18" t="s">
        <v>327</v>
      </c>
      <c r="L23" s="20" t="s">
        <v>327</v>
      </c>
      <c r="M23" s="18" t="s">
        <v>327</v>
      </c>
      <c r="N23" s="20" t="s">
        <v>327</v>
      </c>
      <c r="O23" s="18" t="s">
        <v>327</v>
      </c>
      <c r="P23" s="20" t="s">
        <v>327</v>
      </c>
      <c r="Q23" s="18" t="s">
        <v>327</v>
      </c>
      <c r="R23" s="20" t="s">
        <v>327</v>
      </c>
      <c r="S23" s="18" t="n">
        <v>419.58757773</v>
      </c>
      <c r="T23" s="20" t="n">
        <v>6.03501555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(40.0/B25*100)</f>
        <v/>
      </c>
      <c r="D25" s="19" t="n">
        <v>5541</v>
      </c>
      <c r="E25" s="18" t="n">
        <v>520.18268559</v>
      </c>
      <c r="F25" s="20" t="n">
        <v>3.42773426</v>
      </c>
      <c r="G25" s="18" t="n">
        <v>509.04768483</v>
      </c>
      <c r="H25" s="20" t="n">
        <v>7.86226785</v>
      </c>
      <c r="I25" s="18" t="n">
        <v>496.50304251</v>
      </c>
      <c r="J25" s="20" t="n">
        <v>19.40764767</v>
      </c>
      <c r="K25" s="18" t="s">
        <v>327</v>
      </c>
      <c r="L25" s="20" t="s">
        <v>327</v>
      </c>
      <c r="M25" s="18" t="s">
        <v>327</v>
      </c>
      <c r="N25" s="20" t="s">
        <v>327</v>
      </c>
      <c r="O25" s="18" t="s">
        <v>327</v>
      </c>
      <c r="P25" s="20" t="s">
        <v>327</v>
      </c>
      <c r="Q25" s="18" t="s">
        <v>327</v>
      </c>
      <c r="R25" s="20" t="s">
        <v>327</v>
      </c>
      <c r="S25" s="18" t="n">
        <v>427.94542181</v>
      </c>
      <c r="T25" s="20" t="n">
        <v>18.38498672</v>
      </c>
    </row>
    <row r="26" spans="1:20">
      <c r="A26" s="15" t="s">
        <v>346</v>
      </c>
      <c r="B26" s="17" t="n">
        <v>4869</v>
      </c>
      <c r="C26" s="18">
        <f>(219.0/B26*100)</f>
        <v/>
      </c>
      <c r="D26" s="19" t="n">
        <v>4650</v>
      </c>
      <c r="E26" s="18" t="n">
        <v>490.9535403</v>
      </c>
      <c r="F26" s="20" t="n">
        <v>2.07581722</v>
      </c>
      <c r="G26" s="18" t="n">
        <v>494.90703088</v>
      </c>
      <c r="H26" s="20" t="n">
        <v>3.66612734</v>
      </c>
      <c r="I26" s="18" t="n">
        <v>458.76111363</v>
      </c>
      <c r="J26" s="20" t="n">
        <v>8.012773989999999</v>
      </c>
      <c r="K26" s="18" t="s">
        <v>327</v>
      </c>
      <c r="L26" s="20" t="s">
        <v>327</v>
      </c>
      <c r="M26" s="18" t="s">
        <v>327</v>
      </c>
      <c r="N26" s="20" t="s">
        <v>327</v>
      </c>
      <c r="O26" s="18" t="s">
        <v>327</v>
      </c>
      <c r="P26" s="20" t="s">
        <v>327</v>
      </c>
      <c r="Q26" s="18" t="s">
        <v>327</v>
      </c>
      <c r="R26" s="20" t="s">
        <v>327</v>
      </c>
      <c r="S26" s="18" t="n">
        <v>422.45828856</v>
      </c>
      <c r="T26" s="20" t="n">
        <v>7.88201449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(55.0/B32*100)</f>
        <v/>
      </c>
      <c r="D32" s="19" t="n">
        <v>4423</v>
      </c>
      <c r="E32" s="18" t="n">
        <v>514.57579879</v>
      </c>
      <c r="F32" s="20" t="n">
        <v>2.44436185</v>
      </c>
      <c r="G32" s="18" t="n">
        <v>455.02057072</v>
      </c>
      <c r="H32" s="20" t="n">
        <v>7.3756899</v>
      </c>
      <c r="I32" s="18" t="n">
        <v>402.64232583</v>
      </c>
      <c r="J32" s="20" t="n">
        <v>11.5290463</v>
      </c>
      <c r="K32" s="18" t="s">
        <v>327</v>
      </c>
      <c r="L32" s="20" t="s">
        <v>327</v>
      </c>
      <c r="M32" s="18" t="s">
        <v>327</v>
      </c>
      <c r="N32" s="20" t="s">
        <v>327</v>
      </c>
      <c r="O32" s="18" t="s">
        <v>327</v>
      </c>
      <c r="P32" s="20" t="s">
        <v>327</v>
      </c>
      <c r="Q32" s="18" t="s">
        <v>327</v>
      </c>
      <c r="R32" s="20" t="s">
        <v>327</v>
      </c>
      <c r="S32" s="18" t="n">
        <v>436.66374108</v>
      </c>
      <c r="T32" s="20" t="n">
        <v>7.68648477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(188.0/B34*100)</f>
        <v/>
      </c>
      <c r="D34" s="19" t="n">
        <v>6162</v>
      </c>
      <c r="E34" s="18" t="n">
        <v>474.6352259</v>
      </c>
      <c r="F34" s="20" t="n">
        <v>2.59813651</v>
      </c>
      <c r="G34" s="18" t="n">
        <v>431.75418679</v>
      </c>
      <c r="H34" s="20" t="n">
        <v>5.38238949</v>
      </c>
      <c r="I34" s="18" t="n">
        <v>399.21449431</v>
      </c>
      <c r="J34" s="20" t="n">
        <v>8.994281600000001</v>
      </c>
      <c r="K34" s="18" t="s">
        <v>327</v>
      </c>
      <c r="L34" s="20" t="s">
        <v>327</v>
      </c>
      <c r="M34" s="18" t="s">
        <v>327</v>
      </c>
      <c r="N34" s="20" t="s">
        <v>327</v>
      </c>
      <c r="O34" s="18" t="n">
        <v>263.37193708</v>
      </c>
      <c r="P34" s="20" t="n">
        <v>13.61114927</v>
      </c>
      <c r="Q34" s="18" t="s">
        <v>327</v>
      </c>
      <c r="R34" s="20" t="s">
        <v>327</v>
      </c>
      <c r="S34" s="18" t="n">
        <v>399.28926255</v>
      </c>
      <c r="T34" s="20" t="n">
        <v>6.14970179</v>
      </c>
    </row>
    <row r="35" spans="1:20">
      <c r="A35" s="15" t="s">
        <v>355</v>
      </c>
      <c r="B35" s="17" t="n">
        <v>6406</v>
      </c>
      <c r="C35" s="18">
        <f>(169.0/B35*100)</f>
        <v/>
      </c>
      <c r="D35" s="19" t="n">
        <v>6237</v>
      </c>
      <c r="E35" s="18" t="n">
        <v>517.02216956</v>
      </c>
      <c r="F35" s="20" t="n">
        <v>1.62782626</v>
      </c>
      <c r="G35" s="18" t="n">
        <v>451.98719192</v>
      </c>
      <c r="H35" s="20" t="n">
        <v>8.593053579999999</v>
      </c>
      <c r="I35" s="18" t="n">
        <v>420.11637951</v>
      </c>
      <c r="J35" s="20" t="n">
        <v>11.33247048</v>
      </c>
      <c r="K35" s="18" t="s">
        <v>327</v>
      </c>
      <c r="L35" s="20" t="s">
        <v>327</v>
      </c>
      <c r="M35" s="18" t="s">
        <v>327</v>
      </c>
      <c r="N35" s="20" t="s">
        <v>327</v>
      </c>
      <c r="O35" s="18" t="n">
        <v>337.32521215</v>
      </c>
      <c r="P35" s="20" t="n">
        <v>11.65794297</v>
      </c>
      <c r="Q35" s="18" t="s">
        <v>327</v>
      </c>
      <c r="R35" s="20" t="s">
        <v>327</v>
      </c>
      <c r="S35" s="18" t="n">
        <v>440.93228859</v>
      </c>
      <c r="T35" s="20" t="n">
        <v>5.49446346</v>
      </c>
    </row>
    <row r="36" spans="1:20">
      <c r="A36" s="15" t="s">
        <v>356</v>
      </c>
      <c r="B36" s="17" t="n">
        <v>6736</v>
      </c>
      <c r="C36" s="18">
        <f>(195.0/B36*100)</f>
        <v/>
      </c>
      <c r="D36" s="19" t="n">
        <v>6541</v>
      </c>
      <c r="E36" s="18" t="n">
        <v>507.15586638</v>
      </c>
      <c r="F36" s="20" t="n">
        <v>2.24838046</v>
      </c>
      <c r="G36" s="18" t="n">
        <v>475.25488713</v>
      </c>
      <c r="H36" s="20" t="n">
        <v>4.91357584</v>
      </c>
      <c r="I36" s="18" t="n">
        <v>446.65780867</v>
      </c>
      <c r="J36" s="20" t="n">
        <v>8.42983285</v>
      </c>
      <c r="K36" s="18" t="s">
        <v>327</v>
      </c>
      <c r="L36" s="20" t="s">
        <v>327</v>
      </c>
      <c r="M36" s="18" t="s">
        <v>327</v>
      </c>
      <c r="N36" s="20" t="s">
        <v>327</v>
      </c>
      <c r="O36" s="18" t="s">
        <v>327</v>
      </c>
      <c r="P36" s="20" t="s">
        <v>327</v>
      </c>
      <c r="Q36" s="18" t="s">
        <v>327</v>
      </c>
      <c r="R36" s="20" t="s">
        <v>327</v>
      </c>
      <c r="S36" s="18" t="n">
        <v>433.0298811</v>
      </c>
      <c r="T36" s="20" t="n">
        <v>6.26007723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(5862.0/B40*100)</f>
        <v/>
      </c>
      <c r="D40" s="19" t="n">
        <v>8295</v>
      </c>
      <c r="E40" s="18" t="n">
        <v>513.94189986</v>
      </c>
      <c r="F40" s="20" t="n">
        <v>3.19136577</v>
      </c>
      <c r="G40" s="18" t="n">
        <v>488.16172562</v>
      </c>
      <c r="H40" s="20" t="n">
        <v>6.02946331</v>
      </c>
      <c r="I40" s="18" t="n">
        <v>452.12893625</v>
      </c>
      <c r="J40" s="20" t="n">
        <v>10.2084668</v>
      </c>
      <c r="K40" s="18" t="s">
        <v>327</v>
      </c>
      <c r="L40" s="20" t="s">
        <v>327</v>
      </c>
      <c r="M40" s="18" t="s">
        <v>327</v>
      </c>
      <c r="N40" s="20" t="s">
        <v>327</v>
      </c>
      <c r="O40" s="18" t="n">
        <v>493.18465857</v>
      </c>
      <c r="P40" s="20" t="n">
        <v>2.25147869</v>
      </c>
      <c r="Q40" s="18" t="s">
        <v>327</v>
      </c>
      <c r="R40" s="20" t="s">
        <v>327</v>
      </c>
      <c r="S40" s="18" t="n">
        <v>416.00322992</v>
      </c>
      <c r="T40" s="20" t="n">
        <v>5.76796096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(410.0/B47*100)</f>
        <v/>
      </c>
      <c r="D47" s="19" t="n">
        <v>5518</v>
      </c>
      <c r="E47" s="18" t="n">
        <v>451.28584639</v>
      </c>
      <c r="F47" s="20" t="n">
        <v>5.4530282</v>
      </c>
      <c r="G47" s="18" t="n">
        <v>449.59576238</v>
      </c>
      <c r="H47" s="20" t="n">
        <v>5.18345954</v>
      </c>
      <c r="I47" s="18" t="n">
        <v>378.72285956</v>
      </c>
      <c r="J47" s="20" t="n">
        <v>8.992001459999999</v>
      </c>
      <c r="K47" s="18" t="s">
        <v>327</v>
      </c>
      <c r="L47" s="20" t="s">
        <v>327</v>
      </c>
      <c r="M47" s="18" t="s">
        <v>327</v>
      </c>
      <c r="N47" s="20" t="s">
        <v>327</v>
      </c>
      <c r="O47" s="18" t="s">
        <v>327</v>
      </c>
      <c r="P47" s="20" t="s">
        <v>327</v>
      </c>
      <c r="Q47" s="18" t="s">
        <v>327</v>
      </c>
      <c r="R47" s="20" t="s">
        <v>327</v>
      </c>
      <c r="S47" s="18" t="n">
        <v>367.15492359</v>
      </c>
      <c r="T47" s="20" t="n">
        <v>6.07950183</v>
      </c>
    </row>
    <row r="48" spans="1:20">
      <c r="A48" s="15" t="s">
        <v>368</v>
      </c>
      <c r="B48" s="17" t="n">
        <v>9841</v>
      </c>
      <c r="C48" s="18">
        <f>(36.0/B48*100)</f>
        <v/>
      </c>
      <c r="D48" s="19" t="n">
        <v>9805</v>
      </c>
      <c r="E48" s="18" t="n">
        <v>502.99803705</v>
      </c>
      <c r="F48" s="20" t="n">
        <v>5.12937342</v>
      </c>
      <c r="G48" s="18" t="n">
        <v>443.50407061</v>
      </c>
      <c r="H48" s="20" t="n">
        <v>7.85432425</v>
      </c>
      <c r="I48" s="18" t="n">
        <v>396.60755408</v>
      </c>
      <c r="J48" s="20" t="n">
        <v>11.77024654</v>
      </c>
      <c r="K48" s="18" t="s">
        <v>327</v>
      </c>
      <c r="L48" s="20" t="s">
        <v>327</v>
      </c>
      <c r="M48" s="18" t="s">
        <v>327</v>
      </c>
      <c r="N48" s="20" t="s">
        <v>327</v>
      </c>
      <c r="O48" s="18" t="s">
        <v>327</v>
      </c>
      <c r="P48" s="20" t="s">
        <v>327</v>
      </c>
      <c r="Q48" s="18" t="s">
        <v>327</v>
      </c>
      <c r="R48" s="20" t="s">
        <v>327</v>
      </c>
      <c r="S48" s="18" t="n">
        <v>414.88532472</v>
      </c>
      <c r="T48" s="20" t="n">
        <v>19.28270742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(185.0/B52*100)</f>
        <v/>
      </c>
      <c r="D52" s="19" t="n">
        <v>5624</v>
      </c>
      <c r="E52" s="18" t="n">
        <v>497.33819738</v>
      </c>
      <c r="F52" s="20" t="n">
        <v>2.50174254</v>
      </c>
      <c r="G52" s="18" t="n">
        <v>463.6976899</v>
      </c>
      <c r="H52" s="20" t="n">
        <v>7.37901749</v>
      </c>
      <c r="I52" s="18" t="n">
        <v>428.61808218</v>
      </c>
      <c r="J52" s="20" t="n">
        <v>11.58197365</v>
      </c>
      <c r="K52" s="18" t="s">
        <v>327</v>
      </c>
      <c r="L52" s="20" t="s">
        <v>327</v>
      </c>
      <c r="M52" s="18" t="s">
        <v>327</v>
      </c>
      <c r="N52" s="20" t="s">
        <v>327</v>
      </c>
      <c r="O52" s="18" t="s">
        <v>327</v>
      </c>
      <c r="P52" s="20" t="s">
        <v>327</v>
      </c>
      <c r="Q52" s="18" t="s">
        <v>327</v>
      </c>
      <c r="R52" s="20" t="s">
        <v>327</v>
      </c>
      <c r="S52" s="18" t="n">
        <v>409.22506348</v>
      </c>
      <c r="T52" s="20" t="n">
        <v>6.17830986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(101.0/B56*100)</f>
        <v/>
      </c>
      <c r="D56" s="19" t="n">
        <v>5258</v>
      </c>
      <c r="E56" s="18" t="n">
        <v>531.62628949</v>
      </c>
      <c r="F56" s="20" t="n">
        <v>2.54132184</v>
      </c>
      <c r="G56" s="18" t="n">
        <v>494.00557435</v>
      </c>
      <c r="H56" s="20" t="n">
        <v>8.50130987</v>
      </c>
      <c r="I56" s="18" t="n">
        <v>478.28040111</v>
      </c>
      <c r="J56" s="20" t="n">
        <v>14.35527452</v>
      </c>
      <c r="K56" s="18" t="s">
        <v>327</v>
      </c>
      <c r="L56" s="20" t="s">
        <v>327</v>
      </c>
      <c r="M56" s="18" t="s">
        <v>327</v>
      </c>
      <c r="N56" s="20" t="s">
        <v>327</v>
      </c>
      <c r="O56" s="18" t="s">
        <v>327</v>
      </c>
      <c r="P56" s="20" t="s">
        <v>327</v>
      </c>
      <c r="Q56" s="18" t="s">
        <v>327</v>
      </c>
      <c r="R56" s="20" t="s">
        <v>327</v>
      </c>
      <c r="S56" s="18" t="n">
        <v>431.82002642</v>
      </c>
      <c r="T56" s="20" t="n">
        <v>13.07645786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(365.0/B61*100)</f>
        <v/>
      </c>
      <c r="D61" s="19" t="n">
        <v>6160</v>
      </c>
      <c r="E61" s="18" t="n">
        <v>467.48605841</v>
      </c>
      <c r="F61" s="20" t="n">
        <v>3.47627999</v>
      </c>
      <c r="G61" s="18" t="n">
        <v>496.03103867</v>
      </c>
      <c r="H61" s="20" t="n">
        <v>3.45435605</v>
      </c>
      <c r="I61" s="18" t="n">
        <v>463.21729034</v>
      </c>
      <c r="J61" s="20" t="n">
        <v>7.03154687</v>
      </c>
      <c r="K61" s="18" t="s">
        <v>327</v>
      </c>
      <c r="L61" s="20" t="s">
        <v>327</v>
      </c>
      <c r="M61" s="18" t="s">
        <v>327</v>
      </c>
      <c r="N61" s="20" t="s">
        <v>327</v>
      </c>
      <c r="O61" s="18" t="s">
        <v>327</v>
      </c>
      <c r="P61" s="20" t="s">
        <v>327</v>
      </c>
      <c r="Q61" s="18" t="s">
        <v>327</v>
      </c>
      <c r="R61" s="20" t="s">
        <v>327</v>
      </c>
      <c r="S61" s="18" t="n">
        <v>387.02152174</v>
      </c>
      <c r="T61" s="20" t="n">
        <v>6.80771419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(847.0/B67*100)</f>
        <v/>
      </c>
      <c r="D67" s="19" t="n">
        <v>6124</v>
      </c>
      <c r="E67" s="18" t="n">
        <v>415.75262152</v>
      </c>
      <c r="F67" s="20" t="n">
        <v>3.35404679</v>
      </c>
      <c r="G67" s="18" t="n">
        <v>394.26188037</v>
      </c>
      <c r="H67" s="20" t="n">
        <v>4.17708788</v>
      </c>
      <c r="I67" s="18" t="n">
        <v>385.01798058</v>
      </c>
      <c r="J67" s="20" t="n">
        <v>6.09265928</v>
      </c>
      <c r="K67" s="18" t="s">
        <v>327</v>
      </c>
      <c r="L67" s="20" t="s">
        <v>327</v>
      </c>
      <c r="M67" s="18" t="s">
        <v>327</v>
      </c>
      <c r="N67" s="20" t="s">
        <v>327</v>
      </c>
      <c r="O67" s="18" t="s">
        <v>327</v>
      </c>
      <c r="P67" s="20" t="s">
        <v>327</v>
      </c>
      <c r="Q67" s="18" t="s">
        <v>327</v>
      </c>
      <c r="R67" s="20" t="s">
        <v>327</v>
      </c>
      <c r="S67" s="18" t="n">
        <v>345.97826231</v>
      </c>
      <c r="T67" s="20" t="n">
        <v>5.8657126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(482.0/B73*100)</f>
        <v/>
      </c>
      <c r="D73" s="19" t="n">
        <v>7767</v>
      </c>
      <c r="E73" s="18" t="n">
        <v>422.09439446</v>
      </c>
      <c r="F73" s="20" t="n">
        <v>3.57570818</v>
      </c>
      <c r="G73" s="18" t="n">
        <v>371.98214144</v>
      </c>
      <c r="H73" s="20" t="n">
        <v>4.20183777</v>
      </c>
      <c r="I73" s="18" t="n">
        <v>367.33839197</v>
      </c>
      <c r="J73" s="20" t="n">
        <v>5.83579496</v>
      </c>
      <c r="K73" s="18" t="s">
        <v>327</v>
      </c>
      <c r="L73" s="20" t="s">
        <v>327</v>
      </c>
      <c r="M73" s="18" t="s">
        <v>327</v>
      </c>
      <c r="N73" s="20" t="s">
        <v>327</v>
      </c>
      <c r="O73" s="18" t="s">
        <v>327</v>
      </c>
      <c r="P73" s="20" t="s">
        <v>327</v>
      </c>
      <c r="Q73" s="18" t="s">
        <v>327</v>
      </c>
      <c r="R73" s="20" t="s">
        <v>327</v>
      </c>
      <c r="S73" s="18" t="n">
        <v>371.60314275</v>
      </c>
      <c r="T73" s="20" t="n">
        <v>7.31451309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594</v>
      </c>
    </row>
    <row customHeight="1" ht="30" r="4" spans="1:20">
      <c r="A4" s="6" t="n"/>
      <c r="B4" s="7" t="s">
        <v>311</v>
      </c>
      <c r="C4" s="7" t="s">
        <v>312</v>
      </c>
      <c r="D4" s="8" t="s">
        <v>311</v>
      </c>
      <c r="E4" s="9" t="s">
        <v>423</v>
      </c>
      <c r="F4" s="10" t="n"/>
      <c r="G4" s="9" t="s">
        <v>595</v>
      </c>
      <c r="H4" s="10" t="n"/>
      <c r="I4" s="9" t="s">
        <v>596</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(14530.0/B7*100)</f>
        <v/>
      </c>
      <c r="D7" s="19" t="n">
        <v>0</v>
      </c>
      <c r="E7" s="18" t="s">
        <v>327</v>
      </c>
      <c r="F7" s="20" t="s">
        <v>327</v>
      </c>
      <c r="G7" s="18" t="s">
        <v>327</v>
      </c>
      <c r="H7" s="20" t="s">
        <v>327</v>
      </c>
      <c r="I7" s="18" t="s">
        <v>327</v>
      </c>
      <c r="J7" s="20" t="s">
        <v>327</v>
      </c>
      <c r="K7" s="18" t="s">
        <v>327</v>
      </c>
      <c r="L7" s="20" t="s">
        <v>327</v>
      </c>
      <c r="M7" s="18" t="s">
        <v>327</v>
      </c>
      <c r="N7" s="20" t="s">
        <v>327</v>
      </c>
      <c r="O7" s="18" t="s">
        <v>327</v>
      </c>
      <c r="P7" s="20" t="s">
        <v>327</v>
      </c>
      <c r="Q7" s="18" t="s">
        <v>327</v>
      </c>
      <c r="R7" s="20" t="s">
        <v>327</v>
      </c>
      <c r="S7" s="18" t="s">
        <v>327</v>
      </c>
      <c r="T7" s="20" t="s">
        <v>327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484.86559727</v>
      </c>
      <c r="P8" s="20" t="n">
        <v>2.83527767</v>
      </c>
      <c r="Q8" s="18" t="s">
        <v>327</v>
      </c>
      <c r="R8" s="20" t="s">
        <v>327</v>
      </c>
      <c r="S8" s="18" t="s">
        <v>327</v>
      </c>
      <c r="T8" s="20" t="s">
        <v>327</v>
      </c>
    </row>
    <row r="9" spans="1:20">
      <c r="A9" s="15" t="s">
        <v>329</v>
      </c>
      <c r="B9" s="17" t="n">
        <v>9651</v>
      </c>
      <c r="C9" s="18">
        <f>(6266.0/B9*100)</f>
        <v/>
      </c>
      <c r="D9" s="19" t="n">
        <v>3385</v>
      </c>
      <c r="E9" s="18" t="n">
        <v>507.90933958</v>
      </c>
      <c r="F9" s="20" t="n">
        <v>4.82893754</v>
      </c>
      <c r="G9" s="18" t="n">
        <v>473.18098161</v>
      </c>
      <c r="H9" s="20" t="n">
        <v>4.88653017</v>
      </c>
      <c r="I9" s="18" t="n">
        <v>450.76672549</v>
      </c>
      <c r="J9" s="20" t="n">
        <v>11.94725701</v>
      </c>
      <c r="K9" s="18" t="s">
        <v>327</v>
      </c>
      <c r="L9" s="20" t="s">
        <v>327</v>
      </c>
      <c r="M9" s="18" t="s">
        <v>327</v>
      </c>
      <c r="N9" s="20" t="s">
        <v>327</v>
      </c>
      <c r="O9" s="18" t="n">
        <v>347.7815185</v>
      </c>
      <c r="P9" s="20" t="n">
        <v>11.20716786</v>
      </c>
      <c r="Q9" s="18" t="s">
        <v>327</v>
      </c>
      <c r="R9" s="20" t="s">
        <v>327</v>
      </c>
      <c r="S9" s="18" t="n">
        <v>416.49066091</v>
      </c>
      <c r="T9" s="20" t="n">
        <v>7.95493442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526.66780551</v>
      </c>
      <c r="P10" s="20" t="n">
        <v>2.30093959</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458.57087608</v>
      </c>
      <c r="P11" s="20" t="n">
        <v>2.58487782</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487.25014112</v>
      </c>
      <c r="P12" s="20" t="n">
        <v>2.59970688</v>
      </c>
      <c r="Q12" s="18" t="s">
        <v>327</v>
      </c>
      <c r="R12" s="20" t="s">
        <v>327</v>
      </c>
      <c r="S12" s="18" t="s">
        <v>327</v>
      </c>
      <c r="T12" s="20" t="s">
        <v>327</v>
      </c>
    </row>
    <row r="13" spans="1:20">
      <c r="A13" s="15" t="s">
        <v>333</v>
      </c>
      <c r="B13" s="17" t="n">
        <v>7161</v>
      </c>
      <c r="C13" s="18">
        <f>(233.0/B13*100)</f>
        <v/>
      </c>
      <c r="D13" s="19" t="n">
        <v>6928</v>
      </c>
      <c r="E13" s="18" t="n">
        <v>511.0303494</v>
      </c>
      <c r="F13" s="20" t="n">
        <v>2.27778691</v>
      </c>
      <c r="G13" s="18" t="n">
        <v>497.12686503</v>
      </c>
      <c r="H13" s="20" t="n">
        <v>7.35057348</v>
      </c>
      <c r="I13" s="18" t="n">
        <v>461.55437145</v>
      </c>
      <c r="J13" s="20" t="n">
        <v>14.03662176</v>
      </c>
      <c r="K13" s="18" t="s">
        <v>327</v>
      </c>
      <c r="L13" s="20" t="s">
        <v>327</v>
      </c>
      <c r="M13" s="18" t="s">
        <v>327</v>
      </c>
      <c r="N13" s="20" t="s">
        <v>327</v>
      </c>
      <c r="O13" s="18" t="n">
        <v>407.4699787</v>
      </c>
      <c r="P13" s="20" t="n">
        <v>6.79601306</v>
      </c>
      <c r="Q13" s="18" t="s">
        <v>327</v>
      </c>
      <c r="R13" s="20" t="s">
        <v>327</v>
      </c>
      <c r="S13" s="18" t="n">
        <v>409.10843508</v>
      </c>
      <c r="T13" s="20" t="n">
        <v>7.92403225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519.14285498</v>
      </c>
      <c r="P14" s="20" t="n">
        <v>2.21768835</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526.42474711</v>
      </c>
      <c r="P15" s="20" t="n">
        <v>2.54657653</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499.30614176</v>
      </c>
      <c r="P16" s="20" t="n">
        <v>2.50701975</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338.260297</v>
      </c>
      <c r="P17" s="20" t="n">
        <v>14.23011861</v>
      </c>
      <c r="Q17" s="18" t="s">
        <v>327</v>
      </c>
      <c r="R17" s="20" t="s">
        <v>327</v>
      </c>
      <c r="S17" s="18" t="s">
        <v>327</v>
      </c>
      <c r="T17" s="20" t="s">
        <v>327</v>
      </c>
    </row>
    <row r="18" spans="1:20">
      <c r="A18" s="15" t="s">
        <v>338</v>
      </c>
      <c r="B18" s="17" t="n">
        <v>5532</v>
      </c>
      <c r="C18" s="18">
        <f>(68.0/B18*100)</f>
        <v/>
      </c>
      <c r="D18" s="19" t="n">
        <v>5464</v>
      </c>
      <c r="E18" s="18" t="n">
        <v>479.28165183</v>
      </c>
      <c r="F18" s="20" t="n">
        <v>3.92970574</v>
      </c>
      <c r="G18" s="18" t="n">
        <v>437.05022076</v>
      </c>
      <c r="H18" s="20" t="n">
        <v>8.76323094</v>
      </c>
      <c r="I18" s="18" t="n">
        <v>375.48904527</v>
      </c>
      <c r="J18" s="20" t="n">
        <v>14.88691396</v>
      </c>
      <c r="K18" s="18" t="s">
        <v>327</v>
      </c>
      <c r="L18" s="20" t="s">
        <v>327</v>
      </c>
      <c r="M18" s="18" t="s">
        <v>327</v>
      </c>
      <c r="N18" s="20" t="s">
        <v>327</v>
      </c>
      <c r="O18" s="18" t="s">
        <v>327</v>
      </c>
      <c r="P18" s="20" t="s">
        <v>327</v>
      </c>
      <c r="Q18" s="18" t="s">
        <v>327</v>
      </c>
      <c r="R18" s="20" t="s">
        <v>327</v>
      </c>
      <c r="S18" s="18" t="n">
        <v>395.99789099</v>
      </c>
      <c r="T18" s="20" t="n">
        <v>7.96797843</v>
      </c>
    </row>
    <row r="19" spans="1:20">
      <c r="A19" s="15" t="s">
        <v>339</v>
      </c>
      <c r="B19" s="17" t="n">
        <v>5658</v>
      </c>
      <c r="C19" s="18">
        <f>(412.0/B19*100)</f>
        <v/>
      </c>
      <c r="D19" s="19" t="n">
        <v>5246</v>
      </c>
      <c r="E19" s="18" t="n">
        <v>476.97985808</v>
      </c>
      <c r="F19" s="20" t="n">
        <v>2.796531</v>
      </c>
      <c r="G19" s="18" t="n">
        <v>473.26595715</v>
      </c>
      <c r="H19" s="20" t="n">
        <v>8.4313705</v>
      </c>
      <c r="I19" s="18" t="n">
        <v>422.6967369</v>
      </c>
      <c r="J19" s="20" t="n">
        <v>12.93167861</v>
      </c>
      <c r="K19" s="18" t="s">
        <v>327</v>
      </c>
      <c r="L19" s="20" t="s">
        <v>327</v>
      </c>
      <c r="M19" s="18" t="s">
        <v>327</v>
      </c>
      <c r="N19" s="20" t="s">
        <v>327</v>
      </c>
      <c r="O19" s="18" t="s">
        <v>327</v>
      </c>
      <c r="P19" s="20" t="s">
        <v>327</v>
      </c>
      <c r="Q19" s="18" t="s">
        <v>327</v>
      </c>
      <c r="R19" s="20" t="s">
        <v>327</v>
      </c>
      <c r="S19" s="18" t="n">
        <v>386.42042886</v>
      </c>
      <c r="T19" s="20" t="n">
        <v>7.31979797</v>
      </c>
    </row>
    <row r="20" spans="1:20">
      <c r="A20" s="15" t="s">
        <v>340</v>
      </c>
      <c r="B20" s="17" t="n">
        <v>3371</v>
      </c>
      <c r="C20" s="18">
        <f>(3371.0/B20*100)</f>
        <v/>
      </c>
      <c r="D20" s="19" t="n">
        <v>0</v>
      </c>
      <c r="E20" s="18" t="s">
        <v>327</v>
      </c>
      <c r="F20" s="20" t="s">
        <v>327</v>
      </c>
      <c r="G20" s="18" t="s">
        <v>327</v>
      </c>
      <c r="H20" s="20" t="s">
        <v>327</v>
      </c>
      <c r="I20" s="18" t="s">
        <v>327</v>
      </c>
      <c r="J20" s="20" t="s">
        <v>327</v>
      </c>
      <c r="K20" s="18" t="s">
        <v>327</v>
      </c>
      <c r="L20" s="20" t="s">
        <v>327</v>
      </c>
      <c r="M20" s="18" t="s">
        <v>327</v>
      </c>
      <c r="N20" s="20" t="s">
        <v>327</v>
      </c>
      <c r="O20" s="18" t="s">
        <v>327</v>
      </c>
      <c r="P20" s="20" t="s">
        <v>327</v>
      </c>
      <c r="Q20" s="18" t="s">
        <v>327</v>
      </c>
      <c r="R20" s="20" t="s">
        <v>327</v>
      </c>
      <c r="S20" s="18" t="s">
        <v>327</v>
      </c>
      <c r="T20" s="20" t="s">
        <v>327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520.81484119</v>
      </c>
      <c r="P21" s="20" t="n">
        <v>2.46605491</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478.96064277</v>
      </c>
      <c r="P22" s="20" t="n">
        <v>3.77659329</v>
      </c>
      <c r="Q22" s="18" t="s">
        <v>327</v>
      </c>
      <c r="R22" s="20" t="s">
        <v>327</v>
      </c>
      <c r="S22" s="18" t="s">
        <v>327</v>
      </c>
      <c r="T22" s="20" t="s">
        <v>327</v>
      </c>
    </row>
    <row r="23" spans="1:20">
      <c r="A23" s="15" t="s">
        <v>343</v>
      </c>
      <c r="B23" s="17" t="n">
        <v>11583</v>
      </c>
      <c r="C23" s="18">
        <f>(761.0/B23*100)</f>
        <v/>
      </c>
      <c r="D23" s="19" t="n">
        <v>10822</v>
      </c>
      <c r="E23" s="18" t="n">
        <v>498.41039339</v>
      </c>
      <c r="F23" s="20" t="n">
        <v>2.62692018</v>
      </c>
      <c r="G23" s="18" t="n">
        <v>451.59913768</v>
      </c>
      <c r="H23" s="20" t="n">
        <v>6.32568176</v>
      </c>
      <c r="I23" s="18" t="n">
        <v>401.96550776</v>
      </c>
      <c r="J23" s="20" t="n">
        <v>12.70040976</v>
      </c>
      <c r="K23" s="18" t="s">
        <v>327</v>
      </c>
      <c r="L23" s="20" t="s">
        <v>327</v>
      </c>
      <c r="M23" s="18" t="s">
        <v>327</v>
      </c>
      <c r="N23" s="20" t="s">
        <v>327</v>
      </c>
      <c r="O23" s="18" t="s">
        <v>327</v>
      </c>
      <c r="P23" s="20" t="s">
        <v>327</v>
      </c>
      <c r="Q23" s="18" t="s">
        <v>327</v>
      </c>
      <c r="R23" s="20" t="s">
        <v>327</v>
      </c>
      <c r="S23" s="18" t="n">
        <v>419.75201617</v>
      </c>
      <c r="T23" s="20" t="n">
        <v>6.33319369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515.9584799199999</v>
      </c>
      <c r="P24" s="20" t="n">
        <v>3.19721086</v>
      </c>
      <c r="Q24" s="18" t="s">
        <v>327</v>
      </c>
      <c r="R24" s="20" t="s">
        <v>327</v>
      </c>
      <c r="S24" s="18" t="s">
        <v>327</v>
      </c>
      <c r="T24" s="20" t="s">
        <v>327</v>
      </c>
    </row>
    <row r="25" spans="1:20">
      <c r="A25" s="15" t="s">
        <v>345</v>
      </c>
      <c r="B25" s="17" t="n">
        <v>5581</v>
      </c>
      <c r="C25" s="18">
        <f>(40.0/B25*100)</f>
        <v/>
      </c>
      <c r="D25" s="19" t="n">
        <v>5541</v>
      </c>
      <c r="E25" s="18" t="n">
        <v>520.13786588</v>
      </c>
      <c r="F25" s="20" t="n">
        <v>3.44878354</v>
      </c>
      <c r="G25" s="18" t="n">
        <v>493.32839038</v>
      </c>
      <c r="H25" s="20" t="n">
        <v>10.11908002</v>
      </c>
      <c r="I25" s="18" t="n">
        <v>492.85205354</v>
      </c>
      <c r="J25" s="20" t="n">
        <v>21.04962584</v>
      </c>
      <c r="K25" s="18" t="s">
        <v>327</v>
      </c>
      <c r="L25" s="20" t="s">
        <v>327</v>
      </c>
      <c r="M25" s="18" t="s">
        <v>327</v>
      </c>
      <c r="N25" s="20" t="s">
        <v>327</v>
      </c>
      <c r="O25" s="18" t="s">
        <v>327</v>
      </c>
      <c r="P25" s="20" t="s">
        <v>327</v>
      </c>
      <c r="Q25" s="18" t="s">
        <v>327</v>
      </c>
      <c r="R25" s="20" t="s">
        <v>327</v>
      </c>
      <c r="S25" s="18" t="n">
        <v>441.44759209</v>
      </c>
      <c r="T25" s="20" t="n">
        <v>16.98916705</v>
      </c>
    </row>
    <row r="26" spans="1:20">
      <c r="A26" s="15" t="s">
        <v>346</v>
      </c>
      <c r="B26" s="17" t="n">
        <v>4869</v>
      </c>
      <c r="C26" s="18">
        <f>(219.0/B26*100)</f>
        <v/>
      </c>
      <c r="D26" s="19" t="n">
        <v>4650</v>
      </c>
      <c r="E26" s="18" t="n">
        <v>493.99922982</v>
      </c>
      <c r="F26" s="20" t="n">
        <v>1.86104999</v>
      </c>
      <c r="G26" s="18" t="n">
        <v>462.392</v>
      </c>
      <c r="H26" s="20" t="n">
        <v>6.5892339</v>
      </c>
      <c r="I26" s="18" t="n">
        <v>395.92347984</v>
      </c>
      <c r="J26" s="20" t="n">
        <v>13.72939831</v>
      </c>
      <c r="K26" s="18" t="s">
        <v>327</v>
      </c>
      <c r="L26" s="20" t="s">
        <v>327</v>
      </c>
      <c r="M26" s="18" t="s">
        <v>327</v>
      </c>
      <c r="N26" s="20" t="s">
        <v>327</v>
      </c>
      <c r="O26" s="18" t="s">
        <v>327</v>
      </c>
      <c r="P26" s="20" t="s">
        <v>327</v>
      </c>
      <c r="Q26" s="18" t="s">
        <v>327</v>
      </c>
      <c r="R26" s="20" t="s">
        <v>327</v>
      </c>
      <c r="S26" s="18" t="n">
        <v>427.23868148</v>
      </c>
      <c r="T26" s="20" t="n">
        <v>8.087241649999999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481.43909717</v>
      </c>
      <c r="P27" s="20" t="n">
        <v>1.44144491</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423.2764794</v>
      </c>
      <c r="P28" s="20" t="n">
        <v>2.58361374</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502.9590511</v>
      </c>
      <c r="P29" s="20" t="n">
        <v>2.41174317</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509.27071254</v>
      </c>
      <c r="P30" s="20" t="n">
        <v>2.40467898</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513.19117289</v>
      </c>
      <c r="P31" s="20" t="n">
        <v>2.50932949</v>
      </c>
      <c r="Q31" s="18" t="s">
        <v>327</v>
      </c>
      <c r="R31" s="20" t="s">
        <v>327</v>
      </c>
      <c r="S31" s="18" t="s">
        <v>327</v>
      </c>
      <c r="T31" s="20" t="s">
        <v>327</v>
      </c>
    </row>
    <row r="32" spans="1:20">
      <c r="A32" s="15" t="s">
        <v>352</v>
      </c>
      <c r="B32" s="17" t="n">
        <v>4478</v>
      </c>
      <c r="C32" s="18">
        <f>(4478.0/B32*100)</f>
        <v/>
      </c>
      <c r="D32" s="19" t="n">
        <v>0</v>
      </c>
      <c r="E32" s="18" t="s">
        <v>327</v>
      </c>
      <c r="F32" s="20" t="s">
        <v>327</v>
      </c>
      <c r="G32" s="18" t="s">
        <v>327</v>
      </c>
      <c r="H32" s="20" t="s">
        <v>327</v>
      </c>
      <c r="I32" s="18" t="s">
        <v>327</v>
      </c>
      <c r="J32" s="20" t="s">
        <v>327</v>
      </c>
      <c r="K32" s="18" t="s">
        <v>327</v>
      </c>
      <c r="L32" s="20" t="s">
        <v>327</v>
      </c>
      <c r="M32" s="18" t="s">
        <v>327</v>
      </c>
      <c r="N32" s="20" t="s">
        <v>327</v>
      </c>
      <c r="O32" s="18" t="s">
        <v>327</v>
      </c>
      <c r="P32" s="20" t="s">
        <v>327</v>
      </c>
      <c r="Q32" s="18" t="s">
        <v>327</v>
      </c>
      <c r="R32" s="20" t="s">
        <v>327</v>
      </c>
      <c r="S32" s="18" t="s">
        <v>327</v>
      </c>
      <c r="T32" s="20" t="s">
        <v>327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498.12890567</v>
      </c>
      <c r="P33" s="20" t="n">
        <v>2.69356009</v>
      </c>
      <c r="Q33" s="18" t="s">
        <v>327</v>
      </c>
      <c r="R33" s="20" t="s">
        <v>327</v>
      </c>
      <c r="S33" s="18" t="s">
        <v>327</v>
      </c>
      <c r="T33" s="20" t="s">
        <v>327</v>
      </c>
    </row>
    <row r="34" spans="1:20">
      <c r="A34" s="15" t="s">
        <v>354</v>
      </c>
      <c r="B34" s="17" t="n">
        <v>6350</v>
      </c>
      <c r="C34" s="18">
        <f>(189.0/B34*100)</f>
        <v/>
      </c>
      <c r="D34" s="19" t="n">
        <v>6161</v>
      </c>
      <c r="E34" s="18" t="n">
        <v>468.06149672</v>
      </c>
      <c r="F34" s="20" t="n">
        <v>2.52276413</v>
      </c>
      <c r="G34" s="18" t="n">
        <v>452.89489454</v>
      </c>
      <c r="H34" s="20" t="n">
        <v>6.51270862</v>
      </c>
      <c r="I34" s="18" t="n">
        <v>378.66196475</v>
      </c>
      <c r="J34" s="20" t="n">
        <v>8.103799589999999</v>
      </c>
      <c r="K34" s="18" t="s">
        <v>327</v>
      </c>
      <c r="L34" s="20" t="s">
        <v>327</v>
      </c>
      <c r="M34" s="18" t="s">
        <v>327</v>
      </c>
      <c r="N34" s="20" t="s">
        <v>327</v>
      </c>
      <c r="O34" s="18" t="n">
        <v>263.37193708</v>
      </c>
      <c r="P34" s="20" t="n">
        <v>13.61114927</v>
      </c>
      <c r="Q34" s="18" t="s">
        <v>327</v>
      </c>
      <c r="R34" s="20" t="s">
        <v>327</v>
      </c>
      <c r="S34" s="18" t="n">
        <v>393.20866511</v>
      </c>
      <c r="T34" s="20" t="n">
        <v>7.62114928</v>
      </c>
    </row>
    <row r="35" spans="1:20">
      <c r="A35" s="15" t="s">
        <v>355</v>
      </c>
      <c r="B35" s="17" t="n">
        <v>6406</v>
      </c>
      <c r="C35" s="18">
        <f>(170.0/B35*100)</f>
        <v/>
      </c>
      <c r="D35" s="19" t="n">
        <v>6236</v>
      </c>
      <c r="E35" s="18" t="n">
        <v>516.30479192</v>
      </c>
      <c r="F35" s="20" t="n">
        <v>1.59162536</v>
      </c>
      <c r="G35" s="18" t="n">
        <v>444.95904666</v>
      </c>
      <c r="H35" s="20" t="n">
        <v>6.99022375</v>
      </c>
      <c r="I35" s="18" t="n">
        <v>434.25196959</v>
      </c>
      <c r="J35" s="20" t="n">
        <v>17.71720865</v>
      </c>
      <c r="K35" s="18" t="s">
        <v>327</v>
      </c>
      <c r="L35" s="20" t="s">
        <v>327</v>
      </c>
      <c r="M35" s="18" t="s">
        <v>327</v>
      </c>
      <c r="N35" s="20" t="s">
        <v>327</v>
      </c>
      <c r="O35" s="18" t="n">
        <v>337.32521215</v>
      </c>
      <c r="P35" s="20" t="n">
        <v>11.65794297</v>
      </c>
      <c r="Q35" s="18" t="s">
        <v>327</v>
      </c>
      <c r="R35" s="20" t="s">
        <v>327</v>
      </c>
      <c r="S35" s="18" t="n">
        <v>448.6725232</v>
      </c>
      <c r="T35" s="20" t="n">
        <v>6.50859705</v>
      </c>
    </row>
    <row r="36" spans="1:20">
      <c r="A36" s="15" t="s">
        <v>356</v>
      </c>
      <c r="B36" s="17" t="n">
        <v>6736</v>
      </c>
      <c r="C36" s="18">
        <f>(199.0/B36*100)</f>
        <v/>
      </c>
      <c r="D36" s="19" t="n">
        <v>6537</v>
      </c>
      <c r="E36" s="18" t="n">
        <v>507.9352898</v>
      </c>
      <c r="F36" s="20" t="n">
        <v>2.29747623</v>
      </c>
      <c r="G36" s="18" t="n">
        <v>445.22818478</v>
      </c>
      <c r="H36" s="20" t="n">
        <v>4.49448099</v>
      </c>
      <c r="I36" s="18" t="n">
        <v>447.72480002</v>
      </c>
      <c r="J36" s="20" t="n">
        <v>9.66006046</v>
      </c>
      <c r="K36" s="18" t="s">
        <v>327</v>
      </c>
      <c r="L36" s="20" t="s">
        <v>327</v>
      </c>
      <c r="M36" s="18" t="s">
        <v>327</v>
      </c>
      <c r="N36" s="20" t="s">
        <v>327</v>
      </c>
      <c r="O36" s="18" t="s">
        <v>327</v>
      </c>
      <c r="P36" s="20" t="s">
        <v>327</v>
      </c>
      <c r="Q36" s="18" t="s">
        <v>327</v>
      </c>
      <c r="R36" s="20" t="s">
        <v>327</v>
      </c>
      <c r="S36" s="18" t="n">
        <v>428.32818818</v>
      </c>
      <c r="T36" s="20" t="n">
        <v>6.41743888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500.15560677</v>
      </c>
      <c r="P37" s="20" t="n">
        <v>3.48340033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492.19822853</v>
      </c>
      <c r="P38" s="20" t="n">
        <v>3.03101996</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428.33509279</v>
      </c>
      <c r="P39" s="20" t="n">
        <v>3.96406432</v>
      </c>
      <c r="Q39" s="18" t="s">
        <v>327</v>
      </c>
      <c r="R39" s="20" t="s">
        <v>327</v>
      </c>
      <c r="S39" s="18" t="s">
        <v>327</v>
      </c>
      <c r="T39" s="20" t="s">
        <v>327</v>
      </c>
    </row>
    <row r="40" spans="1:20">
      <c r="A40" s="15" t="s">
        <v>360</v>
      </c>
      <c r="B40" s="17" t="n">
        <v>14157</v>
      </c>
      <c r="C40" s="18">
        <f>(5864.0/B40*100)</f>
        <v/>
      </c>
      <c r="D40" s="19" t="n">
        <v>8293</v>
      </c>
      <c r="E40" s="18" t="n">
        <v>514.0635071299999</v>
      </c>
      <c r="F40" s="20" t="n">
        <v>3.19254447</v>
      </c>
      <c r="G40" s="18" t="n">
        <v>462.79358313</v>
      </c>
      <c r="H40" s="20" t="n">
        <v>6.22316698</v>
      </c>
      <c r="I40" s="18" t="n">
        <v>464.01794544</v>
      </c>
      <c r="J40" s="20" t="n">
        <v>12.04092281</v>
      </c>
      <c r="K40" s="18" t="s">
        <v>327</v>
      </c>
      <c r="L40" s="20" t="s">
        <v>327</v>
      </c>
      <c r="M40" s="18" t="s">
        <v>327</v>
      </c>
      <c r="N40" s="20" t="s">
        <v>327</v>
      </c>
      <c r="O40" s="18" t="n">
        <v>493.18465857</v>
      </c>
      <c r="P40" s="20" t="n">
        <v>2.25147869</v>
      </c>
      <c r="Q40" s="18" t="s">
        <v>327</v>
      </c>
      <c r="R40" s="20" t="s">
        <v>327</v>
      </c>
      <c r="S40" s="18" t="n">
        <v>415.07081924</v>
      </c>
      <c r="T40" s="20" t="n">
        <v>5.99426345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496.93509736</v>
      </c>
      <c r="P41" s="20" t="n">
        <v>3.40747713</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349.85925265</v>
      </c>
      <c r="P45" s="20" t="n">
        <v>3.00084387</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407.34859243</v>
      </c>
      <c r="P46" s="20" t="n">
        <v>2.75015519</v>
      </c>
      <c r="Q46" s="18" t="s">
        <v>327</v>
      </c>
      <c r="R46" s="20" t="s">
        <v>327</v>
      </c>
      <c r="S46" s="18" t="s">
        <v>327</v>
      </c>
      <c r="T46" s="20" t="s">
        <v>327</v>
      </c>
    </row>
    <row r="47" spans="1:20">
      <c r="A47" s="15" t="s">
        <v>367</v>
      </c>
      <c r="B47" s="17" t="n">
        <v>5928</v>
      </c>
      <c r="C47" s="18">
        <f>(413.0/B47*100)</f>
        <v/>
      </c>
      <c r="D47" s="19" t="n">
        <v>5515</v>
      </c>
      <c r="E47" s="18" t="n">
        <v>452.44067767</v>
      </c>
      <c r="F47" s="20" t="n">
        <v>5.37081182</v>
      </c>
      <c r="G47" s="18" t="n">
        <v>439.3489246</v>
      </c>
      <c r="H47" s="20" t="n">
        <v>5.652187</v>
      </c>
      <c r="I47" s="18" t="n">
        <v>406.64046384</v>
      </c>
      <c r="J47" s="20" t="n">
        <v>8.048953559999999</v>
      </c>
      <c r="K47" s="18" t="s">
        <v>327</v>
      </c>
      <c r="L47" s="20" t="s">
        <v>327</v>
      </c>
      <c r="M47" s="18" t="s">
        <v>327</v>
      </c>
      <c r="N47" s="20" t="s">
        <v>327</v>
      </c>
      <c r="O47" s="18" t="s">
        <v>327</v>
      </c>
      <c r="P47" s="20" t="s">
        <v>327</v>
      </c>
      <c r="Q47" s="18" t="s">
        <v>327</v>
      </c>
      <c r="R47" s="20" t="s">
        <v>327</v>
      </c>
      <c r="S47" s="18" t="n">
        <v>371.2246845</v>
      </c>
      <c r="T47" s="20" t="n">
        <v>6.02465065</v>
      </c>
    </row>
    <row r="48" spans="1:20">
      <c r="A48" s="15" t="s">
        <v>368</v>
      </c>
      <c r="B48" s="17" t="n">
        <v>9841</v>
      </c>
      <c r="C48" s="18">
        <f>(36.0/B48*100)</f>
        <v/>
      </c>
      <c r="D48" s="19" t="n">
        <v>9805</v>
      </c>
      <c r="E48" s="18" t="n">
        <v>503.45175145</v>
      </c>
      <c r="F48" s="20" t="n">
        <v>5.21826692</v>
      </c>
      <c r="G48" s="18" t="n">
        <v>458.35415682</v>
      </c>
      <c r="H48" s="20" t="n">
        <v>5.6773006</v>
      </c>
      <c r="I48" s="18" t="n">
        <v>415.75653765</v>
      </c>
      <c r="J48" s="20" t="n">
        <v>15.23436265</v>
      </c>
      <c r="K48" s="18" t="s">
        <v>327</v>
      </c>
      <c r="L48" s="20" t="s">
        <v>327</v>
      </c>
      <c r="M48" s="18" t="s">
        <v>327</v>
      </c>
      <c r="N48" s="20" t="s">
        <v>327</v>
      </c>
      <c r="O48" s="18" t="s">
        <v>327</v>
      </c>
      <c r="P48" s="20" t="s">
        <v>327</v>
      </c>
      <c r="Q48" s="18" t="s">
        <v>327</v>
      </c>
      <c r="R48" s="20" t="s">
        <v>327</v>
      </c>
      <c r="S48" s="18" t="n">
        <v>432.66653491</v>
      </c>
      <c r="T48" s="20" t="n">
        <v>19.96571373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425.30311958</v>
      </c>
      <c r="P49" s="20" t="n">
        <v>3.22111589</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424.90516706</v>
      </c>
      <c r="P50" s="20" t="n">
        <v>2.9446881</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427.4875483</v>
      </c>
      <c r="P51" s="20" t="n">
        <v>2.63497936</v>
      </c>
      <c r="Q51" s="18" t="s">
        <v>327</v>
      </c>
      <c r="R51" s="20" t="s">
        <v>327</v>
      </c>
      <c r="S51" s="18" t="s">
        <v>327</v>
      </c>
      <c r="T51" s="20" t="s">
        <v>327</v>
      </c>
    </row>
    <row r="52" spans="1:20">
      <c r="A52" s="15" t="s">
        <v>372</v>
      </c>
      <c r="B52" s="17" t="n">
        <v>5809</v>
      </c>
      <c r="C52" s="18">
        <f>(186.0/B52*100)</f>
        <v/>
      </c>
      <c r="D52" s="19" t="n">
        <v>5623</v>
      </c>
      <c r="E52" s="18" t="n">
        <v>496.90184674</v>
      </c>
      <c r="F52" s="20" t="n">
        <v>2.52417237</v>
      </c>
      <c r="G52" s="18" t="n">
        <v>427.86547792</v>
      </c>
      <c r="H52" s="20" t="n">
        <v>6.9814792</v>
      </c>
      <c r="I52" s="18" t="n">
        <v>401.44786046</v>
      </c>
      <c r="J52" s="20" t="n">
        <v>17.38589069</v>
      </c>
      <c r="K52" s="18" t="s">
        <v>327</v>
      </c>
      <c r="L52" s="20" t="s">
        <v>327</v>
      </c>
      <c r="M52" s="18" t="s">
        <v>327</v>
      </c>
      <c r="N52" s="20" t="s">
        <v>327</v>
      </c>
      <c r="O52" s="18" t="s">
        <v>327</v>
      </c>
      <c r="P52" s="20" t="s">
        <v>327</v>
      </c>
      <c r="Q52" s="18" t="s">
        <v>327</v>
      </c>
      <c r="R52" s="20" t="s">
        <v>327</v>
      </c>
      <c r="S52" s="18" t="n">
        <v>401.77025177</v>
      </c>
      <c r="T52" s="20" t="n">
        <v>6.56256258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442.83143358</v>
      </c>
      <c r="P53" s="20" t="n">
        <v>1.65870975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357.73769636</v>
      </c>
      <c r="P54" s="20" t="n">
        <v>3.05348968</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401.28813522</v>
      </c>
      <c r="P55" s="20" t="n">
        <v>2.95767116</v>
      </c>
      <c r="Q55" s="18" t="s">
        <v>327</v>
      </c>
      <c r="R55" s="20" t="s">
        <v>327</v>
      </c>
      <c r="S55" s="18" t="s">
        <v>327</v>
      </c>
      <c r="T55" s="20" t="s">
        <v>327</v>
      </c>
    </row>
    <row r="56" spans="1:20">
      <c r="A56" s="15" t="s">
        <v>376</v>
      </c>
      <c r="B56" s="17" t="n">
        <v>5359</v>
      </c>
      <c r="C56" s="18">
        <f>(101.0/B56*100)</f>
        <v/>
      </c>
      <c r="D56" s="19" t="n">
        <v>5258</v>
      </c>
      <c r="E56" s="18" t="n">
        <v>529.8846079800001</v>
      </c>
      <c r="F56" s="20" t="n">
        <v>2.54049049</v>
      </c>
      <c r="G56" s="18" t="n">
        <v>506.77327358</v>
      </c>
      <c r="H56" s="20" t="n">
        <v>14.67561953</v>
      </c>
      <c r="I56" s="18" t="n">
        <v>495.57088642</v>
      </c>
      <c r="J56" s="20" t="n">
        <v>10.95853886</v>
      </c>
      <c r="K56" s="18" t="s">
        <v>327</v>
      </c>
      <c r="L56" s="20" t="s">
        <v>327</v>
      </c>
      <c r="M56" s="18" t="s">
        <v>327</v>
      </c>
      <c r="N56" s="20" t="s">
        <v>327</v>
      </c>
      <c r="O56" s="18" t="s">
        <v>327</v>
      </c>
      <c r="P56" s="20" t="s">
        <v>327</v>
      </c>
      <c r="Q56" s="18" t="s">
        <v>327</v>
      </c>
      <c r="R56" s="20" t="s">
        <v>327</v>
      </c>
      <c r="S56" s="18" t="n">
        <v>438.08680948</v>
      </c>
      <c r="T56" s="20" t="n">
        <v>15.06666405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397.25949434</v>
      </c>
      <c r="P57" s="20" t="n">
        <v>2.86584073</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408.10219777</v>
      </c>
      <c r="P58" s="20" t="n">
        <v>2.92517356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347.12590293</v>
      </c>
      <c r="P59" s="20" t="n">
        <v>1.56898215</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346.54897697</v>
      </c>
      <c r="P60" s="20" t="n">
        <v>4.41355694</v>
      </c>
      <c r="Q60" s="18" t="s">
        <v>327</v>
      </c>
      <c r="R60" s="20" t="s">
        <v>327</v>
      </c>
      <c r="S60" s="18" t="s">
        <v>327</v>
      </c>
      <c r="T60" s="20" t="s">
        <v>327</v>
      </c>
    </row>
    <row r="61" spans="1:20">
      <c r="A61" s="15" t="s">
        <v>381</v>
      </c>
      <c r="B61" s="17" t="n">
        <v>6525</v>
      </c>
      <c r="C61" s="18">
        <f>(367.0/B61*100)</f>
        <v/>
      </c>
      <c r="D61" s="19" t="n">
        <v>6158</v>
      </c>
      <c r="E61" s="18" t="n">
        <v>484.82468282</v>
      </c>
      <c r="F61" s="20" t="n">
        <v>2.71067116</v>
      </c>
      <c r="G61" s="18" t="n">
        <v>454.17906977</v>
      </c>
      <c r="H61" s="20" t="n">
        <v>4.22193342</v>
      </c>
      <c r="I61" s="18" t="n">
        <v>451.60319258</v>
      </c>
      <c r="J61" s="20" t="n">
        <v>9.936377759999999</v>
      </c>
      <c r="K61" s="18" t="s">
        <v>327</v>
      </c>
      <c r="L61" s="20" t="s">
        <v>327</v>
      </c>
      <c r="M61" s="18" t="s">
        <v>327</v>
      </c>
      <c r="N61" s="20" t="s">
        <v>327</v>
      </c>
      <c r="O61" s="18" t="s">
        <v>327</v>
      </c>
      <c r="P61" s="20" t="s">
        <v>327</v>
      </c>
      <c r="Q61" s="18" t="s">
        <v>327</v>
      </c>
      <c r="R61" s="20" t="s">
        <v>327</v>
      </c>
      <c r="S61" s="18" t="n">
        <v>391.84575227</v>
      </c>
      <c r="T61" s="20" t="n">
        <v>7.64414497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508.69051855</v>
      </c>
      <c r="P62" s="20" t="n">
        <v>1.25069397</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351.74154869</v>
      </c>
      <c r="P63" s="20" t="n">
        <v>1.40819617</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446.66614265</v>
      </c>
      <c r="P64" s="20" t="n">
        <v>1.7787943</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416.22926213</v>
      </c>
      <c r="P65" s="20" t="n">
        <v>2.51747002</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426.88447764</v>
      </c>
      <c r="P66" s="20" t="n">
        <v>1.57885956</v>
      </c>
      <c r="Q66" s="18" t="s">
        <v>327</v>
      </c>
      <c r="R66" s="20" t="s">
        <v>327</v>
      </c>
      <c r="S66" s="18" t="s">
        <v>327</v>
      </c>
      <c r="T66" s="20" t="s">
        <v>327</v>
      </c>
    </row>
    <row r="67" spans="1:20">
      <c r="A67" s="15" t="s">
        <v>387</v>
      </c>
      <c r="B67" s="17" t="n">
        <v>6971</v>
      </c>
      <c r="C67" s="18">
        <f>(6971.0/B67*100)</f>
        <v/>
      </c>
      <c r="D67" s="19" t="n">
        <v>0</v>
      </c>
      <c r="E67" s="18" t="s">
        <v>327</v>
      </c>
      <c r="F67" s="20" t="s">
        <v>327</v>
      </c>
      <c r="G67" s="18" t="s">
        <v>327</v>
      </c>
      <c r="H67" s="20" t="s">
        <v>327</v>
      </c>
      <c r="I67" s="18" t="s">
        <v>327</v>
      </c>
      <c r="J67" s="20" t="s">
        <v>327</v>
      </c>
      <c r="K67" s="18" t="s">
        <v>327</v>
      </c>
      <c r="L67" s="20" t="s">
        <v>327</v>
      </c>
      <c r="M67" s="18" t="s">
        <v>327</v>
      </c>
      <c r="N67" s="20" t="s">
        <v>327</v>
      </c>
      <c r="O67" s="18" t="s">
        <v>327</v>
      </c>
      <c r="P67" s="20" t="s">
        <v>327</v>
      </c>
      <c r="Q67" s="18" t="s">
        <v>327</v>
      </c>
      <c r="R67" s="20" t="s">
        <v>327</v>
      </c>
      <c r="S67" s="18" t="s">
        <v>327</v>
      </c>
      <c r="T67" s="20" t="s">
        <v>327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401.88733115</v>
      </c>
      <c r="P68" s="20" t="n">
        <v>1.01913634</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433.61659804</v>
      </c>
      <c r="P69" s="20" t="n">
        <v>4.0674456</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494.6278326</v>
      </c>
      <c r="P70" s="20" t="n">
        <v>3.08174248</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535.10015436</v>
      </c>
      <c r="P71" s="20" t="n">
        <v>1.63496657</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497.09909204</v>
      </c>
      <c r="P72" s="20" t="n">
        <v>2.49673717</v>
      </c>
      <c r="Q72" s="18" t="s">
        <v>327</v>
      </c>
      <c r="R72" s="20" t="s">
        <v>327</v>
      </c>
      <c r="S72" s="18" t="s">
        <v>327</v>
      </c>
      <c r="T72" s="20" t="s">
        <v>327</v>
      </c>
    </row>
    <row r="73" spans="1:20">
      <c r="A73" s="15" t="s">
        <v>393</v>
      </c>
      <c r="B73" s="17" t="n">
        <v>8249</v>
      </c>
      <c r="C73" s="18">
        <f>(486.0/B73*100)</f>
        <v/>
      </c>
      <c r="D73" s="19" t="n">
        <v>7763</v>
      </c>
      <c r="E73" s="18" t="n">
        <v>420.65593361</v>
      </c>
      <c r="F73" s="20" t="n">
        <v>3.48042958</v>
      </c>
      <c r="G73" s="18" t="n">
        <v>379.04055528</v>
      </c>
      <c r="H73" s="20" t="n">
        <v>4.81956174</v>
      </c>
      <c r="I73" s="18" t="n">
        <v>377.89168354</v>
      </c>
      <c r="J73" s="20" t="n">
        <v>6.66137705</v>
      </c>
      <c r="K73" s="18" t="s">
        <v>327</v>
      </c>
      <c r="L73" s="20" t="s">
        <v>327</v>
      </c>
      <c r="M73" s="18" t="s">
        <v>327</v>
      </c>
      <c r="N73" s="20" t="s">
        <v>327</v>
      </c>
      <c r="O73" s="18" t="s">
        <v>327</v>
      </c>
      <c r="P73" s="20" t="s">
        <v>327</v>
      </c>
      <c r="Q73" s="18" t="s">
        <v>327</v>
      </c>
      <c r="R73" s="20" t="s">
        <v>327</v>
      </c>
      <c r="S73" s="18" t="n">
        <v>367.10005561</v>
      </c>
      <c r="T73" s="20" t="n">
        <v>8.88840693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427.27325298</v>
      </c>
      <c r="P74" s="20" t="n">
        <v>1.48755563</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361.05550906</v>
      </c>
      <c r="P75" s="20" t="n">
        <v>3.06496607</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433.54229026</v>
      </c>
      <c r="P76" s="20" t="n">
        <v>2.87055143</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436.57213154</v>
      </c>
      <c r="P77" s="20" t="n">
        <v>2.54986207</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486.77376404</v>
      </c>
      <c r="P78" s="20" t="n">
        <v>3.73078934</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475.33231053</v>
      </c>
      <c r="P79" s="20" t="n">
        <v>7.19302375</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427.14102033</v>
      </c>
      <c r="P80" s="20" t="n">
        <v>3.42468904</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430.57819649</v>
      </c>
      <c r="P81" s="20" t="n">
        <v>3.47584594</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155</vt:i4>
      </vt:variant>
    </vt:vector>
  </ns0:HeadingPairs>
  <ns0:TitlesOfParts>
    <vt:vector xmlns:vt="http://schemas.openxmlformats.org/officeDocument/2006/docPropsVTypes" baseType="lpstr" size="155">
      <vt:lpstr>Table of Contents</vt:lpstr>
      <vt:lpstr>EC003Q01NA</vt:lpstr>
      <vt:lpstr>EC003Q02NA</vt:lpstr>
      <vt:lpstr>EC003Q03NA</vt:lpstr>
      <vt:lpstr>EC003Q04NA</vt:lpstr>
      <vt:lpstr>EC003Q05NA</vt:lpstr>
      <vt:lpstr>EC003Q06NA</vt:lpstr>
      <vt:lpstr>EC004Q01NA</vt:lpstr>
      <vt:lpstr>EC004Q02NA</vt:lpstr>
      <vt:lpstr>EC005Q01NA</vt:lpstr>
      <vt:lpstr>EC005Q02NA</vt:lpstr>
      <vt:lpstr>EC005Q03NA</vt:lpstr>
      <vt:lpstr>EC005Q04NA</vt:lpstr>
      <vt:lpstr>EC005Q05NA</vt:lpstr>
      <vt:lpstr>EC005Q06NA</vt:lpstr>
      <vt:lpstr>EC005Q07NA</vt:lpstr>
      <vt:lpstr>EC005Q08NA</vt:lpstr>
      <vt:lpstr>EC007Q01NA</vt:lpstr>
      <vt:lpstr>EC007Q02NA</vt:lpstr>
      <vt:lpstr>EC008Q01NA</vt:lpstr>
      <vt:lpstr>EC008Q02NA</vt:lpstr>
      <vt:lpstr>EC008Q03NA</vt:lpstr>
      <vt:lpstr>EC008Q04NA</vt:lpstr>
      <vt:lpstr>EC009Q03NA</vt:lpstr>
      <vt:lpstr>EC009Q07NA</vt:lpstr>
      <vt:lpstr>EC009Q10NA</vt:lpstr>
      <vt:lpstr>EC009Q12NA</vt:lpstr>
      <vt:lpstr>EC009Q13NA</vt:lpstr>
      <vt:lpstr>EC009Q14NA</vt:lpstr>
      <vt:lpstr>EC010Q04NA</vt:lpstr>
      <vt:lpstr>EC010Q06NA</vt:lpstr>
      <vt:lpstr>EC010Q07NA</vt:lpstr>
      <vt:lpstr>EC010Q08NA</vt:lpstr>
      <vt:lpstr>EC010Q09NA</vt:lpstr>
      <vt:lpstr>EC010Q10NA</vt:lpstr>
      <vt:lpstr>EC010Q11NA</vt:lpstr>
      <vt:lpstr>EC010Q12NA</vt:lpstr>
      <vt:lpstr>EC011Q01NA</vt:lpstr>
      <vt:lpstr>EC011Q02NA</vt:lpstr>
      <vt:lpstr>EC011Q03NA</vt:lpstr>
      <vt:lpstr>EC011Q04NA</vt:lpstr>
      <vt:lpstr>EC011Q05NA</vt:lpstr>
      <vt:lpstr>EC012Q01NA</vt:lpstr>
      <vt:lpstr>EC012Q02NA</vt:lpstr>
      <vt:lpstr>EC012Q03NA</vt:lpstr>
      <vt:lpstr>EC012Q04NA</vt:lpstr>
      <vt:lpstr>EC012Q05NA</vt:lpstr>
      <vt:lpstr>EC012Q06NA</vt:lpstr>
      <vt:lpstr>EC012Q07NA</vt:lpstr>
      <vt:lpstr>EC012Q08NA</vt:lpstr>
      <vt:lpstr>EC012Q09NA</vt:lpstr>
      <vt:lpstr>EC012Q10NA</vt:lpstr>
      <vt:lpstr>EC012Q11NA</vt:lpstr>
      <vt:lpstr>EC012Q12NA</vt:lpstr>
      <vt:lpstr>EC013Q01NA</vt:lpstr>
      <vt:lpstr>EC013Q02NA</vt:lpstr>
      <vt:lpstr>EC013Q03NA</vt:lpstr>
      <vt:lpstr>EC013Q04NA</vt:lpstr>
      <vt:lpstr>EC013Q05NA</vt:lpstr>
      <vt:lpstr>EC013Q06NA</vt:lpstr>
      <vt:lpstr>EC013Q07NA</vt:lpstr>
      <vt:lpstr>EC013Q08NA</vt:lpstr>
      <vt:lpstr>EC013Q09NA</vt:lpstr>
      <vt:lpstr>EC013Q10NA</vt:lpstr>
      <vt:lpstr>EC013Q11NA</vt:lpstr>
      <vt:lpstr>EC013Q12NA</vt:lpstr>
      <vt:lpstr>EC013Q13NA</vt:lpstr>
      <vt:lpstr>EC014Q01NA</vt:lpstr>
      <vt:lpstr>EC014Q02NA</vt:lpstr>
      <vt:lpstr>EC015Q01NA</vt:lpstr>
      <vt:lpstr>EC015Q02NA</vt:lpstr>
      <vt:lpstr>EC015Q03NA</vt:lpstr>
      <vt:lpstr>EC015Q04NA</vt:lpstr>
      <vt:lpstr>EC015Q05NA</vt:lpstr>
      <vt:lpstr>EC015Q06NA</vt:lpstr>
      <vt:lpstr>EC015Q07NA</vt:lpstr>
      <vt:lpstr>EC015Q08NA</vt:lpstr>
      <vt:lpstr>EC017Q01NA</vt:lpstr>
      <vt:lpstr>EC017Q02NA</vt:lpstr>
      <vt:lpstr>EC018Q01NA</vt:lpstr>
      <vt:lpstr>EC018Q02NA</vt:lpstr>
      <vt:lpstr>EC018Q03NA</vt:lpstr>
      <vt:lpstr>EC018Q04NA</vt:lpstr>
      <vt:lpstr>EC019Q03NA</vt:lpstr>
      <vt:lpstr>EC019Q07NA</vt:lpstr>
      <vt:lpstr>EC019Q10NA</vt:lpstr>
      <vt:lpstr>EC019Q12NA</vt:lpstr>
      <vt:lpstr>EC019Q13NA</vt:lpstr>
      <vt:lpstr>EC019Q14NA</vt:lpstr>
      <vt:lpstr>EC020Q04NA</vt:lpstr>
      <vt:lpstr>EC020Q06NA</vt:lpstr>
      <vt:lpstr>EC020Q07NA</vt:lpstr>
      <vt:lpstr>EC020Q08NA</vt:lpstr>
      <vt:lpstr>EC020Q09NA</vt:lpstr>
      <vt:lpstr>EC020Q10NA</vt:lpstr>
      <vt:lpstr>EC020Q11NA</vt:lpstr>
      <vt:lpstr>EC020Q12NA</vt:lpstr>
      <vt:lpstr>EC021Q01NA</vt:lpstr>
      <vt:lpstr>EC021Q02NA</vt:lpstr>
      <vt:lpstr>EC021Q03NA</vt:lpstr>
      <vt:lpstr>EC021Q04NA</vt:lpstr>
      <vt:lpstr>EC021Q05NA</vt:lpstr>
      <vt:lpstr>EC022Q01NA</vt:lpstr>
      <vt:lpstr>EC022Q02NA</vt:lpstr>
      <vt:lpstr>EC022Q03NA</vt:lpstr>
      <vt:lpstr>EC022Q04NA</vt:lpstr>
      <vt:lpstr>EC022Q05NA</vt:lpstr>
      <vt:lpstr>EC022Q06NA</vt:lpstr>
      <vt:lpstr>EC022Q07NA</vt:lpstr>
      <vt:lpstr>EC022Q08NA</vt:lpstr>
      <vt:lpstr>EC022Q09NA</vt:lpstr>
      <vt:lpstr>EC022Q10NA</vt:lpstr>
      <vt:lpstr>EC022Q11NA</vt:lpstr>
      <vt:lpstr>EC022Q12NA</vt:lpstr>
      <vt:lpstr>EC023Q01NA</vt:lpstr>
      <vt:lpstr>EC023Q02NA</vt:lpstr>
      <vt:lpstr>EC023Q03NA</vt:lpstr>
      <vt:lpstr>EC023Q04NA</vt:lpstr>
      <vt:lpstr>EC023Q05NA</vt:lpstr>
      <vt:lpstr>EC023Q06NA</vt:lpstr>
      <vt:lpstr>EC023Q07NA</vt:lpstr>
      <vt:lpstr>EC023Q08NA</vt:lpstr>
      <vt:lpstr>EC023Q09NA</vt:lpstr>
      <vt:lpstr>EC023Q10NA</vt:lpstr>
      <vt:lpstr>EC023Q11NA</vt:lpstr>
      <vt:lpstr>EC023Q12NA</vt:lpstr>
      <vt:lpstr>EC023Q13NA</vt:lpstr>
      <vt:lpstr>EC024Q01NA</vt:lpstr>
      <vt:lpstr>EC024Q02NA</vt:lpstr>
      <vt:lpstr>EC024Q03NA</vt:lpstr>
      <vt:lpstr>EC024Q04NA</vt:lpstr>
      <vt:lpstr>EC024Q05NA</vt:lpstr>
      <vt:lpstr>EC024Q06NA</vt:lpstr>
      <vt:lpstr>EC024Q07NA</vt:lpstr>
      <vt:lpstr>EC024Q08NA</vt:lpstr>
      <vt:lpstr>EC026Q01NA</vt:lpstr>
      <vt:lpstr>EC026Q02NA</vt:lpstr>
      <vt:lpstr>EC027Q01NA</vt:lpstr>
      <vt:lpstr>EC027Q02NA</vt:lpstr>
      <vt:lpstr>EC027Q03NA</vt:lpstr>
      <vt:lpstr>EC027Q04NA</vt:lpstr>
      <vt:lpstr>EC028Q01NA</vt:lpstr>
      <vt:lpstr>EC028Q02NA</vt:lpstr>
      <vt:lpstr>EC028Q03NA</vt:lpstr>
      <vt:lpstr>EC029Q01NA</vt:lpstr>
      <vt:lpstr>EC030Q01NA</vt:lpstr>
      <vt:lpstr>EC030Q02NA</vt:lpstr>
      <vt:lpstr>EC030Q03NA</vt:lpstr>
      <vt:lpstr>EC030Q04NA</vt:lpstr>
      <vt:lpstr>EC030Q05NA</vt:lpstr>
      <vt:lpstr>EC030Q06NA</vt:lpstr>
      <vt:lpstr>EC030Q07NA</vt:lpstr>
      <vt:lpstr>EC031Q01TA</vt:lpstr>
      <vt:lpstr>EC032Q01TA</vt:lpstr>
      <vt:lpstr>EC033Q01NA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2016-11-30T11:59:41Z</dcterms:created>
  <dcterms:modified xmlns:dcterms="http://purl.org/dc/terms/" xmlns:xsi="http://www.w3.org/2001/XMLSchema-instance" xsi:type="dcterms:W3CDTF">2016-11-30T11:59:41Z</dcterms:modified>
  <cp:lastModifiedBy/>
  <cp:category/>
  <cp:contentStatus/>
  <cp:version/>
  <cp:revision/>
  <cp:keywords/>
</cp:coreProperties>
</file>